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hidePivotFieldList="1"/>
  <mc:AlternateContent xmlns:mc="http://schemas.openxmlformats.org/markup-compatibility/2006">
    <mc:Choice Requires="x15">
      <x15ac:absPath xmlns:x15ac="http://schemas.microsoft.com/office/spreadsheetml/2010/11/ac" url="G:\RI\Divulgação\2025\2T25\Planilha de Fundamentos\"/>
    </mc:Choice>
  </mc:AlternateContent>
  <xr:revisionPtr revIDLastSave="0" documentId="13_ncr:1_{25A4BCA4-3A9E-40F6-BE53-1B6FDD3D9973}" xr6:coauthVersionLast="47" xr6:coauthVersionMax="47" xr10:uidLastSave="{00000000-0000-0000-0000-000000000000}"/>
  <bookViews>
    <workbookView xWindow="-110" yWindow="-110" windowWidth="19420" windowHeight="10300" tabRatio="805" xr2:uid="{00000000-000D-0000-FFFF-FFFF00000000}"/>
  </bookViews>
  <sheets>
    <sheet name="Summary" sheetId="20" r:id="rId1"/>
    <sheet name="Glossary" sheetId="21" r:id="rId2"/>
    <sheet name="P&amp;L" sheetId="2" r:id="rId3"/>
    <sheet name="P&amp;L_RI" sheetId="42" r:id="rId4"/>
    <sheet name="P&amp;L_Malls" sheetId="6" r:id="rId5"/>
    <sheet name="P&amp;L_H&amp;G" sheetId="7" r:id="rId6"/>
    <sheet name="P&amp;L_Airport" sheetId="8" r:id="rId7"/>
    <sheet name="P&amp;L_Rental" sheetId="15" r:id="rId8"/>
    <sheet name="P&amp;L_Capital" sheetId="19" r:id="rId9"/>
    <sheet name="P&amp;L_Retail" sheetId="17" r:id="rId10"/>
    <sheet name="P&amp;L_RE" sheetId="4" r:id="rId11"/>
    <sheet name="P&amp;L_Holding" sheetId="9" r:id="rId12"/>
    <sheet name="DRE_Malls,Var,Dig" sheetId="29" state="hidden" r:id="rId13"/>
    <sheet name="Cash Flow" sheetId="37" r:id="rId14"/>
    <sheet name="Balance Sheet" sheetId="35" r:id="rId15"/>
    <sheet name="Balance Sheet - by Segment" sheetId="36" r:id="rId16"/>
    <sheet name="Cash Flow - by Segment" sheetId="38" r:id="rId17"/>
    <sheet name="Principal Amortization Schedule" sheetId="41" state="hidden" r:id="rId18"/>
    <sheet name="RE Development Sales" sheetId="22" r:id="rId19"/>
    <sheet name="POC-Revenue to be appropriated" sheetId="25" r:id="rId20"/>
    <sheet name="Accounts receivables RE" sheetId="28" r:id="rId21"/>
    <sheet name="Landbank" sheetId="23" r:id="rId22"/>
    <sheet name="Inventory - Launched Projects" sheetId="24" r:id="rId23"/>
    <sheet name="PSV to be launched per year" sheetId="26" r:id="rId24"/>
    <sheet name="Historical Projects" sheetId="27" r:id="rId25"/>
    <sheet name="Indicators Malls" sheetId="30" r:id="rId26"/>
    <sheet name="Malls Projects" sheetId="31" r:id="rId27"/>
    <sheet name="Fasano Indicators" sheetId="33" r:id="rId28"/>
    <sheet name="Fasano Projects" sheetId="32" r:id="rId29"/>
    <sheet name="Airport Indicators" sheetId="34" r:id="rId30"/>
    <sheet name="Projects Rental Houses &amp; Clubs" sheetId="40" r:id="rId31"/>
    <sheet name="DRE_Shopp,Var,Dig (6)" sheetId="10" state="hidden" r:id="rId32"/>
  </sheets>
  <externalReferences>
    <externalReference r:id="rId33"/>
    <externalReference r:id="rId34"/>
  </externalReferences>
  <definedNames>
    <definedName name="__FDS_HYPERLINK_TOGGLE_STATE__" hidden="1">"ON"</definedName>
    <definedName name="__GC1" hidden="1">{"FS`s",#N/A,TRUE,"FS's";"Icome St",#N/A,TRUE,"Income St.";"Balance Sh",#N/A,TRUE,"Balance Sh.";"Gross Margin",#N/A,TRUE,"Gross Margin"}</definedName>
    <definedName name="__GC2" hidden="1">{"FS`s",#N/A,TRUE,"FS's";"Icome St",#N/A,TRUE,"Income St.";"Balance Sh",#N/A,TRUE,"Balance Sh.";"Gross Margin",#N/A,TRUE,"Gross Margin"}</definedName>
    <definedName name="__GC3" hidden="1">{"FS`s",#N/A,TRUE,"FS's";"Icome St",#N/A,TRUE,"Income St.";"Balance Sh",#N/A,TRUE,"Balance Sh.";"Gross Margin",#N/A,TRUE,"Gross Margin"}</definedName>
    <definedName name="_xlnm._FilterDatabase" localSheetId="24" hidden="1">'Historical Projects'!$A$6:$D$6</definedName>
    <definedName name="_GC1" hidden="1">{"FS`s",#N/A,TRUE,"FS's";"Icome St",#N/A,TRUE,"Income St.";"Balance Sh",#N/A,TRUE,"Balance Sh.";"Gross Margin",#N/A,TRUE,"Gross Margin"}</definedName>
    <definedName name="_GC3" hidden="1">{"FS`s",#N/A,TRUE,"FS's";"Icome St",#N/A,TRUE,"Income St.";"Balance Sh",#N/A,TRUE,"Balance Sh.";"Gross Margin",#N/A,TRUE,"Gross Margin"}</definedName>
    <definedName name="_Order2" hidden="1">0</definedName>
    <definedName name="asasas" hidden="1">{"FS`s",#N/A,TRUE,"FS's";"Icome St",#N/A,TRUE,"Income St.";"Balance Sh",#N/A,TRUE,"Balance Sh.";"Gross Margin",#N/A,TRUE,"Gross Margin"}</definedName>
    <definedName name="de" hidden="1">{"FS`s",#N/A,TRUE,"FS's";"Icome St",#N/A,TRUE,"Income St.";"Balance Sh",#N/A,TRUE,"Balance Sh.";"Gross Margin",#N/A,TRUE,"Gross Margin"}</definedName>
    <definedName name="EFEFW" hidden="1">{"FS`s",#N/A,TRUE,"FS's";"Icome St",#N/A,TRUE,"Income St.";"Balance Sh",#N/A,TRUE,"Balance Sh.";"Gross Margin",#N/A,TRUE,"Gross Margin"}</definedName>
    <definedName name="GC" hidden="1">{"FS`s",#N/A,TRUE,"FS's";"Icome St",#N/A,TRUE,"Income St.";"Balance Sh",#N/A,TRUE,"Balance Sh.";"Gross Margin",#N/A,TRUE,"Gross Margin"}</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ss" hidden="1">{"FS`s",#N/A,TRUE,"FS's";"Icome St",#N/A,TRUE,"Income St.";"Balance Sh",#N/A,TRUE,"Balance Sh.";"Gross Margin",#N/A,TRUE,"Gross Margin"}</definedName>
    <definedName name="UCM_9" hidden="1">{"FS`s",#N/A,TRUE,"FS's";"Icome St",#N/A,TRUE,"Income St.";"Balance Sh",#N/A,TRUE,"Balance Sh.";"Gross Margin",#N/A,TRUE,"Gross Margin"}</definedName>
    <definedName name="wefwaf" hidden="1">{"FS`s",#N/A,TRUE,"FS's";"Icome St",#N/A,TRUE,"Income St.";"Balance Sh",#N/A,TRUE,"Balance Sh.";"Gross Margin",#N/A,TRUE,"Gross Margin"}</definedName>
    <definedName name="wewe" hidden="1">{"FS`s",#N/A,TRUE,"FS's";"Icome St",#N/A,TRUE,"Income St.";"Balance Sh",#N/A,TRUE,"Balance Sh.";"Gross Margin",#N/A,TRUE,"Gross Margin"}</definedName>
    <definedName name="wrn.Accretion._.Dilution." hidden="1">{#N/A,#N/A,TRUE,"Snapshot";#N/A,#N/A,TRUE,"PE at Different Premiums";#N/A,#N/A,TRUE,"EBITDA at Different Premiums";#N/A,#N/A,TRUE,"Long Form Dilution";#N/A,#N/A,TRUE,"AVP";#N/A,#N/A,TRUE,"Has-Gets";#N/A,#N/A,TRUE,"Contribution"}</definedName>
    <definedName name="wrn.Carrefour._.Worse._.Case." hidden="1">{#N/A,#N/A,TRUE,"DIVIDER PAGE";#N/A,#N/A,TRUE,"Exist + Reg A IS";#N/A,#N/A,TRUE,"Summary IS exc. B";#N/A,#N/A,TRUE,"New Stores";#N/A,#N/A,TRUE,"Existing DCF";#N/A,#N/A,TRUE,"Region A DCF";#N/A,#N/A,TRUE,"Existing + Reg. A DCF"}</definedName>
    <definedName name="wrn.Company._.Analysis." hidden="1">{#N/A,#N/A,TRUE,"Summary LTM";#N/A,#N/A,TRUE,"95-97";#N/A,#N/A,TRUE,"97 US &amp; Peso Sum";#N/A,#N/A,TRUE,"1997 Peso Comparison";#N/A,#N/A,TRUE,"97 IS per store";#N/A,#N/A,TRUE,"96 IS per store";#N/A,#N/A,TRUE,"95 IS per store"}</definedName>
    <definedName name="wrn.divestiture." hidden="1">{#N/A,#N/A,TRUE,"Overview";#N/A,#N/A,TRUE,"Divest Val";#N/A,#N/A,TRUE,"sources &amp; uses";#N/A,#N/A,TRUE,"Has-Gets Divest"}</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hidden="1">{#N/A,#N/A,TRUE,"Julio";#N/A,#N/A,TRUE,"Agosto";#N/A,#N/A,TRUE,"BHCo";#N/A,#N/A,TRUE,"Abril";#N/A,#N/A,TRUE,"Pro Forma"}</definedName>
    <definedName name="wrn.prices." hidden="1">{#N/A,#N/A,TRUE,"BANAMEX";#N/A,#N/A,TRUE,"CGT";#N/A,#N/A,TRUE,"ALFA";#N/A,#N/A,TRUE,"ICA (2)"}</definedName>
    <definedName name="wrn.Relatório._.1." hidden="1">{"FS`s",#N/A,TRUE,"FS's";"Icome St",#N/A,TRUE,"Income St.";"Balance Sh",#N/A,TRUE,"Balance Sh.";"Gross Margin",#N/A,TRUE,"Gross Margin"}</definedName>
    <definedName name="wrn.totalcomp." hidden="1">{"comp1",#N/A,FALSE,"COMPS";"footnotes",#N/A,FALSE,"COMPS"}</definedName>
    <definedName name="XXX" hidden="1">{"FS`s",#N/A,TRUE,"FS's";"Icome St",#N/A,TRUE,"Income St.";"Balance Sh",#N/A,TRUE,"Balance Sh.";"Gross Margin",#N/A,TRUE,"Gross Margin"}</definedName>
    <definedName name="xxxxx" hidden="1">{"FS`s",#N/A,TRUE,"FS's";"Icome St",#N/A,TRUE,"Income St.";"Balance Sh",#N/A,TRUE,"Balance Sh.";"Gross Margin",#N/A,TRUE,"Gross Margin"}</definedName>
    <definedName name="xyz" hidden="1">{"FS`s",#N/A,TRUE,"FS's";"Icome St",#N/A,TRUE,"Income St.";"Balance Sh",#N/A,TRUE,"Balance Sh.";"Gross Margin",#N/A,TRUE,"Gross Margin"}</definedName>
    <definedName name="z" hidden="1">{"FS`s",#N/A,TRUE,"FS's";"Icome St",#N/A,TRUE,"Income St.";"Balance Sh",#N/A,TRUE,"Balance Sh.";"Gross Margin",#N/A,TRUE,"Gross Margin"}</definedName>
  </definedNames>
  <calcPr calcId="191029"/>
  <pivotCaches>
    <pivotCache cacheId="19"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4" i="34" l="1"/>
  <c r="U14" i="34"/>
  <c r="V14" i="34"/>
  <c r="W14" i="34"/>
  <c r="X14" i="34"/>
  <c r="X11" i="34"/>
  <c r="W11" i="34"/>
  <c r="V11" i="34"/>
  <c r="U11" i="34"/>
  <c r="T11" i="34"/>
  <c r="S14" i="34"/>
  <c r="S11" i="34"/>
  <c r="AN5" i="35"/>
  <c r="AM81" i="37"/>
  <c r="AM5" i="37"/>
  <c r="D21" i="31"/>
  <c r="C8" i="40"/>
  <c r="B8" i="40"/>
  <c r="D12" i="31"/>
  <c r="C24" i="40" l="1"/>
  <c r="C21" i="40"/>
  <c r="F14" i="40"/>
  <c r="C14" i="40"/>
  <c r="B14" i="40"/>
  <c r="F8" i="40"/>
  <c r="D23" i="31" l="1"/>
  <c r="E19" i="31"/>
  <c r="E16" i="31"/>
  <c r="E15" i="31"/>
  <c r="E21" i="31" s="1"/>
  <c r="E9" i="31"/>
  <c r="E12" i="31" s="1"/>
  <c r="E39" i="24"/>
  <c r="B39" i="24"/>
  <c r="D39" i="24"/>
  <c r="E33" i="24"/>
  <c r="E44" i="24" s="1"/>
  <c r="D33" i="24"/>
  <c r="B33" i="24"/>
  <c r="C19" i="24"/>
  <c r="C16" i="24"/>
  <c r="E23" i="31" l="1"/>
  <c r="D16" i="24"/>
  <c r="E16" i="24" s="1"/>
  <c r="C26" i="22"/>
  <c r="D26" i="22"/>
  <c r="E26" i="22"/>
  <c r="F26" i="22"/>
  <c r="G26" i="22"/>
  <c r="H26" i="22"/>
  <c r="I26" i="22"/>
  <c r="J26" i="22"/>
  <c r="K26" i="22"/>
  <c r="L26" i="22"/>
  <c r="M26" i="22"/>
  <c r="N26" i="22"/>
  <c r="O26" i="22"/>
  <c r="P26" i="22"/>
  <c r="Q26" i="22"/>
  <c r="R26" i="22"/>
  <c r="S26" i="22"/>
  <c r="T26" i="22"/>
  <c r="U26" i="22"/>
  <c r="V26" i="22"/>
  <c r="W26" i="22"/>
  <c r="X26" i="22"/>
  <c r="Y26" i="22"/>
  <c r="Z26" i="22"/>
  <c r="AA26" i="22"/>
  <c r="AB26" i="22"/>
  <c r="AC26" i="22"/>
  <c r="AD26" i="22"/>
  <c r="AE26" i="22"/>
  <c r="AF26" i="22"/>
  <c r="AG26" i="22"/>
  <c r="B26"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W8" i="34"/>
  <c r="W5" i="34"/>
  <c r="D44" i="24"/>
  <c r="B44" i="24" l="1"/>
  <c r="D22" i="23"/>
  <c r="B22" i="23"/>
  <c r="S19" i="34"/>
  <c r="AG11" i="33"/>
  <c r="AG10" i="33"/>
  <c r="AI9" i="33"/>
  <c r="AH9" i="33"/>
  <c r="AG9" i="33"/>
  <c r="K19" i="27"/>
  <c r="J19" i="27"/>
  <c r="I19" i="27"/>
  <c r="H19" i="27"/>
  <c r="G19" i="27"/>
  <c r="C22" i="23"/>
  <c r="AC9" i="28"/>
  <c r="AB9" i="28"/>
  <c r="AA9" i="28"/>
  <c r="AE19" i="22"/>
  <c r="AD19" i="22"/>
  <c r="AC19" i="22"/>
  <c r="AD7" i="22"/>
  <c r="AC7" i="22"/>
  <c r="AE5" i="22"/>
  <c r="N31" i="41"/>
  <c r="N28" i="41"/>
  <c r="N25" i="41"/>
  <c r="N22" i="41"/>
  <c r="N18" i="41"/>
  <c r="N15" i="41"/>
  <c r="N14" i="41"/>
  <c r="I10" i="41"/>
  <c r="H10" i="41"/>
  <c r="G10" i="41"/>
  <c r="F10" i="41"/>
  <c r="E10" i="41"/>
  <c r="D10" i="41"/>
  <c r="C10" i="41"/>
  <c r="B10" i="41"/>
  <c r="N10" i="41" s="1"/>
  <c r="M9" i="41"/>
  <c r="L9" i="41"/>
  <c r="K9" i="41"/>
  <c r="J9" i="41"/>
  <c r="I9" i="41"/>
  <c r="H9" i="41"/>
  <c r="G9" i="41"/>
  <c r="F9" i="41"/>
  <c r="E9" i="41"/>
  <c r="D9" i="41"/>
  <c r="C9" i="41"/>
  <c r="B9" i="41"/>
  <c r="N9" i="41" s="1"/>
  <c r="N8" i="41"/>
  <c r="AI50" i="35"/>
  <c r="AH50" i="35"/>
  <c r="AG50" i="35"/>
  <c r="AF50" i="35"/>
  <c r="AE50" i="35"/>
  <c r="AD50" i="35"/>
  <c r="AC50" i="35"/>
  <c r="AB50" i="35"/>
  <c r="AA50" i="35"/>
  <c r="Z50" i="35"/>
  <c r="Y50" i="35"/>
  <c r="X50" i="35"/>
  <c r="W50" i="35"/>
  <c r="V50" i="35"/>
  <c r="U50" i="35"/>
  <c r="T50" i="35"/>
  <c r="S50" i="35"/>
  <c r="R50" i="35"/>
  <c r="Q50" i="35"/>
  <c r="P50" i="35"/>
  <c r="O50" i="35"/>
  <c r="N50" i="35"/>
  <c r="M50" i="35"/>
  <c r="L50" i="35"/>
  <c r="K50" i="35"/>
  <c r="J50" i="35"/>
  <c r="I50" i="35"/>
  <c r="H50" i="35"/>
  <c r="G50" i="35"/>
  <c r="F50" i="35"/>
  <c r="E50" i="35"/>
  <c r="D50" i="35"/>
  <c r="C50" i="35"/>
  <c r="B50" i="35"/>
  <c r="F22" i="23" l="1"/>
  <c r="E22" i="2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biazure://api.powerbi.com 577770bf-e3a7-492c-aa57-0b942a02ae53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00000000-0015-0000-FFFF-FFFF00000000}" keepAlive="1" name="pbiazure://api.powerbi.com 577770bf-e3a7-492c-aa57-0b942a02ae53 Model1" type="5" refreshedVersion="6" background="1" saveData="1">
    <dbPr connection="Provider=MSOLAP.8;Integrated Security=ClaimsToken;Persist Security Info=True;Initial Catalog=sobe_wowvirtualserver-b3170f94-3e64-4205-a10a-ba57dd73a369;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3" xr16:uid="{00000000-0015-0000-FFFF-FFFF00000000}" keepAlive="1" name="pbiazure://api.powerbi.com bbbdc519-baae-41b4-b756-5a8e05eebd9a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8">
    <s v="pbiazure://api.powerbi.com 577770bf-e3a7-492c-aa57-0b942a02ae53 Model"/>
    <s v="[Measures].[DRE_real]"/>
    <s v="[dCalendario].[ANO].&amp;[2021]"/>
    <s v="[dCalendario].[ANO].&amp;[2022]"/>
    <s v="[dCalendario].[TRIMESTRE_ANO].&amp;[Q1 2022]"/>
    <s v="[mascaraDRE].[DESCRICAO_DRE_EXCEL].&amp;[LUCRO LÍQUIDO]"/>
    <s v="[mascaraDRE].[DESCRICAO_DRE_EXCEL].&amp;[IR/CSLL]"/>
    <s v="[mascaraDRE].[DESCRICAO_DRE_EXCEL].&amp;[Despesas Financeiras]"/>
    <s v="[mascaraDRE].[DESCRICAO_DRE_EXCEL].&amp;[Receitas Financeiras]"/>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FASANO]}"/>
    <s v="{[dCentrosCusto].[NEGÓCIO].&amp;[AEROPORTO]}"/>
    <s v="{[dCentrosCusto].[NEGÓCIO].&amp;[HOLDING]}"/>
    <s v="{[mascaraDRE].[DESCRICAO_DRE_EXCEL].[Outras Receitas e Despesas],[mascaraDRE].[DESCRICAO_DRE_EXCEL].[Resultado Equivalência Patrimonial]}"/>
    <s v="{[dCentrosCusto].[NEGÓCIO].[All]}"/>
    <s v="[dCalendario].[TRIMESTRE_ANO].&amp;[Q3 2022]"/>
    <s v="[dCalendario].[TRIMESTRE_ANO].&amp;[Q1 2023]"/>
    <s v="[dCalendario].[TRIMESTRE_ANO].&amp;[Q2 2023]"/>
    <s v="[dCalendario].[TRIMESTRE_ANO].&amp;[Q4 2022]"/>
    <s v="{[fatoCompetencia].[REFERENCIA].&amp;[RAZAO],[fatoCompetencia].[REFERENCIA].&amp;[AJ EBITDA],[fatoCompetencia].[REFERENCIA].&amp;[AJ CONTABIL],[fatoCompetencia].[REFERENCIA].&amp;[AJ GERENCIAL],[fatoCompetencia].[REFERENCIA].&amp;[INTERCOMPANY]}"/>
    <s v="{[dCentrosCusto].[NEGÓCIO].&amp;[NI RENDA]}"/>
    <s v="{[dCentrosCusto].[NEGÓCIO].&amp;[CAPITAL]}"/>
    <s v="{[dCentrosCusto].[NEGÓCIO].&amp;[VAREJO]}"/>
    <s v="{[dCentrosCusto].[NEGÓCIO].&amp;[SHOPPINGS]}"/>
    <s v="[dCalendario].[TRIMESTRE_ANO].&amp;[Q2 2022]"/>
    <s v="3T23"/>
    <s v="[dCalendario].[TRIMESTRE_ANO].&amp;[Q3 2023]"/>
    <s v="[mascaraDRE].[DESCRICAO_DRE_EXCEL].&amp;[Reversão Não Caixa]"/>
    <s v="[mascaraDRE].[DESCRICAO_DRE_EXCEL].&amp;[Resultado Financeiro]"/>
    <s v="{[dCentrosCusto].[DIVISÃO Hierarchy].[All]}"/>
    <s v="[dCalendario].[ANO].&amp;[2023]"/>
    <s v="[dCalendario].[TRIMESTRE_ANO].&amp;[Q4 2023]"/>
    <s v="[Measures].[DRE_Real]"/>
    <s v="[dCalendario].[TRIMESTRE_ANO].&amp;[Q1 2024]"/>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Resultado_Consolidado_2025"/>
    <s v="[dCalendario].[TRIMESTRE_ANO].&amp;[Q1 2025]"/>
    <s v="[dCalendario].[TRIMESTRE_ANO].&amp;[Q2 2025]"/>
  </metadataStrings>
  <mdxMetadata count="1800">
    <mdx n="0" f="m">
      <t c="1">
        <n x="1"/>
      </t>
    </mdx>
    <mdx n="0" f="m">
      <t c="1">
        <n x="2"/>
      </t>
    </mdx>
    <mdx n="0" f="m">
      <t c="1">
        <n x="5"/>
      </t>
    </mdx>
    <mdx n="0" f="m">
      <t c="1">
        <n x="6"/>
      </t>
    </mdx>
    <mdx n="0" f="m">
      <t c="1">
        <n x="8"/>
      </t>
    </mdx>
    <mdx n="0" f="m">
      <t c="1">
        <n x="9"/>
      </t>
    </mdx>
    <mdx n="0" f="m">
      <t c="1">
        <n x="10"/>
      </t>
    </mdx>
    <mdx n="0" f="m">
      <t c="1">
        <n x="11"/>
      </t>
    </mdx>
    <mdx n="0" f="m">
      <t c="1">
        <n x="12"/>
      </t>
    </mdx>
    <mdx n="0" f="m">
      <t c="1">
        <n x="13"/>
      </t>
    </mdx>
    <mdx n="0" f="m">
      <t c="1">
        <n x="14"/>
      </t>
    </mdx>
    <mdx n="0" f="m">
      <t c="1">
        <n x="15"/>
      </t>
    </mdx>
    <mdx n="0" f="m">
      <t c="1">
        <n x="16"/>
      </t>
    </mdx>
    <mdx n="0" f="m">
      <t c="1">
        <n x="17"/>
      </t>
    </mdx>
    <mdx n="0" f="m">
      <t c="1">
        <n x="18"/>
      </t>
    </mdx>
    <mdx n="0" f="m">
      <t c="1">
        <n x="19"/>
      </t>
    </mdx>
    <mdx n="0" f="m">
      <t c="1">
        <n x="20"/>
      </t>
    </mdx>
    <mdx n="0" f="m">
      <t c="1">
        <n x="21"/>
      </t>
    </mdx>
    <mdx n="0" f="m">
      <t c="1">
        <n x="22"/>
      </t>
    </mdx>
    <mdx n="0" f="s">
      <ms ns="25" c="0"/>
    </mdx>
    <mdx n="0" f="s">
      <ms ns="29" c="0"/>
    </mdx>
    <mdx n="0" f="s">
      <ms ns="30" c="0"/>
    </mdx>
    <mdx n="0" f="m">
      <t c="1">
        <n x="3"/>
      </t>
    </mdx>
    <mdx n="0" f="m">
      <t c="2">
        <n x="3"/>
        <n x="34"/>
      </t>
    </mdx>
    <mdx n="0" f="m">
      <t c="2">
        <n x="3"/>
        <n x="31"/>
      </t>
    </mdx>
    <mdx n="0" f="m">
      <t c="2">
        <n x="3"/>
        <n x="40"/>
      </t>
    </mdx>
    <mdx n="0" f="m">
      <t c="2">
        <n x="3"/>
        <n x="4"/>
      </t>
    </mdx>
    <mdx n="41" f="m">
      <t c="1">
        <n x="46"/>
      </t>
    </mdx>
    <mdx n="41" f="v">
      <t c="4" si="23">
        <n x="35" s="1"/>
        <n x="1"/>
        <n x="22"/>
        <n x="3"/>
      </t>
    </mdx>
    <mdx n="41" f="v">
      <t c="4" si="23">
        <n x="35" s="1"/>
        <n x="1"/>
        <n x="22"/>
        <n x="34"/>
      </t>
    </mdx>
    <mdx n="41" f="v">
      <t c="4" si="23">
        <n x="35" s="1"/>
        <n x="1"/>
        <n x="22"/>
        <n x="31"/>
      </t>
    </mdx>
    <mdx n="41" f="v">
      <t c="4" si="23">
        <n x="35" s="1"/>
        <n x="1"/>
        <n x="22"/>
        <n x="40"/>
      </t>
    </mdx>
    <mdx n="41" f="v">
      <t c="4" si="23">
        <n x="35" s="1"/>
        <n x="1"/>
        <n x="22"/>
        <n x="4"/>
      </t>
    </mdx>
    <mdx n="41" f="v">
      <t c="4" si="23">
        <n x="35" s="1"/>
        <n x="1"/>
        <n x="21"/>
        <n x="3"/>
      </t>
    </mdx>
    <mdx n="41" f="v">
      <t c="4" si="23">
        <n x="35" s="1"/>
        <n x="1"/>
        <n x="21"/>
        <n x="34"/>
      </t>
    </mdx>
    <mdx n="41" f="v">
      <t c="4" si="23">
        <n x="35" s="1"/>
        <n x="1"/>
        <n x="21"/>
        <n x="31"/>
      </t>
    </mdx>
    <mdx n="41" f="v">
      <t c="4" si="23">
        <n x="35" s="1"/>
        <n x="1"/>
        <n x="21"/>
        <n x="40"/>
      </t>
    </mdx>
    <mdx n="41" f="v">
      <t c="4" si="23">
        <n x="35" s="1"/>
        <n x="1"/>
        <n x="21"/>
        <n x="4"/>
      </t>
    </mdx>
    <mdx n="41" f="v">
      <t c="4" si="23">
        <n x="35" s="1"/>
        <n x="1"/>
        <n x="19"/>
        <n x="3"/>
      </t>
    </mdx>
    <mdx n="41" f="v">
      <t c="4" si="23">
        <n x="35" s="1"/>
        <n x="1"/>
        <n x="19"/>
        <n x="34"/>
      </t>
    </mdx>
    <mdx n="41" f="v">
      <t c="4" si="23">
        <n x="35" s="1"/>
        <n x="1"/>
        <n x="19"/>
        <n x="31"/>
      </t>
    </mdx>
    <mdx n="41" f="v">
      <t c="4" si="23">
        <n x="35" s="1"/>
        <n x="1"/>
        <n x="19"/>
        <n x="40"/>
      </t>
    </mdx>
    <mdx n="41" f="v">
      <t c="4" si="23">
        <n x="35" s="1"/>
        <n x="1"/>
        <n x="19"/>
        <n x="4"/>
      </t>
    </mdx>
    <mdx n="41" f="v">
      <t c="4" si="23">
        <n x="35" s="1"/>
        <n x="1"/>
        <n x="17"/>
        <n x="3"/>
      </t>
    </mdx>
    <mdx n="41" f="v">
      <t c="4" si="23">
        <n x="35" s="1"/>
        <n x="1"/>
        <n x="17"/>
        <n x="34"/>
      </t>
    </mdx>
    <mdx n="41" f="v">
      <t c="4" si="23">
        <n x="35" s="1"/>
        <n x="1"/>
        <n x="17"/>
        <n x="31"/>
      </t>
    </mdx>
    <mdx n="41" f="v">
      <t c="4" si="23">
        <n x="35" s="1"/>
        <n x="1"/>
        <n x="17"/>
        <n x="40"/>
      </t>
    </mdx>
    <mdx n="41" f="v">
      <t c="4" si="23">
        <n x="35" s="1"/>
        <n x="1"/>
        <n x="17"/>
        <n x="4"/>
      </t>
    </mdx>
    <mdx n="41" f="v">
      <t c="4" si="23">
        <n x="35" s="1"/>
        <n x="1"/>
        <n x="16"/>
        <n x="3"/>
      </t>
    </mdx>
    <mdx n="41" f="v">
      <t c="4" si="23">
        <n x="35" s="1"/>
        <n x="1"/>
        <n x="16"/>
        <n x="34"/>
      </t>
    </mdx>
    <mdx n="41" f="v">
      <t c="4" si="23">
        <n x="35" s="1"/>
        <n x="1"/>
        <n x="16"/>
        <n x="31"/>
      </t>
    </mdx>
    <mdx n="41" f="v">
      <t c="4" si="23">
        <n x="35" s="1"/>
        <n x="1"/>
        <n x="16"/>
        <n x="40"/>
      </t>
    </mdx>
    <mdx n="41" f="v">
      <t c="4" si="23">
        <n x="35" s="1"/>
        <n x="1"/>
        <n x="16"/>
        <n x="4"/>
      </t>
    </mdx>
    <mdx n="41" f="v">
      <t c="4" si="23">
        <n x="35" s="1"/>
        <n x="1"/>
        <n x="29" s="1"/>
        <n x="3"/>
      </t>
    </mdx>
    <mdx n="41" f="v">
      <t c="4" si="23">
        <n x="35" s="1"/>
        <n x="1"/>
        <n x="29" s="1"/>
        <n x="34"/>
      </t>
    </mdx>
    <mdx n="41" f="v">
      <t c="4" si="23">
        <n x="35" s="1"/>
        <n x="1"/>
        <n x="29" s="1"/>
        <n x="31"/>
      </t>
    </mdx>
    <mdx n="41" f="v">
      <t c="4" si="23">
        <n x="35" s="1"/>
        <n x="1"/>
        <n x="29" s="1"/>
        <n x="40"/>
      </t>
    </mdx>
    <mdx n="41" f="v">
      <t c="4" si="23">
        <n x="35" s="1"/>
        <n x="1"/>
        <n x="29" s="1"/>
        <n x="4"/>
      </t>
    </mdx>
    <mdx n="41" f="v">
      <t c="4" si="23">
        <n x="35" s="1"/>
        <n x="1"/>
        <n x="15"/>
        <n x="3"/>
      </t>
    </mdx>
    <mdx n="41" f="v">
      <t c="4" si="23">
        <n x="35" s="1"/>
        <n x="1"/>
        <n x="15"/>
        <n x="34"/>
      </t>
    </mdx>
    <mdx n="41" f="v">
      <t c="4" si="23">
        <n x="35" s="1"/>
        <n x="1"/>
        <n x="15"/>
        <n x="31"/>
      </t>
    </mdx>
    <mdx n="41" f="v">
      <t c="4" si="23">
        <n x="35" s="1"/>
        <n x="1"/>
        <n x="15"/>
        <n x="40"/>
      </t>
    </mdx>
    <mdx n="41" f="v">
      <t c="4" si="23">
        <n x="35" s="1"/>
        <n x="1"/>
        <n x="15"/>
        <n x="4"/>
      </t>
    </mdx>
    <mdx n="41" f="v">
      <t c="4" si="23">
        <n x="35" s="1"/>
        <n x="1"/>
        <n x="13"/>
        <n x="3"/>
      </t>
    </mdx>
    <mdx n="41" f="v">
      <t c="4" si="23">
        <n x="35" s="1"/>
        <n x="1"/>
        <n x="13"/>
        <n x="34"/>
      </t>
    </mdx>
    <mdx n="41" f="v">
      <t c="4" si="23">
        <n x="35" s="1"/>
        <n x="1"/>
        <n x="13"/>
        <n x="31"/>
      </t>
    </mdx>
    <mdx n="41" f="v">
      <t c="4" si="23">
        <n x="35" s="1"/>
        <n x="1"/>
        <n x="13"/>
        <n x="40"/>
      </t>
    </mdx>
    <mdx n="41" f="v">
      <t c="4" si="23">
        <n x="35" s="1"/>
        <n x="1"/>
        <n x="13"/>
        <n x="4"/>
      </t>
    </mdx>
    <mdx n="41" f="v">
      <t c="4" si="23">
        <n x="35" s="1"/>
        <n x="1"/>
        <n x="11"/>
        <n x="3"/>
      </t>
    </mdx>
    <mdx n="41" f="v">
      <t c="4" si="23">
        <n x="35" s="1"/>
        <n x="1"/>
        <n x="11"/>
        <n x="34"/>
      </t>
    </mdx>
    <mdx n="41" f="v">
      <t c="4" si="23">
        <n x="35" s="1"/>
        <n x="1"/>
        <n x="11"/>
        <n x="31"/>
      </t>
    </mdx>
    <mdx n="41" f="v">
      <t c="4" si="23">
        <n x="35" s="1"/>
        <n x="1"/>
        <n x="11"/>
        <n x="40"/>
      </t>
    </mdx>
    <mdx n="41" f="v">
      <t c="4" si="23">
        <n x="35" s="1"/>
        <n x="1"/>
        <n x="11"/>
        <n x="4"/>
      </t>
    </mdx>
    <mdx n="41" f="v">
      <t c="4" si="23">
        <n x="35" s="1"/>
        <n x="1"/>
        <n x="10"/>
        <n x="3"/>
      </t>
    </mdx>
    <mdx n="41" f="v">
      <t c="4" si="23">
        <n x="35" s="1"/>
        <n x="1"/>
        <n x="10"/>
        <n x="34"/>
      </t>
    </mdx>
    <mdx n="41" f="v">
      <t c="4" si="23">
        <n x="35" s="1"/>
        <n x="1"/>
        <n x="10"/>
        <n x="31"/>
      </t>
    </mdx>
    <mdx n="41" f="v">
      <t c="4" si="23">
        <n x="35" s="1"/>
        <n x="1"/>
        <n x="10"/>
        <n x="40"/>
      </t>
    </mdx>
    <mdx n="41" f="v">
      <t c="4" si="23">
        <n x="35" s="1"/>
        <n x="1"/>
        <n x="10"/>
        <n x="4"/>
      </t>
    </mdx>
    <mdx n="41" f="v">
      <t c="4" si="23">
        <n x="35" s="1"/>
        <n x="1"/>
        <n x="43"/>
        <n x="3"/>
      </t>
    </mdx>
    <mdx n="41" f="v">
      <t c="4" si="23">
        <n x="35" s="1"/>
        <n x="1"/>
        <n x="43"/>
        <n x="34"/>
      </t>
    </mdx>
    <mdx n="41" f="v">
      <t c="4" si="23">
        <n x="35" s="1"/>
        <n x="1"/>
        <n x="43"/>
        <n x="31"/>
      </t>
    </mdx>
    <mdx n="41" f="v">
      <t c="4" si="23">
        <n x="35" s="1"/>
        <n x="1"/>
        <n x="43"/>
        <n x="40"/>
      </t>
    </mdx>
    <mdx n="41" f="v">
      <t c="4" si="23">
        <n x="35" s="1"/>
        <n x="1"/>
        <n x="43"/>
        <n x="4"/>
      </t>
    </mdx>
    <mdx n="41" f="v">
      <t c="4" si="23">
        <n x="35" s="1"/>
        <n x="1"/>
        <n x="7"/>
        <n x="3"/>
      </t>
    </mdx>
    <mdx n="41" f="v">
      <t c="4" si="23">
        <n x="35" s="1"/>
        <n x="1"/>
        <n x="7"/>
        <n x="34"/>
      </t>
    </mdx>
    <mdx n="41" f="v">
      <t c="4" si="23">
        <n x="35" s="1"/>
        <n x="1"/>
        <n x="7"/>
        <n x="31"/>
      </t>
    </mdx>
    <mdx n="41" f="v">
      <t c="4" si="23">
        <n x="35" s="1"/>
        <n x="1"/>
        <n x="7"/>
        <n x="40"/>
      </t>
    </mdx>
    <mdx n="41" f="v">
      <t c="4" si="23">
        <n x="35" s="1"/>
        <n x="1"/>
        <n x="7"/>
        <n x="4"/>
      </t>
    </mdx>
    <mdx n="41" f="v">
      <t c="4" si="23">
        <n x="35" s="1"/>
        <n x="1"/>
        <n x="8"/>
        <n x="3"/>
      </t>
    </mdx>
    <mdx n="41" f="v">
      <t c="4" si="23">
        <n x="35" s="1"/>
        <n x="1"/>
        <n x="8"/>
        <n x="34"/>
      </t>
    </mdx>
    <mdx n="41" f="v">
      <t c="4" si="23">
        <n x="35" s="1"/>
        <n x="1"/>
        <n x="8"/>
        <n x="31"/>
      </t>
    </mdx>
    <mdx n="41" f="v">
      <t c="4" si="23">
        <n x="35" s="1"/>
        <n x="1"/>
        <n x="8"/>
        <n x="40"/>
      </t>
    </mdx>
    <mdx n="41" f="v">
      <t c="4" si="23">
        <n x="35" s="1"/>
        <n x="1"/>
        <n x="8"/>
        <n x="4"/>
      </t>
    </mdx>
    <mdx n="41" f="v">
      <t c="4" si="23">
        <n x="35" s="1"/>
        <n x="1"/>
        <n x="6"/>
        <n x="3"/>
      </t>
    </mdx>
    <mdx n="41" f="v">
      <t c="4" si="23">
        <n x="35" s="1"/>
        <n x="1"/>
        <n x="6"/>
        <n x="34"/>
      </t>
    </mdx>
    <mdx n="41" f="v">
      <t c="4" si="23">
        <n x="35" s="1"/>
        <n x="1"/>
        <n x="6"/>
        <n x="31"/>
      </t>
    </mdx>
    <mdx n="41" f="v">
      <t c="4" si="23">
        <n x="35" s="1"/>
        <n x="1"/>
        <n x="6"/>
        <n x="40"/>
      </t>
    </mdx>
    <mdx n="41" f="v">
      <t c="4" si="23">
        <n x="35" s="1"/>
        <n x="1"/>
        <n x="6"/>
        <n x="4"/>
      </t>
    </mdx>
    <mdx n="41" f="v">
      <t c="5" si="23">
        <n x="24" s="1"/>
        <n x="25" s="1"/>
        <n x="1"/>
        <n x="22"/>
        <n x="3"/>
      </t>
    </mdx>
    <mdx n="41" f="v">
      <t c="5" si="23">
        <n x="24" s="1"/>
        <n x="25" s="1"/>
        <n x="1"/>
        <n x="22"/>
        <n x="34"/>
      </t>
    </mdx>
    <mdx n="41" f="v">
      <t c="5" si="23">
        <n x="24" s="1"/>
        <n x="25" s="1"/>
        <n x="1"/>
        <n x="22"/>
        <n x="31"/>
      </t>
    </mdx>
    <mdx n="41" f="v">
      <t c="5" si="23">
        <n x="24" s="1"/>
        <n x="25" s="1"/>
        <n x="1"/>
        <n x="22"/>
        <n x="40"/>
      </t>
    </mdx>
    <mdx n="41" f="v">
      <t c="5" si="23">
        <n x="24" s="1"/>
        <n x="25" s="1"/>
        <n x="1"/>
        <n x="22"/>
        <n x="4"/>
      </t>
    </mdx>
    <mdx n="41" f="v">
      <t c="5" si="23">
        <n x="24" s="1"/>
        <n x="25" s="1"/>
        <n x="1"/>
        <n x="21"/>
        <n x="3"/>
      </t>
    </mdx>
    <mdx n="41" f="v">
      <t c="5" si="23">
        <n x="24" s="1"/>
        <n x="25" s="1"/>
        <n x="1"/>
        <n x="21"/>
        <n x="34"/>
      </t>
    </mdx>
    <mdx n="41" f="v">
      <t c="5" si="23">
        <n x="24" s="1"/>
        <n x="25" s="1"/>
        <n x="1"/>
        <n x="21"/>
        <n x="31"/>
      </t>
    </mdx>
    <mdx n="41" f="v">
      <t c="5" si="23">
        <n x="24" s="1"/>
        <n x="25" s="1"/>
        <n x="1"/>
        <n x="21"/>
        <n x="40"/>
      </t>
    </mdx>
    <mdx n="41" f="v">
      <t c="5" si="23">
        <n x="24" s="1"/>
        <n x="25" s="1"/>
        <n x="1"/>
        <n x="21"/>
        <n x="4"/>
      </t>
    </mdx>
    <mdx n="41" f="v">
      <t c="5" si="23">
        <n x="24" s="1"/>
        <n x="25" s="1"/>
        <n x="1"/>
        <n x="19"/>
        <n x="3"/>
      </t>
    </mdx>
    <mdx n="41" f="v">
      <t c="5" si="23">
        <n x="24" s="1"/>
        <n x="25" s="1"/>
        <n x="1"/>
        <n x="19"/>
        <n x="34"/>
      </t>
    </mdx>
    <mdx n="41" f="v">
      <t c="5" si="23">
        <n x="24" s="1"/>
        <n x="25" s="1"/>
        <n x="1"/>
        <n x="19"/>
        <n x="31"/>
      </t>
    </mdx>
    <mdx n="41" f="v">
      <t c="5" si="23">
        <n x="24" s="1"/>
        <n x="25" s="1"/>
        <n x="1"/>
        <n x="19"/>
        <n x="40"/>
      </t>
    </mdx>
    <mdx n="41" f="v">
      <t c="5" si="23">
        <n x="24" s="1"/>
        <n x="25" s="1"/>
        <n x="1"/>
        <n x="19"/>
        <n x="4"/>
      </t>
    </mdx>
    <mdx n="41" f="v">
      <t c="5" si="23">
        <n x="24" s="1"/>
        <n x="25" s="1"/>
        <n x="1"/>
        <n x="17"/>
        <n x="3"/>
      </t>
    </mdx>
    <mdx n="41" f="v">
      <t c="5" si="23">
        <n x="24" s="1"/>
        <n x="25" s="1"/>
        <n x="1"/>
        <n x="17"/>
        <n x="34"/>
      </t>
    </mdx>
    <mdx n="41" f="v">
      <t c="5" si="23">
        <n x="24" s="1"/>
        <n x="25" s="1"/>
        <n x="1"/>
        <n x="17"/>
        <n x="31"/>
      </t>
    </mdx>
    <mdx n="41" f="v">
      <t c="5" si="23">
        <n x="24" s="1"/>
        <n x="25" s="1"/>
        <n x="1"/>
        <n x="17"/>
        <n x="40"/>
      </t>
    </mdx>
    <mdx n="41" f="v">
      <t c="5" si="23">
        <n x="24" s="1"/>
        <n x="25" s="1"/>
        <n x="1"/>
        <n x="17"/>
        <n x="4"/>
      </t>
    </mdx>
    <mdx n="41" f="v">
      <t c="5" si="23">
        <n x="24" s="1"/>
        <n x="25" s="1"/>
        <n x="1"/>
        <n x="16"/>
        <n x="3"/>
      </t>
    </mdx>
    <mdx n="41" f="v">
      <t c="5" si="23">
        <n x="24" s="1"/>
        <n x="25" s="1"/>
        <n x="1"/>
        <n x="16"/>
        <n x="34"/>
      </t>
    </mdx>
    <mdx n="41" f="v">
      <t c="5" si="23">
        <n x="24" s="1"/>
        <n x="25" s="1"/>
        <n x="1"/>
        <n x="16"/>
        <n x="31"/>
      </t>
    </mdx>
    <mdx n="41" f="v">
      <t c="5" si="23">
        <n x="24" s="1"/>
        <n x="25" s="1"/>
        <n x="1"/>
        <n x="16"/>
        <n x="40"/>
      </t>
    </mdx>
    <mdx n="41" f="v">
      <t c="5" si="23">
        <n x="24" s="1"/>
        <n x="25" s="1"/>
        <n x="1"/>
        <n x="16"/>
        <n x="4"/>
      </t>
    </mdx>
    <mdx n="41" f="v">
      <t c="5" si="23">
        <n x="24" s="1"/>
        <n x="25" s="1"/>
        <n x="1"/>
        <n x="29" s="1"/>
        <n x="3"/>
      </t>
    </mdx>
    <mdx n="41" f="v">
      <t c="5" si="23">
        <n x="24" s="1"/>
        <n x="25" s="1"/>
        <n x="1"/>
        <n x="29" s="1"/>
        <n x="34"/>
      </t>
    </mdx>
    <mdx n="41" f="v">
      <t c="5" si="23">
        <n x="24" s="1"/>
        <n x="25" s="1"/>
        <n x="1"/>
        <n x="29" s="1"/>
        <n x="31"/>
      </t>
    </mdx>
    <mdx n="41" f="v">
      <t c="5" si="23">
        <n x="24" s="1"/>
        <n x="25" s="1"/>
        <n x="1"/>
        <n x="29" s="1"/>
        <n x="40"/>
      </t>
    </mdx>
    <mdx n="41" f="v">
      <t c="5" si="23">
        <n x="24" s="1"/>
        <n x="25" s="1"/>
        <n x="1"/>
        <n x="29" s="1"/>
        <n x="4"/>
      </t>
    </mdx>
    <mdx n="41" f="v">
      <t c="5" si="23">
        <n x="24" s="1"/>
        <n x="25" s="1"/>
        <n x="1"/>
        <n x="15"/>
        <n x="3"/>
      </t>
    </mdx>
    <mdx n="41" f="v">
      <t c="5" si="23">
        <n x="24" s="1"/>
        <n x="25" s="1"/>
        <n x="1"/>
        <n x="15"/>
        <n x="34"/>
      </t>
    </mdx>
    <mdx n="41" f="v">
      <t c="5" si="23">
        <n x="24" s="1"/>
        <n x="25" s="1"/>
        <n x="1"/>
        <n x="13"/>
        <n x="3"/>
      </t>
    </mdx>
    <mdx n="41" f="v">
      <t c="5" si="23">
        <n x="24" s="1"/>
        <n x="25" s="1"/>
        <n x="1"/>
        <n x="13"/>
        <n x="34"/>
      </t>
    </mdx>
    <mdx n="41" f="v">
      <t c="5" si="23">
        <n x="24" s="1"/>
        <n x="25" s="1"/>
        <n x="1"/>
        <n x="13"/>
        <n x="31"/>
      </t>
    </mdx>
    <mdx n="41" f="v">
      <t c="5" si="23">
        <n x="24" s="1"/>
        <n x="25" s="1"/>
        <n x="1"/>
        <n x="13"/>
        <n x="40"/>
      </t>
    </mdx>
    <mdx n="41" f="v">
      <t c="5" si="23">
        <n x="24" s="1"/>
        <n x="25" s="1"/>
        <n x="1"/>
        <n x="13"/>
        <n x="4"/>
      </t>
    </mdx>
    <mdx n="41" f="v">
      <t c="5" si="23">
        <n x="24" s="1"/>
        <n x="25" s="1"/>
        <n x="1"/>
        <n x="11"/>
        <n x="3"/>
      </t>
    </mdx>
    <mdx n="41" f="v">
      <t c="5" si="23">
        <n x="24" s="1"/>
        <n x="25" s="1"/>
        <n x="1"/>
        <n x="11"/>
        <n x="34"/>
      </t>
    </mdx>
    <mdx n="41" f="v">
      <t c="5" si="23">
        <n x="24" s="1"/>
        <n x="25" s="1"/>
        <n x="1"/>
        <n x="10"/>
        <n x="3"/>
      </t>
    </mdx>
    <mdx n="41" f="v">
      <t c="5" si="23">
        <n x="24" s="1"/>
        <n x="25" s="1"/>
        <n x="1"/>
        <n x="10"/>
        <n x="34"/>
      </t>
    </mdx>
    <mdx n="41" f="v">
      <t c="5" si="23">
        <n x="24" s="1"/>
        <n x="25" s="1"/>
        <n x="1"/>
        <n x="10"/>
        <n x="31"/>
      </t>
    </mdx>
    <mdx n="41" f="v">
      <t c="5" si="23">
        <n x="24" s="1"/>
        <n x="25" s="1"/>
        <n x="1"/>
        <n x="10"/>
        <n x="40"/>
      </t>
    </mdx>
    <mdx n="41" f="v">
      <t c="5" si="23">
        <n x="24" s="1"/>
        <n x="25" s="1"/>
        <n x="1"/>
        <n x="43"/>
        <n x="3"/>
      </t>
    </mdx>
    <mdx n="41" f="v">
      <t c="5" si="23">
        <n x="24" s="1"/>
        <n x="25" s="1"/>
        <n x="1"/>
        <n x="43"/>
        <n x="34"/>
      </t>
    </mdx>
    <mdx n="41" f="v">
      <t c="5" si="23">
        <n x="24" s="1"/>
        <n x="25" s="1"/>
        <n x="1"/>
        <n x="43"/>
        <n x="31"/>
      </t>
    </mdx>
    <mdx n="41" f="v">
      <t c="5" si="23">
        <n x="24" s="1"/>
        <n x="25" s="1"/>
        <n x="1"/>
        <n x="43"/>
        <n x="4"/>
      </t>
    </mdx>
    <mdx n="41" f="v">
      <t c="5" si="23">
        <n x="24" s="1"/>
        <n x="25" s="1"/>
        <n x="1"/>
        <n x="44"/>
        <n x="3"/>
      </t>
    </mdx>
    <mdx n="41" f="v">
      <t c="5" si="23">
        <n x="24" s="1"/>
        <n x="25" s="1"/>
        <n x="1"/>
        <n x="44"/>
        <n x="34"/>
      </t>
    </mdx>
    <mdx n="41" f="v">
      <t c="5" si="23">
        <n x="24" s="1"/>
        <n x="25" s="1"/>
        <n x="1"/>
        <n x="44"/>
        <n x="31"/>
      </t>
    </mdx>
    <mdx n="41" f="v">
      <t c="5" si="23">
        <n x="24" s="1"/>
        <n x="25" s="1"/>
        <n x="1"/>
        <n x="44"/>
        <n x="40"/>
      </t>
    </mdx>
    <mdx n="41" f="v">
      <t c="5" si="23">
        <n x="24" s="1"/>
        <n x="25" s="1"/>
        <n x="1"/>
        <n x="44"/>
        <n x="4"/>
      </t>
    </mdx>
    <mdx n="41" f="v">
      <t c="5" si="23">
        <n x="24" s="1"/>
        <n x="25" s="1"/>
        <n x="1"/>
        <n x="6"/>
        <n x="3"/>
      </t>
    </mdx>
    <mdx n="41" f="v">
      <t c="5" si="23">
        <n x="24" s="1"/>
        <n x="25" s="1"/>
        <n x="1"/>
        <n x="6"/>
        <n x="34"/>
      </t>
    </mdx>
    <mdx n="41" f="v">
      <t c="5" si="23">
        <n x="24" s="1"/>
        <n x="25" s="1"/>
        <n x="1"/>
        <n x="6"/>
        <n x="31"/>
      </t>
    </mdx>
    <mdx n="41" f="v">
      <t c="5" si="23">
        <n x="24" s="1"/>
        <n x="25" s="1"/>
        <n x="1"/>
        <n x="6"/>
        <n x="40"/>
      </t>
    </mdx>
    <mdx n="41" f="v">
      <t c="5" si="23">
        <n x="24" s="1"/>
        <n x="25" s="1"/>
        <n x="1"/>
        <n x="6"/>
        <n x="4"/>
      </t>
    </mdx>
    <mdx n="41" f="v">
      <t c="5" si="23">
        <n x="27" s="1"/>
        <n x="25" s="1"/>
        <n x="1"/>
        <n x="22"/>
        <n x="3"/>
      </t>
    </mdx>
    <mdx n="41" f="v">
      <t c="5" si="23">
        <n x="27" s="1"/>
        <n x="25" s="1"/>
        <n x="1"/>
        <n x="22"/>
        <n x="34"/>
      </t>
    </mdx>
    <mdx n="41" f="v">
      <t c="5" si="23">
        <n x="27" s="1"/>
        <n x="25" s="1"/>
        <n x="1"/>
        <n x="22"/>
        <n x="31"/>
      </t>
    </mdx>
    <mdx n="41" f="v">
      <t c="5" si="23">
        <n x="27" s="1"/>
        <n x="25" s="1"/>
        <n x="1"/>
        <n x="22"/>
        <n x="40"/>
      </t>
    </mdx>
    <mdx n="41" f="v">
      <t c="5" si="23">
        <n x="27" s="1"/>
        <n x="25" s="1"/>
        <n x="1"/>
        <n x="22"/>
        <n x="4"/>
      </t>
    </mdx>
    <mdx n="41" f="v">
      <t c="5" si="23">
        <n x="27" s="1"/>
        <n x="25" s="1"/>
        <n x="1"/>
        <n x="21"/>
        <n x="3"/>
      </t>
    </mdx>
    <mdx n="41" f="v">
      <t c="5" si="23">
        <n x="27" s="1"/>
        <n x="25" s="1"/>
        <n x="1"/>
        <n x="21"/>
        <n x="34"/>
      </t>
    </mdx>
    <mdx n="41" f="v">
      <t c="5" si="23">
        <n x="27" s="1"/>
        <n x="25" s="1"/>
        <n x="1"/>
        <n x="21"/>
        <n x="31"/>
      </t>
    </mdx>
    <mdx n="41" f="v">
      <t c="5" si="23">
        <n x="27" s="1"/>
        <n x="25" s="1"/>
        <n x="1"/>
        <n x="21"/>
        <n x="40"/>
      </t>
    </mdx>
    <mdx n="41" f="v">
      <t c="5" si="23">
        <n x="27" s="1"/>
        <n x="25" s="1"/>
        <n x="1"/>
        <n x="21"/>
        <n x="4"/>
      </t>
    </mdx>
    <mdx n="41" f="v">
      <t c="5" si="23">
        <n x="27" s="1"/>
        <n x="25" s="1"/>
        <n x="1"/>
        <n x="19"/>
        <n x="3"/>
      </t>
    </mdx>
    <mdx n="41" f="v">
      <t c="5" si="23">
        <n x="27" s="1"/>
        <n x="25" s="1"/>
        <n x="1"/>
        <n x="19"/>
        <n x="34"/>
      </t>
    </mdx>
    <mdx n="41" f="v">
      <t c="5" si="23">
        <n x="27" s="1"/>
        <n x="25" s="1"/>
        <n x="1"/>
        <n x="19"/>
        <n x="31"/>
      </t>
    </mdx>
    <mdx n="41" f="v">
      <t c="5" si="23">
        <n x="27" s="1"/>
        <n x="25" s="1"/>
        <n x="1"/>
        <n x="19"/>
        <n x="40"/>
      </t>
    </mdx>
    <mdx n="41" f="v">
      <t c="5" si="23">
        <n x="27" s="1"/>
        <n x="25" s="1"/>
        <n x="1"/>
        <n x="19"/>
        <n x="4"/>
      </t>
    </mdx>
    <mdx n="41" f="v">
      <t c="5" si="23">
        <n x="27" s="1"/>
        <n x="25" s="1"/>
        <n x="1"/>
        <n x="17"/>
        <n x="3"/>
      </t>
    </mdx>
    <mdx n="41" f="v">
      <t c="5" si="23">
        <n x="27" s="1"/>
        <n x="25" s="1"/>
        <n x="1"/>
        <n x="17"/>
        <n x="34"/>
      </t>
    </mdx>
    <mdx n="41" f="v">
      <t c="5" si="23">
        <n x="27" s="1"/>
        <n x="25" s="1"/>
        <n x="1"/>
        <n x="17"/>
        <n x="31"/>
      </t>
    </mdx>
    <mdx n="41" f="v">
      <t c="5" si="23">
        <n x="27" s="1"/>
        <n x="25" s="1"/>
        <n x="1"/>
        <n x="17"/>
        <n x="40"/>
      </t>
    </mdx>
    <mdx n="41" f="v">
      <t c="5" si="23">
        <n x="27" s="1"/>
        <n x="25" s="1"/>
        <n x="1"/>
        <n x="17"/>
        <n x="4"/>
      </t>
    </mdx>
    <mdx n="41" f="v">
      <t c="5" si="23">
        <n x="27" s="1"/>
        <n x="25" s="1"/>
        <n x="1"/>
        <n x="16"/>
        <n x="3"/>
      </t>
    </mdx>
    <mdx n="41" f="v">
      <t c="5" si="23">
        <n x="27" s="1"/>
        <n x="25" s="1"/>
        <n x="1"/>
        <n x="16"/>
        <n x="34"/>
      </t>
    </mdx>
    <mdx n="41" f="v">
      <t c="5" si="23">
        <n x="27" s="1"/>
        <n x="25" s="1"/>
        <n x="1"/>
        <n x="16"/>
        <n x="31"/>
      </t>
    </mdx>
    <mdx n="41" f="v">
      <t c="5" si="23">
        <n x="27" s="1"/>
        <n x="25" s="1"/>
        <n x="1"/>
        <n x="16"/>
        <n x="40"/>
      </t>
    </mdx>
    <mdx n="41" f="v">
      <t c="5" si="23">
        <n x="27" s="1"/>
        <n x="25" s="1"/>
        <n x="1"/>
        <n x="16"/>
        <n x="4"/>
      </t>
    </mdx>
    <mdx n="41" f="v">
      <t c="5" si="23">
        <n x="27" s="1"/>
        <n x="25" s="1"/>
        <n x="1"/>
        <n x="29" s="1"/>
        <n x="3"/>
      </t>
    </mdx>
    <mdx n="41" f="v">
      <t c="5" si="23">
        <n x="27" s="1"/>
        <n x="25" s="1"/>
        <n x="1"/>
        <n x="29" s="1"/>
        <n x="34"/>
      </t>
    </mdx>
    <mdx n="41" f="v">
      <t c="5" si="23">
        <n x="27" s="1"/>
        <n x="25" s="1"/>
        <n x="1"/>
        <n x="29" s="1"/>
        <n x="31"/>
      </t>
    </mdx>
    <mdx n="41" f="v">
      <t c="5" si="23">
        <n x="27" s="1"/>
        <n x="25" s="1"/>
        <n x="1"/>
        <n x="29" s="1"/>
        <n x="40"/>
      </t>
    </mdx>
    <mdx n="41" f="v">
      <t c="5" si="23">
        <n x="27" s="1"/>
        <n x="25" s="1"/>
        <n x="1"/>
        <n x="29" s="1"/>
        <n x="4"/>
      </t>
    </mdx>
    <mdx n="41" f="v">
      <t c="5" si="23">
        <n x="27" s="1"/>
        <n x="25" s="1"/>
        <n x="1"/>
        <n x="15"/>
        <n x="3"/>
      </t>
    </mdx>
    <mdx n="41" f="v">
      <t c="5" si="23">
        <n x="27" s="1"/>
        <n x="25" s="1"/>
        <n x="1"/>
        <n x="15"/>
        <n x="34"/>
      </t>
    </mdx>
    <mdx n="41" f="v">
      <t c="5" si="23">
        <n x="27" s="1"/>
        <n x="25" s="1"/>
        <n x="1"/>
        <n x="15"/>
        <n x="4"/>
      </t>
    </mdx>
    <mdx n="41" f="v">
      <t c="5" si="23">
        <n x="27" s="1"/>
        <n x="25" s="1"/>
        <n x="1"/>
        <n x="13"/>
        <n x="3"/>
      </t>
    </mdx>
    <mdx n="41" f="v">
      <t c="5" si="23">
        <n x="27" s="1"/>
        <n x="25" s="1"/>
        <n x="1"/>
        <n x="13"/>
        <n x="34"/>
      </t>
    </mdx>
    <mdx n="41" f="v">
      <t c="5" si="23">
        <n x="27" s="1"/>
        <n x="25" s="1"/>
        <n x="1"/>
        <n x="13"/>
        <n x="31"/>
      </t>
    </mdx>
    <mdx n="41" f="v">
      <t c="5" si="23">
        <n x="27" s="1"/>
        <n x="25" s="1"/>
        <n x="1"/>
        <n x="13"/>
        <n x="40"/>
      </t>
    </mdx>
    <mdx n="41" f="v">
      <t c="5" si="23">
        <n x="27" s="1"/>
        <n x="25" s="1"/>
        <n x="1"/>
        <n x="13"/>
        <n x="4"/>
      </t>
    </mdx>
    <mdx n="41" f="v">
      <t c="5" si="23">
        <n x="27" s="1"/>
        <n x="25" s="1"/>
        <n x="1"/>
        <n x="11"/>
        <n x="3"/>
      </t>
    </mdx>
    <mdx n="41" f="v">
      <t c="5" si="23">
        <n x="27" s="1"/>
        <n x="25" s="1"/>
        <n x="1"/>
        <n x="11"/>
        <n x="34"/>
      </t>
    </mdx>
    <mdx n="41" f="v">
      <t c="5" si="23">
        <n x="27" s="1"/>
        <n x="25" s="1"/>
        <n x="1"/>
        <n x="11"/>
        <n x="4"/>
      </t>
    </mdx>
    <mdx n="41" f="v">
      <t c="5" si="23">
        <n x="27" s="1"/>
        <n x="25" s="1"/>
        <n x="1"/>
        <n x="10"/>
        <n x="3"/>
      </t>
    </mdx>
    <mdx n="41" f="v">
      <t c="5" si="23">
        <n x="27" s="1"/>
        <n x="25" s="1"/>
        <n x="1"/>
        <n x="10"/>
        <n x="34"/>
      </t>
    </mdx>
    <mdx n="41" f="v">
      <t c="5" si="23">
        <n x="27" s="1"/>
        <n x="25" s="1"/>
        <n x="1"/>
        <n x="10"/>
        <n x="31"/>
      </t>
    </mdx>
    <mdx n="41" f="v">
      <t c="5" si="23">
        <n x="27" s="1"/>
        <n x="25" s="1"/>
        <n x="1"/>
        <n x="10"/>
        <n x="40"/>
      </t>
    </mdx>
    <mdx n="41" f="v">
      <t c="5" si="23">
        <n x="27" s="1"/>
        <n x="25" s="1"/>
        <n x="1"/>
        <n x="10"/>
        <n x="4"/>
      </t>
    </mdx>
    <mdx n="41" f="v">
      <t c="5" si="23">
        <n x="27" s="1"/>
        <n x="25" s="1"/>
        <n x="1"/>
        <n x="43"/>
        <n x="3"/>
      </t>
    </mdx>
    <mdx n="41" f="v">
      <t c="5" si="23">
        <n x="27" s="1"/>
        <n x="25" s="1"/>
        <n x="1"/>
        <n x="43"/>
        <n x="34"/>
      </t>
    </mdx>
    <mdx n="41" f="v">
      <t c="5" si="23">
        <n x="27" s="1"/>
        <n x="25" s="1"/>
        <n x="1"/>
        <n x="43"/>
        <n x="31"/>
      </t>
    </mdx>
    <mdx n="41" f="v">
      <t c="5" si="23">
        <n x="27" s="1"/>
        <n x="25" s="1"/>
        <n x="1"/>
        <n x="43"/>
        <n x="40"/>
      </t>
    </mdx>
    <mdx n="41" f="v">
      <t c="5" si="23">
        <n x="27" s="1"/>
        <n x="25" s="1"/>
        <n x="1"/>
        <n x="43"/>
        <n x="4"/>
      </t>
    </mdx>
    <mdx n="41" f="v">
      <t c="5" si="23">
        <n x="27" s="1"/>
        <n x="25" s="1"/>
        <n x="1"/>
        <n x="44"/>
        <n x="3"/>
      </t>
    </mdx>
    <mdx n="41" f="v">
      <t c="5" si="23">
        <n x="27" s="1"/>
        <n x="25" s="1"/>
        <n x="1"/>
        <n x="44"/>
        <n x="34"/>
      </t>
    </mdx>
    <mdx n="41" f="v">
      <t c="5" si="23">
        <n x="27" s="1"/>
        <n x="25" s="1"/>
        <n x="1"/>
        <n x="44"/>
        <n x="31"/>
      </t>
    </mdx>
    <mdx n="41" f="v">
      <t c="5" si="23">
        <n x="27" s="1"/>
        <n x="25" s="1"/>
        <n x="1"/>
        <n x="44"/>
        <n x="40"/>
      </t>
    </mdx>
    <mdx n="41" f="v">
      <t c="5" si="23">
        <n x="27" s="1"/>
        <n x="25" s="1"/>
        <n x="1"/>
        <n x="44"/>
        <n x="4"/>
      </t>
    </mdx>
    <mdx n="41" f="v">
      <t c="5" si="23">
        <n x="27" s="1"/>
        <n x="25" s="1"/>
        <n x="1"/>
        <n x="6"/>
        <n x="3"/>
      </t>
    </mdx>
    <mdx n="41" f="v">
      <t c="5" si="23">
        <n x="27" s="1"/>
        <n x="25" s="1"/>
        <n x="1"/>
        <n x="6"/>
        <n x="34"/>
      </t>
    </mdx>
    <mdx n="41" f="v">
      <t c="5" si="23">
        <n x="27" s="1"/>
        <n x="25" s="1"/>
        <n x="1"/>
        <n x="6"/>
        <n x="31"/>
      </t>
    </mdx>
    <mdx n="41" f="v">
      <t c="5" si="23">
        <n x="27" s="1"/>
        <n x="25" s="1"/>
        <n x="1"/>
        <n x="6"/>
        <n x="40"/>
      </t>
    </mdx>
    <mdx n="41" f="v">
      <t c="5" si="23">
        <n x="27" s="1"/>
        <n x="25" s="1"/>
        <n x="1"/>
        <n x="6"/>
        <n x="4"/>
      </t>
    </mdx>
    <mdx n="41" f="v">
      <t c="6" si="23">
        <n x="36" s="1"/>
        <n x="45" s="1"/>
        <n x="25" s="1"/>
        <n x="1"/>
        <n x="22"/>
        <n x="3"/>
      </t>
    </mdx>
    <mdx n="41" f="v">
      <t c="6" si="23">
        <n x="36" s="1"/>
        <n x="45" s="1"/>
        <n x="25" s="1"/>
        <n x="1"/>
        <n x="22"/>
        <n x="34"/>
      </t>
    </mdx>
    <mdx n="41" f="v">
      <t c="6" si="23">
        <n x="36" s="1"/>
        <n x="45" s="1"/>
        <n x="25" s="1"/>
        <n x="1"/>
        <n x="22"/>
        <n x="31"/>
      </t>
    </mdx>
    <mdx n="41" f="v">
      <t c="6" si="23">
        <n x="36" s="1"/>
        <n x="45" s="1"/>
        <n x="25" s="1"/>
        <n x="1"/>
        <n x="22"/>
        <n x="40"/>
      </t>
    </mdx>
    <mdx n="41" f="v">
      <t c="6" si="23">
        <n x="36" s="1"/>
        <n x="45" s="1"/>
        <n x="25" s="1"/>
        <n x="1"/>
        <n x="22"/>
        <n x="4"/>
      </t>
    </mdx>
    <mdx n="41" f="v">
      <t c="6" si="23">
        <n x="36" s="1"/>
        <n x="45" s="1"/>
        <n x="25" s="1"/>
        <n x="1"/>
        <n x="21"/>
        <n x="3"/>
      </t>
    </mdx>
    <mdx n="41" f="v">
      <t c="6" si="23">
        <n x="36" s="1"/>
        <n x="45" s="1"/>
        <n x="25" s="1"/>
        <n x="1"/>
        <n x="21"/>
        <n x="34"/>
      </t>
    </mdx>
    <mdx n="41" f="v">
      <t c="6" si="23">
        <n x="36" s="1"/>
        <n x="45" s="1"/>
        <n x="25" s="1"/>
        <n x="1"/>
        <n x="21"/>
        <n x="31"/>
      </t>
    </mdx>
    <mdx n="41" f="v">
      <t c="6" si="23">
        <n x="36" s="1"/>
        <n x="45" s="1"/>
        <n x="25" s="1"/>
        <n x="1"/>
        <n x="21"/>
        <n x="40"/>
      </t>
    </mdx>
    <mdx n="41" f="v">
      <t c="6" si="23">
        <n x="36" s="1"/>
        <n x="45" s="1"/>
        <n x="25" s="1"/>
        <n x="1"/>
        <n x="21"/>
        <n x="4"/>
      </t>
    </mdx>
    <mdx n="41" f="v">
      <t c="6" si="23">
        <n x="36" s="1"/>
        <n x="45" s="1"/>
        <n x="25" s="1"/>
        <n x="1"/>
        <n x="19"/>
        <n x="3"/>
      </t>
    </mdx>
    <mdx n="41" f="v">
      <t c="6" si="23">
        <n x="36" s="1"/>
        <n x="45" s="1"/>
        <n x="25" s="1"/>
        <n x="1"/>
        <n x="19"/>
        <n x="34"/>
      </t>
    </mdx>
    <mdx n="41" f="v">
      <t c="6" si="23">
        <n x="36" s="1"/>
        <n x="45" s="1"/>
        <n x="25" s="1"/>
        <n x="1"/>
        <n x="19"/>
        <n x="31"/>
      </t>
    </mdx>
    <mdx n="41" f="v">
      <t c="6" si="23">
        <n x="36" s="1"/>
        <n x="45" s="1"/>
        <n x="25" s="1"/>
        <n x="1"/>
        <n x="19"/>
        <n x="40"/>
      </t>
    </mdx>
    <mdx n="41" f="v">
      <t c="6" si="23">
        <n x="36" s="1"/>
        <n x="45" s="1"/>
        <n x="25" s="1"/>
        <n x="1"/>
        <n x="19"/>
        <n x="4"/>
      </t>
    </mdx>
    <mdx n="41" f="v">
      <t c="6" si="23">
        <n x="36" s="1"/>
        <n x="45" s="1"/>
        <n x="25" s="1"/>
        <n x="1"/>
        <n x="17"/>
        <n x="3"/>
      </t>
    </mdx>
    <mdx n="41" f="v">
      <t c="6" si="23">
        <n x="36" s="1"/>
        <n x="45" s="1"/>
        <n x="25" s="1"/>
        <n x="1"/>
        <n x="17"/>
        <n x="34"/>
      </t>
    </mdx>
    <mdx n="41" f="v">
      <t c="6" si="23">
        <n x="36" s="1"/>
        <n x="45" s="1"/>
        <n x="25" s="1"/>
        <n x="1"/>
        <n x="17"/>
        <n x="31"/>
      </t>
    </mdx>
    <mdx n="41" f="v">
      <t c="6" si="23">
        <n x="36" s="1"/>
        <n x="45" s="1"/>
        <n x="25" s="1"/>
        <n x="1"/>
        <n x="17"/>
        <n x="40"/>
      </t>
    </mdx>
    <mdx n="41" f="v">
      <t c="6" si="23">
        <n x="36" s="1"/>
        <n x="45" s="1"/>
        <n x="25" s="1"/>
        <n x="1"/>
        <n x="17"/>
        <n x="4"/>
      </t>
    </mdx>
    <mdx n="41" f="v">
      <t c="6" si="23">
        <n x="36" s="1"/>
        <n x="45" s="1"/>
        <n x="25" s="1"/>
        <n x="1"/>
        <n x="16"/>
        <n x="3"/>
      </t>
    </mdx>
    <mdx n="41" f="v">
      <t c="6" si="23">
        <n x="36" s="1"/>
        <n x="45" s="1"/>
        <n x="25" s="1"/>
        <n x="1"/>
        <n x="16"/>
        <n x="34"/>
      </t>
    </mdx>
    <mdx n="41" f="v">
      <t c="6" si="23">
        <n x="36" s="1"/>
        <n x="45" s="1"/>
        <n x="25" s="1"/>
        <n x="1"/>
        <n x="16"/>
        <n x="31"/>
      </t>
    </mdx>
    <mdx n="41" f="v">
      <t c="6" si="23">
        <n x="36" s="1"/>
        <n x="45" s="1"/>
        <n x="25" s="1"/>
        <n x="1"/>
        <n x="16"/>
        <n x="40"/>
      </t>
    </mdx>
    <mdx n="41" f="v">
      <t c="6" si="23">
        <n x="36" s="1"/>
        <n x="45" s="1"/>
        <n x="25" s="1"/>
        <n x="1"/>
        <n x="16"/>
        <n x="4"/>
      </t>
    </mdx>
    <mdx n="41" f="v">
      <t c="6" si="23">
        <n x="36" s="1"/>
        <n x="45" s="1"/>
        <n x="25" s="1"/>
        <n x="1"/>
        <n x="29" s="1"/>
        <n x="3"/>
      </t>
    </mdx>
    <mdx n="41" f="v">
      <t c="6" si="23">
        <n x="36" s="1"/>
        <n x="45" s="1"/>
        <n x="25" s="1"/>
        <n x="1"/>
        <n x="29" s="1"/>
        <n x="34"/>
      </t>
    </mdx>
    <mdx n="41" f="v">
      <t c="6" si="23">
        <n x="36" s="1"/>
        <n x="45" s="1"/>
        <n x="25" s="1"/>
        <n x="1"/>
        <n x="29" s="1"/>
        <n x="31"/>
      </t>
    </mdx>
    <mdx n="41" f="v">
      <t c="6" si="23">
        <n x="36" s="1"/>
        <n x="45" s="1"/>
        <n x="25" s="1"/>
        <n x="1"/>
        <n x="29" s="1"/>
        <n x="40"/>
      </t>
    </mdx>
    <mdx n="41" f="v">
      <t c="6" si="23">
        <n x="36" s="1"/>
        <n x="45" s="1"/>
        <n x="25" s="1"/>
        <n x="1"/>
        <n x="15"/>
        <n x="3"/>
      </t>
    </mdx>
    <mdx n="41" f="v">
      <t c="6" si="23">
        <n x="36" s="1"/>
        <n x="45" s="1"/>
        <n x="25" s="1"/>
        <n x="1"/>
        <n x="15"/>
        <n x="34"/>
      </t>
    </mdx>
    <mdx n="41" f="v">
      <t c="6" si="23">
        <n x="36" s="1"/>
        <n x="45" s="1"/>
        <n x="25" s="1"/>
        <n x="1"/>
        <n x="15"/>
        <n x="31"/>
      </t>
    </mdx>
    <mdx n="41" f="v">
      <t c="6" si="23">
        <n x="36" s="1"/>
        <n x="45" s="1"/>
        <n x="25" s="1"/>
        <n x="1"/>
        <n x="15"/>
        <n x="40"/>
      </t>
    </mdx>
    <mdx n="41" f="v">
      <t c="6" si="23">
        <n x="36" s="1"/>
        <n x="45" s="1"/>
        <n x="25" s="1"/>
        <n x="1"/>
        <n x="15"/>
        <n x="4"/>
      </t>
    </mdx>
    <mdx n="41" f="v">
      <t c="6" si="23">
        <n x="36" s="1"/>
        <n x="45" s="1"/>
        <n x="25" s="1"/>
        <n x="1"/>
        <n x="13"/>
        <n x="3"/>
      </t>
    </mdx>
    <mdx n="41" f="v">
      <t c="6" si="23">
        <n x="36" s="1"/>
        <n x="45" s="1"/>
        <n x="25" s="1"/>
        <n x="1"/>
        <n x="13"/>
        <n x="34"/>
      </t>
    </mdx>
    <mdx n="41" f="v">
      <t c="6" si="23">
        <n x="36" s="1"/>
        <n x="45" s="1"/>
        <n x="25" s="1"/>
        <n x="1"/>
        <n x="13"/>
        <n x="31"/>
      </t>
    </mdx>
    <mdx n="41" f="v">
      <t c="6" si="23">
        <n x="36" s="1"/>
        <n x="45" s="1"/>
        <n x="25" s="1"/>
        <n x="1"/>
        <n x="13"/>
        <n x="40"/>
      </t>
    </mdx>
    <mdx n="41" f="v">
      <t c="6" si="23">
        <n x="36" s="1"/>
        <n x="45" s="1"/>
        <n x="25" s="1"/>
        <n x="1"/>
        <n x="13"/>
        <n x="4"/>
      </t>
    </mdx>
    <mdx n="41" f="v">
      <t c="6" si="23">
        <n x="36" s="1"/>
        <n x="45" s="1"/>
        <n x="25" s="1"/>
        <n x="1"/>
        <n x="11"/>
        <n x="3"/>
      </t>
    </mdx>
    <mdx n="41" f="v">
      <t c="6" si="23">
        <n x="36" s="1"/>
        <n x="45" s="1"/>
        <n x="25" s="1"/>
        <n x="1"/>
        <n x="11"/>
        <n x="34"/>
      </t>
    </mdx>
    <mdx n="41" f="v">
      <t c="6" si="23">
        <n x="36" s="1"/>
        <n x="45" s="1"/>
        <n x="25" s="1"/>
        <n x="1"/>
        <n x="11"/>
        <n x="31"/>
      </t>
    </mdx>
    <mdx n="41" f="v">
      <t c="6" si="23">
        <n x="36" s="1"/>
        <n x="45" s="1"/>
        <n x="25" s="1"/>
        <n x="1"/>
        <n x="11"/>
        <n x="40"/>
      </t>
    </mdx>
    <mdx n="41" f="v">
      <t c="6" si="23">
        <n x="36" s="1"/>
        <n x="45" s="1"/>
        <n x="25" s="1"/>
        <n x="1"/>
        <n x="11"/>
        <n x="4"/>
      </t>
    </mdx>
    <mdx n="41" f="v">
      <t c="6" si="23">
        <n x="36" s="1"/>
        <n x="45" s="1"/>
        <n x="25" s="1"/>
        <n x="1"/>
        <n x="10"/>
        <n x="3"/>
      </t>
    </mdx>
    <mdx n="41" f="v">
      <t c="6" si="23">
        <n x="36" s="1"/>
        <n x="45" s="1"/>
        <n x="25" s="1"/>
        <n x="1"/>
        <n x="10"/>
        <n x="40"/>
      </t>
    </mdx>
    <mdx n="41" f="v">
      <t c="6" si="23">
        <n x="36" s="1"/>
        <n x="45" s="1"/>
        <n x="25" s="1"/>
        <n x="1"/>
        <n x="43"/>
        <n x="3"/>
      </t>
    </mdx>
    <mdx n="41" f="v">
      <t c="6" si="23">
        <n x="36" s="1"/>
        <n x="45" s="1"/>
        <n x="25" s="1"/>
        <n x="1"/>
        <n x="43"/>
        <n x="34"/>
      </t>
    </mdx>
    <mdx n="41" f="v">
      <t c="6" si="23">
        <n x="36" s="1"/>
        <n x="45" s="1"/>
        <n x="25" s="1"/>
        <n x="1"/>
        <n x="43"/>
        <n x="31"/>
      </t>
    </mdx>
    <mdx n="41" f="v">
      <t c="6" si="23">
        <n x="36" s="1"/>
        <n x="45" s="1"/>
        <n x="25" s="1"/>
        <n x="1"/>
        <n x="44"/>
        <n x="3"/>
      </t>
    </mdx>
    <mdx n="41" f="v">
      <t c="6" si="23">
        <n x="36" s="1"/>
        <n x="45" s="1"/>
        <n x="25" s="1"/>
        <n x="1"/>
        <n x="44"/>
        <n x="34"/>
      </t>
    </mdx>
    <mdx n="41" f="v">
      <t c="6" si="23">
        <n x="36" s="1"/>
        <n x="45" s="1"/>
        <n x="25" s="1"/>
        <n x="1"/>
        <n x="44"/>
        <n x="31"/>
      </t>
    </mdx>
    <mdx n="41" f="v">
      <t c="6" si="23">
        <n x="36" s="1"/>
        <n x="45" s="1"/>
        <n x="25" s="1"/>
        <n x="1"/>
        <n x="44"/>
        <n x="40"/>
      </t>
    </mdx>
    <mdx n="41" f="v">
      <t c="6" si="23">
        <n x="36" s="1"/>
        <n x="45" s="1"/>
        <n x="25" s="1"/>
        <n x="1"/>
        <n x="44"/>
        <n x="4"/>
      </t>
    </mdx>
    <mdx n="41" f="v">
      <t c="6" si="23">
        <n x="36" s="1"/>
        <n x="45" s="1"/>
        <n x="25" s="1"/>
        <n x="1"/>
        <n x="6"/>
        <n x="3"/>
      </t>
    </mdx>
    <mdx n="41" f="v">
      <t c="6" si="23">
        <n x="36" s="1"/>
        <n x="45" s="1"/>
        <n x="25" s="1"/>
        <n x="1"/>
        <n x="6"/>
        <n x="34"/>
      </t>
    </mdx>
    <mdx n="41" f="v">
      <t c="6" si="23">
        <n x="36" s="1"/>
        <n x="45" s="1"/>
        <n x="25" s="1"/>
        <n x="1"/>
        <n x="6"/>
        <n x="31"/>
      </t>
    </mdx>
    <mdx n="41" f="v">
      <t c="6" si="23">
        <n x="36" s="1"/>
        <n x="45" s="1"/>
        <n x="25" s="1"/>
        <n x="1"/>
        <n x="6"/>
        <n x="40"/>
      </t>
    </mdx>
    <mdx n="41" f="v">
      <t c="6" si="23">
        <n x="36" s="1"/>
        <n x="45" s="1"/>
        <n x="25" s="1"/>
        <n x="1"/>
        <n x="6"/>
        <n x="4"/>
      </t>
    </mdx>
    <mdx n="41" f="v">
      <t c="5" si="23">
        <n x="37" s="1"/>
        <n x="25" s="1"/>
        <n x="1"/>
        <n x="19"/>
        <n x="3"/>
      </t>
    </mdx>
    <mdx n="41" f="v">
      <t c="5" si="23">
        <n x="37" s="1"/>
        <n x="25" s="1"/>
        <n x="1"/>
        <n x="17"/>
        <n x="3"/>
      </t>
    </mdx>
    <mdx n="41" f="v">
      <t c="5" si="23">
        <n x="37" s="1"/>
        <n x="25" s="1"/>
        <n x="1"/>
        <n x="16"/>
        <n x="3"/>
      </t>
    </mdx>
    <mdx n="41" f="v">
      <t c="5" si="23">
        <n x="37" s="1"/>
        <n x="25" s="1"/>
        <n x="1"/>
        <n x="29" s="1"/>
        <n x="3"/>
      </t>
    </mdx>
    <mdx n="41" f="v">
      <t c="5" si="23">
        <n x="37" s="1"/>
        <n x="25" s="1"/>
        <n x="1"/>
        <n x="44"/>
        <n x="3"/>
      </t>
    </mdx>
    <mdx n="41" f="v">
      <t c="5" si="23">
        <n x="28" s="1"/>
        <n x="25" s="1"/>
        <n x="1"/>
        <n x="22"/>
        <n x="3"/>
      </t>
    </mdx>
    <mdx n="41" f="v">
      <t c="5" si="23">
        <n x="28" s="1"/>
        <n x="25" s="1"/>
        <n x="1"/>
        <n x="22"/>
        <n x="34"/>
      </t>
    </mdx>
    <mdx n="41" f="v">
      <t c="5" si="23">
        <n x="28" s="1"/>
        <n x="25" s="1"/>
        <n x="1"/>
        <n x="22"/>
        <n x="31"/>
      </t>
    </mdx>
    <mdx n="41" f="v">
      <t c="5" si="23">
        <n x="28" s="1"/>
        <n x="25" s="1"/>
        <n x="1"/>
        <n x="22"/>
        <n x="4"/>
      </t>
    </mdx>
    <mdx n="41" f="v">
      <t c="5" si="23">
        <n x="28" s="1"/>
        <n x="25" s="1"/>
        <n x="1"/>
        <n x="21"/>
        <n x="3"/>
      </t>
    </mdx>
    <mdx n="41" f="v">
      <t c="5" si="23">
        <n x="28" s="1"/>
        <n x="25" s="1"/>
        <n x="1"/>
        <n x="21"/>
        <n x="34"/>
      </t>
    </mdx>
    <mdx n="41" f="v">
      <t c="5" si="23">
        <n x="28" s="1"/>
        <n x="25" s="1"/>
        <n x="1"/>
        <n x="21"/>
        <n x="31"/>
      </t>
    </mdx>
    <mdx n="41" f="v">
      <t c="5" si="23">
        <n x="28" s="1"/>
        <n x="25" s="1"/>
        <n x="1"/>
        <n x="21"/>
        <n x="40"/>
      </t>
    </mdx>
    <mdx n="41" f="v">
      <t c="5" si="23">
        <n x="28" s="1"/>
        <n x="25" s="1"/>
        <n x="1"/>
        <n x="21"/>
        <n x="4"/>
      </t>
    </mdx>
    <mdx n="41" f="v">
      <t c="5" si="23">
        <n x="28" s="1"/>
        <n x="25" s="1"/>
        <n x="1"/>
        <n x="19"/>
        <n x="3"/>
      </t>
    </mdx>
    <mdx n="41" f="v">
      <t c="5" si="23">
        <n x="28" s="1"/>
        <n x="25" s="1"/>
        <n x="1"/>
        <n x="19"/>
        <n x="34"/>
      </t>
    </mdx>
    <mdx n="41" f="v">
      <t c="5" si="23">
        <n x="28" s="1"/>
        <n x="25" s="1"/>
        <n x="1"/>
        <n x="19"/>
        <n x="31"/>
      </t>
    </mdx>
    <mdx n="41" f="v">
      <t c="5" si="23">
        <n x="28" s="1"/>
        <n x="25" s="1"/>
        <n x="1"/>
        <n x="19"/>
        <n x="40"/>
      </t>
    </mdx>
    <mdx n="41" f="v">
      <t c="5" si="23">
        <n x="28" s="1"/>
        <n x="25" s="1"/>
        <n x="1"/>
        <n x="19"/>
        <n x="4"/>
      </t>
    </mdx>
    <mdx n="41" f="v">
      <t c="5" si="23">
        <n x="28" s="1"/>
        <n x="25" s="1"/>
        <n x="1"/>
        <n x="17"/>
        <n x="3"/>
      </t>
    </mdx>
    <mdx n="41" f="v">
      <t c="5" si="23">
        <n x="28" s="1"/>
        <n x="25" s="1"/>
        <n x="1"/>
        <n x="17"/>
        <n x="34"/>
      </t>
    </mdx>
    <mdx n="41" f="v">
      <t c="5" si="23">
        <n x="28" s="1"/>
        <n x="25" s="1"/>
        <n x="1"/>
        <n x="17"/>
        <n x="31"/>
      </t>
    </mdx>
    <mdx n="41" f="v">
      <t c="5" si="23">
        <n x="28" s="1"/>
        <n x="25" s="1"/>
        <n x="1"/>
        <n x="17"/>
        <n x="40"/>
      </t>
    </mdx>
    <mdx n="41" f="v">
      <t c="5" si="23">
        <n x="28" s="1"/>
        <n x="25" s="1"/>
        <n x="1"/>
        <n x="17"/>
        <n x="4"/>
      </t>
    </mdx>
    <mdx n="41" f="v">
      <t c="5" si="23">
        <n x="28" s="1"/>
        <n x="25" s="1"/>
        <n x="1"/>
        <n x="16"/>
        <n x="3"/>
      </t>
    </mdx>
    <mdx n="41" f="v">
      <t c="5" si="23">
        <n x="28" s="1"/>
        <n x="25" s="1"/>
        <n x="1"/>
        <n x="16"/>
        <n x="34"/>
      </t>
    </mdx>
    <mdx n="41" f="v">
      <t c="5" si="23">
        <n x="28" s="1"/>
        <n x="25" s="1"/>
        <n x="1"/>
        <n x="16"/>
        <n x="31"/>
      </t>
    </mdx>
    <mdx n="41" f="v">
      <t c="5" si="23">
        <n x="28" s="1"/>
        <n x="25" s="1"/>
        <n x="1"/>
        <n x="16"/>
        <n x="40"/>
      </t>
    </mdx>
    <mdx n="41" f="v">
      <t c="5" si="23">
        <n x="28" s="1"/>
        <n x="25" s="1"/>
        <n x="1"/>
        <n x="16"/>
        <n x="4"/>
      </t>
    </mdx>
    <mdx n="41" f="v">
      <t c="5" si="23">
        <n x="28" s="1"/>
        <n x="25" s="1"/>
        <n x="1"/>
        <n x="29" s="1"/>
        <n x="3"/>
      </t>
    </mdx>
    <mdx n="41" f="v">
      <t c="5" si="23">
        <n x="28" s="1"/>
        <n x="25" s="1"/>
        <n x="1"/>
        <n x="29" s="1"/>
        <n x="34"/>
      </t>
    </mdx>
    <mdx n="41" f="v">
      <t c="5" si="23">
        <n x="28" s="1"/>
        <n x="25" s="1"/>
        <n x="1"/>
        <n x="29" s="1"/>
        <n x="31"/>
      </t>
    </mdx>
    <mdx n="41" f="v">
      <t c="5" si="23">
        <n x="28" s="1"/>
        <n x="25" s="1"/>
        <n x="1"/>
        <n x="29" s="1"/>
        <n x="40"/>
      </t>
    </mdx>
    <mdx n="41" f="v">
      <t c="5" si="23">
        <n x="28" s="1"/>
        <n x="25" s="1"/>
        <n x="1"/>
        <n x="29" s="1"/>
        <n x="4"/>
      </t>
    </mdx>
    <mdx n="41" f="v">
      <t c="5" si="23">
        <n x="28" s="1"/>
        <n x="25" s="1"/>
        <n x="1"/>
        <n x="15"/>
        <n x="3"/>
      </t>
    </mdx>
    <mdx n="41" f="v">
      <t c="5" si="23">
        <n x="28" s="1"/>
        <n x="25" s="1"/>
        <n x="1"/>
        <n x="15"/>
        <n x="34"/>
      </t>
    </mdx>
    <mdx n="41" f="v">
      <t c="5" si="23">
        <n x="28" s="1"/>
        <n x="25" s="1"/>
        <n x="1"/>
        <n x="13"/>
        <n x="3"/>
      </t>
    </mdx>
    <mdx n="41" f="v">
      <t c="5" si="23">
        <n x="28" s="1"/>
        <n x="25" s="1"/>
        <n x="1"/>
        <n x="13"/>
        <n x="34"/>
      </t>
    </mdx>
    <mdx n="41" f="v">
      <t c="5" si="23">
        <n x="28" s="1"/>
        <n x="25" s="1"/>
        <n x="1"/>
        <n x="13"/>
        <n x="31"/>
      </t>
    </mdx>
    <mdx n="41" f="v">
      <t c="5" si="23">
        <n x="28" s="1"/>
        <n x="25" s="1"/>
        <n x="1"/>
        <n x="13"/>
        <n x="40"/>
      </t>
    </mdx>
    <mdx n="41" f="v">
      <t c="5" si="23">
        <n x="28" s="1"/>
        <n x="25" s="1"/>
        <n x="1"/>
        <n x="13"/>
        <n x="4"/>
      </t>
    </mdx>
    <mdx n="41" f="v">
      <t c="5" si="23">
        <n x="28" s="1"/>
        <n x="25" s="1"/>
        <n x="1"/>
        <n x="11"/>
        <n x="3"/>
      </t>
    </mdx>
    <mdx n="41" f="v">
      <t c="5" si="23">
        <n x="28" s="1"/>
        <n x="25" s="1"/>
        <n x="1"/>
        <n x="11"/>
        <n x="34"/>
      </t>
    </mdx>
    <mdx n="41" f="v">
      <t c="5" si="23">
        <n x="28" s="1"/>
        <n x="25" s="1"/>
        <n x="1"/>
        <n x="10"/>
        <n x="3"/>
      </t>
    </mdx>
    <mdx n="41" f="v">
      <t c="5" si="23">
        <n x="28" s="1"/>
        <n x="25" s="1"/>
        <n x="1"/>
        <n x="10"/>
        <n x="34"/>
      </t>
    </mdx>
    <mdx n="41" f="v">
      <t c="5" si="23">
        <n x="28" s="1"/>
        <n x="25" s="1"/>
        <n x="1"/>
        <n x="10"/>
        <n x="31"/>
      </t>
    </mdx>
    <mdx n="41" f="v">
      <t c="5" si="23">
        <n x="28" s="1"/>
        <n x="25" s="1"/>
        <n x="1"/>
        <n x="10"/>
        <n x="40"/>
      </t>
    </mdx>
    <mdx n="41" f="v">
      <t c="5" si="23">
        <n x="28" s="1"/>
        <n x="25" s="1"/>
        <n x="1"/>
        <n x="10"/>
        <n x="4"/>
      </t>
    </mdx>
    <mdx n="41" f="v">
      <t c="5" si="23">
        <n x="28" s="1"/>
        <n x="25" s="1"/>
        <n x="1"/>
        <n x="43"/>
        <n x="3"/>
      </t>
    </mdx>
    <mdx n="41" f="v">
      <t c="5" si="23">
        <n x="28" s="1"/>
        <n x="25" s="1"/>
        <n x="1"/>
        <n x="43"/>
        <n x="34"/>
      </t>
    </mdx>
    <mdx n="41" f="v">
      <t c="5" si="23">
        <n x="28" s="1"/>
        <n x="25" s="1"/>
        <n x="1"/>
        <n x="43"/>
        <n x="31"/>
      </t>
    </mdx>
    <mdx n="41" f="v">
      <t c="5" si="23">
        <n x="28" s="1"/>
        <n x="25" s="1"/>
        <n x="1"/>
        <n x="44"/>
        <n x="3"/>
      </t>
    </mdx>
    <mdx n="41" f="v">
      <t c="5" si="23">
        <n x="28" s="1"/>
        <n x="25" s="1"/>
        <n x="1"/>
        <n x="44"/>
        <n x="34"/>
      </t>
    </mdx>
    <mdx n="41" f="v">
      <t c="5" si="23">
        <n x="28" s="1"/>
        <n x="25" s="1"/>
        <n x="1"/>
        <n x="44"/>
        <n x="31"/>
      </t>
    </mdx>
    <mdx n="41" f="v">
      <t c="5" si="23">
        <n x="28" s="1"/>
        <n x="25" s="1"/>
        <n x="1"/>
        <n x="44"/>
        <n x="40"/>
      </t>
    </mdx>
    <mdx n="41" f="v">
      <t c="5" si="23">
        <n x="28" s="1"/>
        <n x="25" s="1"/>
        <n x="1"/>
        <n x="44"/>
        <n x="4"/>
      </t>
    </mdx>
    <mdx n="41" f="v">
      <t c="5" si="23">
        <n x="28" s="1"/>
        <n x="25" s="1"/>
        <n x="1"/>
        <n x="6"/>
        <n x="3"/>
      </t>
    </mdx>
    <mdx n="41" f="v">
      <t c="5" si="23">
        <n x="28" s="1"/>
        <n x="25" s="1"/>
        <n x="1"/>
        <n x="6"/>
        <n x="34"/>
      </t>
    </mdx>
    <mdx n="41" f="v">
      <t c="5" si="23">
        <n x="28" s="1"/>
        <n x="25" s="1"/>
        <n x="1"/>
        <n x="6"/>
        <n x="31"/>
      </t>
    </mdx>
    <mdx n="41" f="v">
      <t c="5" si="23">
        <n x="28" s="1"/>
        <n x="25" s="1"/>
        <n x="1"/>
        <n x="6"/>
        <n x="40"/>
      </t>
    </mdx>
    <mdx n="41" f="v">
      <t c="5" si="23">
        <n x="28" s="1"/>
        <n x="25" s="1"/>
        <n x="1"/>
        <n x="6"/>
        <n x="4"/>
      </t>
    </mdx>
    <mdx n="41" f="m">
      <t c="1">
        <n x="31"/>
      </t>
    </mdx>
    <mdx n="41" f="m">
      <t c="1">
        <n x="34"/>
      </t>
    </mdx>
    <mdx n="41" f="m">
      <t c="1">
        <n x="3"/>
      </t>
    </mdx>
    <mdx n="41" f="m">
      <t c="1">
        <n x="32"/>
      </t>
    </mdx>
    <mdx n="41" f="m">
      <t c="1">
        <n x="33"/>
      </t>
    </mdx>
    <mdx n="41" f="m">
      <t c="1">
        <n x="42"/>
      </t>
    </mdx>
    <mdx n="41" f="m">
      <t c="1">
        <n x="47"/>
      </t>
    </mdx>
    <mdx n="41" f="v">
      <t c="5" si="23">
        <n x="39" s="1"/>
        <n x="25" s="1"/>
        <n x="1"/>
        <n x="22"/>
        <n x="4"/>
      </t>
    </mdx>
    <mdx n="41" f="v">
      <t c="5" si="23">
        <n x="39" s="1"/>
        <n x="25" s="1"/>
        <n x="1"/>
        <n x="22"/>
        <n x="40"/>
      </t>
    </mdx>
    <mdx n="41" f="v">
      <t c="5" si="23">
        <n x="39" s="1"/>
        <n x="25" s="1"/>
        <n x="1"/>
        <n x="22"/>
        <n x="31"/>
      </t>
    </mdx>
    <mdx n="41" f="v">
      <t c="5" si="23">
        <n x="39" s="1"/>
        <n x="25" s="1"/>
        <n x="1"/>
        <n x="22"/>
        <n x="34"/>
      </t>
    </mdx>
    <mdx n="41" f="v">
      <t c="5" si="23">
        <n x="39" s="1"/>
        <n x="25" s="1"/>
        <n x="1"/>
        <n x="22"/>
        <n x="3"/>
      </t>
    </mdx>
    <mdx n="41" f="v">
      <t c="5" si="23">
        <n x="39" s="1"/>
        <n x="25" s="1"/>
        <n x="1"/>
        <n x="21"/>
        <n x="4"/>
      </t>
    </mdx>
    <mdx n="41" f="v">
      <t c="5" si="23">
        <n x="39" s="1"/>
        <n x="25" s="1"/>
        <n x="1"/>
        <n x="21"/>
        <n x="40"/>
      </t>
    </mdx>
    <mdx n="41" f="v">
      <t c="5" si="23">
        <n x="39" s="1"/>
        <n x="25" s="1"/>
        <n x="1"/>
        <n x="21"/>
        <n x="31"/>
      </t>
    </mdx>
    <mdx n="41" f="v">
      <t c="5" si="23">
        <n x="39" s="1"/>
        <n x="25" s="1"/>
        <n x="1"/>
        <n x="21"/>
        <n x="34"/>
      </t>
    </mdx>
    <mdx n="41" f="v">
      <t c="5" si="23">
        <n x="39" s="1"/>
        <n x="25" s="1"/>
        <n x="1"/>
        <n x="21"/>
        <n x="3"/>
      </t>
    </mdx>
    <mdx n="41" f="v">
      <t c="5" si="23">
        <n x="39" s="1"/>
        <n x="25" s="1"/>
        <n x="1"/>
        <n x="19"/>
        <n x="4"/>
      </t>
    </mdx>
    <mdx n="41" f="v">
      <t c="5" si="23">
        <n x="39" s="1"/>
        <n x="25" s="1"/>
        <n x="1"/>
        <n x="19"/>
        <n x="40"/>
      </t>
    </mdx>
    <mdx n="41" f="v">
      <t c="5" si="23">
        <n x="39" s="1"/>
        <n x="25" s="1"/>
        <n x="1"/>
        <n x="19"/>
        <n x="31"/>
      </t>
    </mdx>
    <mdx n="41" f="v">
      <t c="5" si="23">
        <n x="39" s="1"/>
        <n x="25" s="1"/>
        <n x="1"/>
        <n x="19"/>
        <n x="34"/>
      </t>
    </mdx>
    <mdx n="41" f="v">
      <t c="5" si="23">
        <n x="39" s="1"/>
        <n x="25" s="1"/>
        <n x="1"/>
        <n x="19"/>
        <n x="3"/>
      </t>
    </mdx>
    <mdx n="41" f="v">
      <t c="5" si="23">
        <n x="39" s="1"/>
        <n x="25" s="1"/>
        <n x="1"/>
        <n x="17"/>
        <n x="4"/>
      </t>
    </mdx>
    <mdx n="41" f="v">
      <t c="5" si="23">
        <n x="39" s="1"/>
        <n x="25" s="1"/>
        <n x="1"/>
        <n x="17"/>
        <n x="40"/>
      </t>
    </mdx>
    <mdx n="41" f="v">
      <t c="5" si="23">
        <n x="39" s="1"/>
        <n x="25" s="1"/>
        <n x="1"/>
        <n x="17"/>
        <n x="31"/>
      </t>
    </mdx>
    <mdx n="41" f="v">
      <t c="5" si="23">
        <n x="39" s="1"/>
        <n x="25" s="1"/>
        <n x="1"/>
        <n x="17"/>
        <n x="34"/>
      </t>
    </mdx>
    <mdx n="41" f="v">
      <t c="5" si="23">
        <n x="39" s="1"/>
        <n x="25" s="1"/>
        <n x="1"/>
        <n x="17"/>
        <n x="3"/>
      </t>
    </mdx>
    <mdx n="41" f="v">
      <t c="5" si="23">
        <n x="39" s="1"/>
        <n x="25" s="1"/>
        <n x="1"/>
        <n x="16"/>
        <n x="4"/>
      </t>
    </mdx>
    <mdx n="41" f="v">
      <t c="5" si="23">
        <n x="39" s="1"/>
        <n x="25" s="1"/>
        <n x="1"/>
        <n x="16"/>
        <n x="40"/>
      </t>
    </mdx>
    <mdx n="41" f="v">
      <t c="5" si="23">
        <n x="39" s="1"/>
        <n x="25" s="1"/>
        <n x="1"/>
        <n x="16"/>
        <n x="31"/>
      </t>
    </mdx>
    <mdx n="41" f="v">
      <t c="5" si="23">
        <n x="39" s="1"/>
        <n x="25" s="1"/>
        <n x="1"/>
        <n x="16"/>
        <n x="34"/>
      </t>
    </mdx>
    <mdx n="41" f="v">
      <t c="5" si="23">
        <n x="39" s="1"/>
        <n x="25" s="1"/>
        <n x="1"/>
        <n x="16"/>
        <n x="3"/>
      </t>
    </mdx>
    <mdx n="41" f="v">
      <t c="5" si="23">
        <n x="39" s="1"/>
        <n x="25" s="1"/>
        <n x="1"/>
        <n x="29" s="1"/>
        <n x="4"/>
      </t>
    </mdx>
    <mdx n="41" f="v">
      <t c="5" si="23">
        <n x="39" s="1"/>
        <n x="25" s="1"/>
        <n x="1"/>
        <n x="29" s="1"/>
        <n x="40"/>
      </t>
    </mdx>
    <mdx n="41" f="v">
      <t c="5" si="23">
        <n x="39" s="1"/>
        <n x="25" s="1"/>
        <n x="1"/>
        <n x="29" s="1"/>
        <n x="31"/>
      </t>
    </mdx>
    <mdx n="41" f="v">
      <t c="5" si="23">
        <n x="39" s="1"/>
        <n x="25" s="1"/>
        <n x="1"/>
        <n x="29" s="1"/>
        <n x="34"/>
      </t>
    </mdx>
    <mdx n="41" f="v">
      <t c="5" si="23">
        <n x="39" s="1"/>
        <n x="25" s="1"/>
        <n x="1"/>
        <n x="29" s="1"/>
        <n x="3"/>
      </t>
    </mdx>
    <mdx n="41" f="v">
      <t c="5" si="23">
        <n x="39" s="1"/>
        <n x="25" s="1"/>
        <n x="1"/>
        <n x="15"/>
        <n x="4"/>
      </t>
    </mdx>
    <mdx n="41" f="v">
      <t c="5" si="23">
        <n x="39" s="1"/>
        <n x="25" s="1"/>
        <n x="1"/>
        <n x="15"/>
        <n x="40"/>
      </t>
    </mdx>
    <mdx n="41" f="v">
      <t c="5" si="23">
        <n x="39" s="1"/>
        <n x="25" s="1"/>
        <n x="1"/>
        <n x="15"/>
        <n x="31"/>
      </t>
    </mdx>
    <mdx n="41" f="v">
      <t c="5" si="23">
        <n x="39" s="1"/>
        <n x="25" s="1"/>
        <n x="1"/>
        <n x="15"/>
        <n x="34"/>
      </t>
    </mdx>
    <mdx n="41" f="v">
      <t c="5" si="23">
        <n x="39" s="1"/>
        <n x="25" s="1"/>
        <n x="1"/>
        <n x="15"/>
        <n x="3"/>
      </t>
    </mdx>
    <mdx n="41" f="v">
      <t c="5" si="23">
        <n x="39" s="1"/>
        <n x="25" s="1"/>
        <n x="1"/>
        <n x="13"/>
        <n x="4"/>
      </t>
    </mdx>
    <mdx n="41" f="v">
      <t c="5" si="23">
        <n x="39" s="1"/>
        <n x="25" s="1"/>
        <n x="1"/>
        <n x="13"/>
        <n x="40"/>
      </t>
    </mdx>
    <mdx n="41" f="v">
      <t c="5" si="23">
        <n x="39" s="1"/>
        <n x="25" s="1"/>
        <n x="1"/>
        <n x="13"/>
        <n x="31"/>
      </t>
    </mdx>
    <mdx n="41" f="v">
      <t c="5" si="23">
        <n x="39" s="1"/>
        <n x="25" s="1"/>
        <n x="1"/>
        <n x="13"/>
        <n x="34"/>
      </t>
    </mdx>
    <mdx n="41" f="v">
      <t c="5" si="23">
        <n x="39" s="1"/>
        <n x="25" s="1"/>
        <n x="1"/>
        <n x="13"/>
        <n x="3"/>
      </t>
    </mdx>
    <mdx n="41" f="v">
      <t c="5" si="23">
        <n x="39" s="1"/>
        <n x="25" s="1"/>
        <n x="1"/>
        <n x="11"/>
        <n x="4"/>
      </t>
    </mdx>
    <mdx n="41" f="v">
      <t c="5" si="23">
        <n x="39" s="1"/>
        <n x="25" s="1"/>
        <n x="1"/>
        <n x="11"/>
        <n x="40"/>
      </t>
    </mdx>
    <mdx n="41" f="v">
      <t c="5" si="23">
        <n x="39" s="1"/>
        <n x="25" s="1"/>
        <n x="1"/>
        <n x="11"/>
        <n x="31"/>
      </t>
    </mdx>
    <mdx n="41" f="v">
      <t c="5" si="23">
        <n x="39" s="1"/>
        <n x="25" s="1"/>
        <n x="1"/>
        <n x="11"/>
        <n x="34"/>
      </t>
    </mdx>
    <mdx n="41" f="v">
      <t c="5" si="23">
        <n x="39" s="1"/>
        <n x="25" s="1"/>
        <n x="1"/>
        <n x="11"/>
        <n x="3"/>
      </t>
    </mdx>
    <mdx n="41" f="v">
      <t c="5" si="23">
        <n x="39" s="1"/>
        <n x="25" s="1"/>
        <n x="1"/>
        <n x="10"/>
        <n x="4"/>
      </t>
    </mdx>
    <mdx n="41" f="v">
      <t c="5" si="23">
        <n x="39" s="1"/>
        <n x="25" s="1"/>
        <n x="1"/>
        <n x="10"/>
        <n x="40"/>
      </t>
    </mdx>
    <mdx n="41" f="v">
      <t c="5" si="23">
        <n x="39" s="1"/>
        <n x="25" s="1"/>
        <n x="1"/>
        <n x="10"/>
        <n x="31"/>
      </t>
    </mdx>
    <mdx n="41" f="v">
      <t c="5" si="23">
        <n x="39" s="1"/>
        <n x="25" s="1"/>
        <n x="1"/>
        <n x="10"/>
        <n x="34"/>
      </t>
    </mdx>
    <mdx n="41" f="v">
      <t c="5" si="23">
        <n x="39" s="1"/>
        <n x="25" s="1"/>
        <n x="1"/>
        <n x="10"/>
        <n x="3"/>
      </t>
    </mdx>
    <mdx n="41" f="v">
      <t c="5" si="23">
        <n x="39" s="1"/>
        <n x="25" s="1"/>
        <n x="1"/>
        <n x="43"/>
        <n x="4"/>
      </t>
    </mdx>
    <mdx n="41" f="v">
      <t c="5" si="23">
        <n x="39" s="1"/>
        <n x="25" s="1"/>
        <n x="1"/>
        <n x="43"/>
        <n x="40"/>
      </t>
    </mdx>
    <mdx n="41" f="v">
      <t c="5" si="23">
        <n x="39" s="1"/>
        <n x="25" s="1"/>
        <n x="1"/>
        <n x="43"/>
        <n x="31"/>
      </t>
    </mdx>
    <mdx n="41" f="v">
      <t c="5" si="23">
        <n x="39" s="1"/>
        <n x="25" s="1"/>
        <n x="1"/>
        <n x="43"/>
        <n x="34"/>
      </t>
    </mdx>
    <mdx n="41" f="v">
      <t c="5" si="23">
        <n x="39" s="1"/>
        <n x="25" s="1"/>
        <n x="1"/>
        <n x="43"/>
        <n x="3"/>
      </t>
    </mdx>
    <mdx n="41" f="v">
      <t c="5" si="23">
        <n x="39" s="1"/>
        <n x="25" s="1"/>
        <n x="1"/>
        <n x="44"/>
        <n x="4"/>
      </t>
    </mdx>
    <mdx n="41" f="v">
      <t c="5" si="23">
        <n x="39" s="1"/>
        <n x="25" s="1"/>
        <n x="1"/>
        <n x="44"/>
        <n x="40"/>
      </t>
    </mdx>
    <mdx n="41" f="v">
      <t c="5" si="23">
        <n x="39" s="1"/>
        <n x="25" s="1"/>
        <n x="1"/>
        <n x="44"/>
        <n x="31"/>
      </t>
    </mdx>
    <mdx n="41" f="v">
      <t c="5" si="23">
        <n x="39" s="1"/>
        <n x="25" s="1"/>
        <n x="1"/>
        <n x="44"/>
        <n x="34"/>
      </t>
    </mdx>
    <mdx n="41" f="v">
      <t c="5" si="23">
        <n x="39" s="1"/>
        <n x="25" s="1"/>
        <n x="1"/>
        <n x="44"/>
        <n x="3"/>
      </t>
    </mdx>
    <mdx n="41" f="v">
      <t c="5" si="23">
        <n x="39" s="1"/>
        <n x="25" s="1"/>
        <n x="1"/>
        <n x="6"/>
        <n x="4"/>
      </t>
    </mdx>
    <mdx n="41" f="v">
      <t c="5" si="23">
        <n x="39" s="1"/>
        <n x="25" s="1"/>
        <n x="1"/>
        <n x="6"/>
        <n x="40"/>
      </t>
    </mdx>
    <mdx n="41" f="v">
      <t c="5" si="23">
        <n x="39" s="1"/>
        <n x="25" s="1"/>
        <n x="1"/>
        <n x="6"/>
        <n x="31"/>
      </t>
    </mdx>
    <mdx n="41" f="v">
      <t c="5" si="23">
        <n x="39" s="1"/>
        <n x="25" s="1"/>
        <n x="1"/>
        <n x="6"/>
        <n x="34"/>
      </t>
    </mdx>
    <mdx n="41" f="v">
      <t c="5" si="23">
        <n x="39" s="1"/>
        <n x="25" s="1"/>
        <n x="1"/>
        <n x="6"/>
        <n x="3"/>
      </t>
    </mdx>
    <mdx n="41" f="v">
      <t c="5" si="23">
        <n x="26" s="1"/>
        <n x="25" s="1"/>
        <n x="1"/>
        <n x="22"/>
        <n x="4"/>
      </t>
    </mdx>
    <mdx n="41" f="v">
      <t c="5" si="23">
        <n x="26" s="1"/>
        <n x="25" s="1"/>
        <n x="1"/>
        <n x="22"/>
        <n x="40"/>
      </t>
    </mdx>
    <mdx n="41" f="v">
      <t c="5" si="23">
        <n x="26" s="1"/>
        <n x="25" s="1"/>
        <n x="1"/>
        <n x="22"/>
        <n x="31"/>
      </t>
    </mdx>
    <mdx n="41" f="v">
      <t c="5" si="23">
        <n x="26" s="1"/>
        <n x="25" s="1"/>
        <n x="1"/>
        <n x="22"/>
        <n x="34"/>
      </t>
    </mdx>
    <mdx n="41" f="v">
      <t c="5" si="23">
        <n x="26" s="1"/>
        <n x="25" s="1"/>
        <n x="1"/>
        <n x="22"/>
        <n x="3"/>
      </t>
    </mdx>
    <mdx n="41" f="v">
      <t c="5" si="23">
        <n x="26" s="1"/>
        <n x="25" s="1"/>
        <n x="1"/>
        <n x="21"/>
        <n x="4"/>
      </t>
    </mdx>
    <mdx n="41" f="v">
      <t c="5" si="23">
        <n x="26" s="1"/>
        <n x="25" s="1"/>
        <n x="1"/>
        <n x="21"/>
        <n x="40"/>
      </t>
    </mdx>
    <mdx n="41" f="v">
      <t c="5" si="23">
        <n x="26" s="1"/>
        <n x="25" s="1"/>
        <n x="1"/>
        <n x="21"/>
        <n x="31"/>
      </t>
    </mdx>
    <mdx n="41" f="v">
      <t c="5" si="23">
        <n x="26" s="1"/>
        <n x="25" s="1"/>
        <n x="1"/>
        <n x="21"/>
        <n x="34"/>
      </t>
    </mdx>
    <mdx n="41" f="v">
      <t c="5" si="23">
        <n x="26" s="1"/>
        <n x="25" s="1"/>
        <n x="1"/>
        <n x="21"/>
        <n x="3"/>
      </t>
    </mdx>
    <mdx n="41" f="v">
      <t c="5" si="23">
        <n x="26" s="1"/>
        <n x="25" s="1"/>
        <n x="1"/>
        <n x="19"/>
        <n x="4"/>
      </t>
    </mdx>
    <mdx n="41" f="v">
      <t c="5" si="23">
        <n x="26" s="1"/>
        <n x="25" s="1"/>
        <n x="1"/>
        <n x="19"/>
        <n x="40"/>
      </t>
    </mdx>
    <mdx n="41" f="v">
      <t c="5" si="23">
        <n x="26" s="1"/>
        <n x="25" s="1"/>
        <n x="1"/>
        <n x="19"/>
        <n x="31"/>
      </t>
    </mdx>
    <mdx n="41" f="v">
      <t c="5" si="23">
        <n x="26" s="1"/>
        <n x="25" s="1"/>
        <n x="1"/>
        <n x="19"/>
        <n x="34"/>
      </t>
    </mdx>
    <mdx n="41" f="v">
      <t c="5" si="23">
        <n x="26" s="1"/>
        <n x="25" s="1"/>
        <n x="1"/>
        <n x="19"/>
        <n x="3"/>
      </t>
    </mdx>
    <mdx n="41" f="v">
      <t c="5" si="23">
        <n x="26" s="1"/>
        <n x="25" s="1"/>
        <n x="1"/>
        <n x="17"/>
        <n x="4"/>
      </t>
    </mdx>
    <mdx n="41" f="v">
      <t c="5" si="23">
        <n x="26" s="1"/>
        <n x="25" s="1"/>
        <n x="1"/>
        <n x="17"/>
        <n x="40"/>
      </t>
    </mdx>
    <mdx n="41" f="v">
      <t c="5" si="23">
        <n x="26" s="1"/>
        <n x="25" s="1"/>
        <n x="1"/>
        <n x="17"/>
        <n x="31"/>
      </t>
    </mdx>
    <mdx n="41" f="v">
      <t c="5" si="23">
        <n x="26" s="1"/>
        <n x="25" s="1"/>
        <n x="1"/>
        <n x="17"/>
        <n x="34"/>
      </t>
    </mdx>
    <mdx n="41" f="v">
      <t c="5" si="23">
        <n x="26" s="1"/>
        <n x="25" s="1"/>
        <n x="1"/>
        <n x="17"/>
        <n x="3"/>
      </t>
    </mdx>
    <mdx n="41" f="v">
      <t c="5" si="23">
        <n x="26" s="1"/>
        <n x="25" s="1"/>
        <n x="1"/>
        <n x="16"/>
        <n x="4"/>
      </t>
    </mdx>
    <mdx n="41" f="v">
      <t c="5" si="23">
        <n x="26" s="1"/>
        <n x="25" s="1"/>
        <n x="1"/>
        <n x="16"/>
        <n x="40"/>
      </t>
    </mdx>
    <mdx n="41" f="v">
      <t c="5" si="23">
        <n x="26" s="1"/>
        <n x="25" s="1"/>
        <n x="1"/>
        <n x="16"/>
        <n x="31"/>
      </t>
    </mdx>
    <mdx n="41" f="v">
      <t c="5" si="23">
        <n x="26" s="1"/>
        <n x="25" s="1"/>
        <n x="1"/>
        <n x="16"/>
        <n x="34"/>
      </t>
    </mdx>
    <mdx n="41" f="v">
      <t c="5" si="23">
        <n x="26" s="1"/>
        <n x="25" s="1"/>
        <n x="1"/>
        <n x="16"/>
        <n x="3"/>
      </t>
    </mdx>
    <mdx n="41" f="v">
      <t c="5" si="23">
        <n x="26" s="1"/>
        <n x="25" s="1"/>
        <n x="1"/>
        <n x="29" s="1"/>
        <n x="4"/>
      </t>
    </mdx>
    <mdx n="41" f="v">
      <t c="5" si="23">
        <n x="26" s="1"/>
        <n x="25" s="1"/>
        <n x="1"/>
        <n x="29" s="1"/>
        <n x="40"/>
      </t>
    </mdx>
    <mdx n="41" f="v">
      <t c="5" si="23">
        <n x="26" s="1"/>
        <n x="25" s="1"/>
        <n x="1"/>
        <n x="29" s="1"/>
        <n x="31"/>
      </t>
    </mdx>
    <mdx n="41" f="v">
      <t c="5" si="23">
        <n x="26" s="1"/>
        <n x="25" s="1"/>
        <n x="1"/>
        <n x="29" s="1"/>
        <n x="34"/>
      </t>
    </mdx>
    <mdx n="41" f="v">
      <t c="5" si="23">
        <n x="26" s="1"/>
        <n x="25" s="1"/>
        <n x="1"/>
        <n x="29" s="1"/>
        <n x="3"/>
      </t>
    </mdx>
    <mdx n="41" f="v">
      <t c="5" si="23">
        <n x="26" s="1"/>
        <n x="25" s="1"/>
        <n x="1"/>
        <n x="15"/>
        <n x="34"/>
      </t>
    </mdx>
    <mdx n="41" f="v">
      <t c="5" si="23">
        <n x="26" s="1"/>
        <n x="25" s="1"/>
        <n x="1"/>
        <n x="15"/>
        <n x="3"/>
      </t>
    </mdx>
    <mdx n="41" f="v">
      <t c="5" si="23">
        <n x="26" s="1"/>
        <n x="25" s="1"/>
        <n x="1"/>
        <n x="13"/>
        <n x="4"/>
      </t>
    </mdx>
    <mdx n="41" f="v">
      <t c="5" si="23">
        <n x="26" s="1"/>
        <n x="25" s="1"/>
        <n x="1"/>
        <n x="13"/>
        <n x="40"/>
      </t>
    </mdx>
    <mdx n="41" f="v">
      <t c="5" si="23">
        <n x="26" s="1"/>
        <n x="25" s="1"/>
        <n x="1"/>
        <n x="13"/>
        <n x="31"/>
      </t>
    </mdx>
    <mdx n="41" f="v">
      <t c="5" si="23">
        <n x="26" s="1"/>
        <n x="25" s="1"/>
        <n x="1"/>
        <n x="13"/>
        <n x="34"/>
      </t>
    </mdx>
    <mdx n="41" f="v">
      <t c="5" si="23">
        <n x="26" s="1"/>
        <n x="25" s="1"/>
        <n x="1"/>
        <n x="13"/>
        <n x="3"/>
      </t>
    </mdx>
    <mdx n="41" f="v">
      <t c="5" si="23">
        <n x="26" s="1"/>
        <n x="25" s="1"/>
        <n x="1"/>
        <n x="11"/>
        <n x="34"/>
      </t>
    </mdx>
    <mdx n="41" f="v">
      <t c="5" si="23">
        <n x="26" s="1"/>
        <n x="25" s="1"/>
        <n x="1"/>
        <n x="11"/>
        <n x="3"/>
      </t>
    </mdx>
    <mdx n="41" f="v">
      <t c="5" si="23">
        <n x="26" s="1"/>
        <n x="25" s="1"/>
        <n x="1"/>
        <n x="10"/>
        <n x="4"/>
      </t>
    </mdx>
    <mdx n="41" f="v">
      <t c="5" si="23">
        <n x="26" s="1"/>
        <n x="25" s="1"/>
        <n x="1"/>
        <n x="10"/>
        <n x="40"/>
      </t>
    </mdx>
    <mdx n="41" f="v">
      <t c="5" si="23">
        <n x="26" s="1"/>
        <n x="25" s="1"/>
        <n x="1"/>
        <n x="10"/>
        <n x="31"/>
      </t>
    </mdx>
    <mdx n="41" f="v">
      <t c="5" si="23">
        <n x="26" s="1"/>
        <n x="25" s="1"/>
        <n x="1"/>
        <n x="10"/>
        <n x="34"/>
      </t>
    </mdx>
    <mdx n="41" f="v">
      <t c="5" si="23">
        <n x="26" s="1"/>
        <n x="25" s="1"/>
        <n x="1"/>
        <n x="10"/>
        <n x="3"/>
      </t>
    </mdx>
    <mdx n="41" f="v">
      <t c="5" si="23">
        <n x="26" s="1"/>
        <n x="25" s="1"/>
        <n x="1"/>
        <n x="43"/>
        <n x="4"/>
      </t>
    </mdx>
    <mdx n="41" f="v">
      <t c="5" si="23">
        <n x="26" s="1"/>
        <n x="25" s="1"/>
        <n x="1"/>
        <n x="43"/>
        <n x="40"/>
      </t>
    </mdx>
    <mdx n="41" f="v">
      <t c="5" si="23">
        <n x="26" s="1"/>
        <n x="25" s="1"/>
        <n x="1"/>
        <n x="43"/>
        <n x="31"/>
      </t>
    </mdx>
    <mdx n="41" f="v">
      <t c="5" si="23">
        <n x="26" s="1"/>
        <n x="25" s="1"/>
        <n x="1"/>
        <n x="43"/>
        <n x="34"/>
      </t>
    </mdx>
    <mdx n="41" f="v">
      <t c="5" si="23">
        <n x="26" s="1"/>
        <n x="25" s="1"/>
        <n x="1"/>
        <n x="43"/>
        <n x="3"/>
      </t>
    </mdx>
    <mdx n="41" f="v">
      <t c="5" si="23">
        <n x="26" s="1"/>
        <n x="25" s="1"/>
        <n x="1"/>
        <n x="44"/>
        <n x="4"/>
      </t>
    </mdx>
    <mdx n="41" f="v">
      <t c="5" si="23">
        <n x="26" s="1"/>
        <n x="25" s="1"/>
        <n x="1"/>
        <n x="44"/>
        <n x="40"/>
      </t>
    </mdx>
    <mdx n="41" f="v">
      <t c="5" si="23">
        <n x="26" s="1"/>
        <n x="25" s="1"/>
        <n x="1"/>
        <n x="44"/>
        <n x="31"/>
      </t>
    </mdx>
    <mdx n="41" f="v">
      <t c="5" si="23">
        <n x="26" s="1"/>
        <n x="25" s="1"/>
        <n x="1"/>
        <n x="44"/>
        <n x="34"/>
      </t>
    </mdx>
    <mdx n="41" f="v">
      <t c="5" si="23">
        <n x="26" s="1"/>
        <n x="25" s="1"/>
        <n x="1"/>
        <n x="44"/>
        <n x="3"/>
      </t>
    </mdx>
    <mdx n="41" f="v">
      <t c="5" si="23">
        <n x="26" s="1"/>
        <n x="25" s="1"/>
        <n x="1"/>
        <n x="6"/>
        <n x="4"/>
      </t>
    </mdx>
    <mdx n="41" f="v">
      <t c="5" si="23">
        <n x="26" s="1"/>
        <n x="25" s="1"/>
        <n x="1"/>
        <n x="6"/>
        <n x="40"/>
      </t>
    </mdx>
    <mdx n="41" f="v">
      <t c="5" si="23">
        <n x="26" s="1"/>
        <n x="25" s="1"/>
        <n x="1"/>
        <n x="6"/>
        <n x="34"/>
      </t>
    </mdx>
    <mdx n="41" f="v">
      <t c="5" si="23">
        <n x="26" s="1"/>
        <n x="25" s="1"/>
        <n x="1"/>
        <n x="6"/>
        <n x="3"/>
      </t>
    </mdx>
    <mdx n="41" f="v">
      <t c="5" si="23">
        <n x="38" s="1"/>
        <n x="25" s="1"/>
        <n x="1"/>
        <n x="22"/>
        <n x="3"/>
      </t>
    </mdx>
    <mdx n="41" f="v">
      <t c="5" si="23">
        <n x="38" s="1"/>
        <n x="25" s="1"/>
        <n x="1"/>
        <n x="21"/>
        <n x="3"/>
      </t>
    </mdx>
    <mdx n="41" f="v">
      <t c="5" si="23">
        <n x="38" s="1"/>
        <n x="25" s="1"/>
        <n x="1"/>
        <n x="19"/>
        <n x="3"/>
      </t>
    </mdx>
    <mdx n="41" f="v">
      <t c="5" si="23">
        <n x="38" s="1"/>
        <n x="25" s="1"/>
        <n x="1"/>
        <n x="17"/>
        <n x="3"/>
      </t>
    </mdx>
    <mdx n="41" f="v">
      <t c="5" si="23">
        <n x="38" s="1"/>
        <n x="25" s="1"/>
        <n x="1"/>
        <n x="16"/>
        <n x="3"/>
      </t>
    </mdx>
    <mdx n="41" f="v">
      <t c="5" si="23">
        <n x="38" s="1"/>
        <n x="25" s="1"/>
        <n x="1"/>
        <n x="29" s="1"/>
        <n x="3"/>
      </t>
    </mdx>
    <mdx n="41" f="v">
      <t c="5" si="23">
        <n x="38" s="1"/>
        <n x="25" s="1"/>
        <n x="1"/>
        <n x="13"/>
        <n x="3"/>
      </t>
    </mdx>
    <mdx n="41" f="v">
      <t c="5" si="23">
        <n x="38" s="1"/>
        <n x="25" s="1"/>
        <n x="1"/>
        <n x="10"/>
        <n x="3"/>
      </t>
    </mdx>
    <mdx n="41" f="v">
      <t c="5" si="23">
        <n x="38" s="1"/>
        <n x="25" s="1"/>
        <n x="1"/>
        <n x="43"/>
        <n x="3"/>
      </t>
    </mdx>
    <mdx n="41" f="v">
      <t c="5" si="23">
        <n x="38" s="1"/>
        <n x="25" s="1"/>
        <n x="1"/>
        <n x="44"/>
        <n x="3"/>
      </t>
    </mdx>
    <mdx n="41" f="v">
      <t c="5" si="23">
        <n x="38" s="1"/>
        <n x="25" s="1"/>
        <n x="1"/>
        <n x="6"/>
        <n x="3"/>
      </t>
    </mdx>
    <mdx n="41" f="v">
      <t c="4" si="23">
        <n x="35" s="1"/>
        <n x="48"/>
        <n x="22"/>
        <n x="49"/>
      </t>
    </mdx>
    <mdx n="41" f="v">
      <t c="4" si="23">
        <n x="35" s="1"/>
        <n x="48"/>
        <n x="21"/>
        <n x="49"/>
      </t>
    </mdx>
    <mdx n="41" f="v">
      <t c="4" si="23">
        <n x="35" s="1"/>
        <n x="48"/>
        <n x="19"/>
        <n x="49"/>
      </t>
    </mdx>
    <mdx n="41" f="v">
      <t c="4" si="23">
        <n x="35" s="1"/>
        <n x="48"/>
        <n x="17"/>
        <n x="49"/>
      </t>
    </mdx>
    <mdx n="41" f="v">
      <t c="4" si="23">
        <n x="35" s="1"/>
        <n x="48"/>
        <n x="16"/>
        <n x="49"/>
      </t>
    </mdx>
    <mdx n="41" f="v">
      <t c="4" si="23">
        <n x="35" s="1"/>
        <n x="48"/>
        <n x="29" s="1"/>
        <n x="49"/>
      </t>
    </mdx>
    <mdx n="41" f="v">
      <t c="4" si="23">
        <n x="35" s="1"/>
        <n x="48"/>
        <n x="15"/>
        <n x="49"/>
      </t>
    </mdx>
    <mdx n="41" f="v">
      <t c="4" si="23">
        <n x="35" s="1"/>
        <n x="48"/>
        <n x="13"/>
        <n x="49"/>
      </t>
    </mdx>
    <mdx n="41" f="v">
      <t c="4" si="23">
        <n x="35" s="1"/>
        <n x="48"/>
        <n x="11"/>
        <n x="49"/>
      </t>
    </mdx>
    <mdx n="41" f="v">
      <t c="4" si="23">
        <n x="35" s="1"/>
        <n x="48"/>
        <n x="10"/>
        <n x="49"/>
      </t>
    </mdx>
    <mdx n="41" f="v">
      <t c="4" si="23">
        <n x="35" s="1"/>
        <n x="48"/>
        <n x="43"/>
        <n x="49"/>
      </t>
    </mdx>
    <mdx n="41" f="v">
      <t c="4" si="23">
        <n x="35" s="1"/>
        <n x="48"/>
        <n x="7"/>
        <n x="49"/>
      </t>
    </mdx>
    <mdx n="41" f="v">
      <t c="4" si="23">
        <n x="35" s="1"/>
        <n x="48"/>
        <n x="8"/>
        <n x="49"/>
      </t>
    </mdx>
    <mdx n="41" f="v">
      <t c="4" si="23">
        <n x="35" s="1"/>
        <n x="48"/>
        <n x="6"/>
        <n x="49"/>
      </t>
    </mdx>
    <mdx n="41" f="v">
      <t c="5" si="23">
        <n x="39" s="1"/>
        <n x="25" s="1"/>
        <n x="48"/>
        <n x="22"/>
        <n x="49"/>
      </t>
    </mdx>
    <mdx n="41" f="v">
      <t c="5" si="23">
        <n x="39" s="1"/>
        <n x="25" s="1"/>
        <n x="48"/>
        <n x="21"/>
        <n x="49"/>
      </t>
    </mdx>
    <mdx n="41" f="v">
      <t c="5" si="23">
        <n x="39" s="1"/>
        <n x="25" s="1"/>
        <n x="48"/>
        <n x="19"/>
        <n x="49"/>
      </t>
    </mdx>
    <mdx n="41" f="v">
      <t c="5" si="23">
        <n x="39" s="1"/>
        <n x="25" s="1"/>
        <n x="48"/>
        <n x="17"/>
        <n x="49"/>
      </t>
    </mdx>
    <mdx n="41" f="v">
      <t c="5" si="23">
        <n x="39" s="1"/>
        <n x="25" s="1"/>
        <n x="48"/>
        <n x="16"/>
        <n x="49"/>
      </t>
    </mdx>
    <mdx n="41" f="v">
      <t c="5" si="23">
        <n x="39" s="1"/>
        <n x="25" s="1"/>
        <n x="48"/>
        <n x="29" s="1"/>
        <n x="49"/>
      </t>
    </mdx>
    <mdx n="41" f="v">
      <t c="5" si="23">
        <n x="39" s="1"/>
        <n x="25" s="1"/>
        <n x="48"/>
        <n x="15"/>
        <n x="49"/>
      </t>
    </mdx>
    <mdx n="41" f="v">
      <t c="5" si="23">
        <n x="39" s="1"/>
        <n x="25" s="1"/>
        <n x="48"/>
        <n x="13"/>
        <n x="49"/>
      </t>
    </mdx>
    <mdx n="41" f="v">
      <t c="5" si="23">
        <n x="39" s="1"/>
        <n x="25" s="1"/>
        <n x="48"/>
        <n x="11"/>
        <n x="49"/>
      </t>
    </mdx>
    <mdx n="41" f="v">
      <t c="5" si="23">
        <n x="39" s="1"/>
        <n x="25" s="1"/>
        <n x="48"/>
        <n x="10"/>
        <n x="49"/>
      </t>
    </mdx>
    <mdx n="41" f="v">
      <t c="5" si="23">
        <n x="39" s="1"/>
        <n x="25" s="1"/>
        <n x="48"/>
        <n x="43"/>
        <n x="49"/>
      </t>
    </mdx>
    <mdx n="41" f="v">
      <t c="5" si="23">
        <n x="39" s="1"/>
        <n x="25" s="1"/>
        <n x="48"/>
        <n x="44"/>
        <n x="49"/>
      </t>
    </mdx>
    <mdx n="41" f="v">
      <t c="5" si="23">
        <n x="39" s="1"/>
        <n x="25" s="1"/>
        <n x="48"/>
        <n x="6"/>
        <n x="49"/>
      </t>
    </mdx>
    <mdx n="41" f="v">
      <t c="5" si="23">
        <n x="26" s="1"/>
        <n x="25" s="1"/>
        <n x="48"/>
        <n x="22"/>
        <n x="49"/>
      </t>
    </mdx>
    <mdx n="41" f="v">
      <t c="5" si="23">
        <n x="26" s="1"/>
        <n x="25" s="1"/>
        <n x="48"/>
        <n x="21"/>
        <n x="49"/>
      </t>
    </mdx>
    <mdx n="41" f="v">
      <t c="5" si="23">
        <n x="26" s="1"/>
        <n x="25" s="1"/>
        <n x="48"/>
        <n x="19"/>
        <n x="49"/>
      </t>
    </mdx>
    <mdx n="41" f="v">
      <t c="5" si="23">
        <n x="26" s="1"/>
        <n x="25" s="1"/>
        <n x="48"/>
        <n x="17"/>
        <n x="49"/>
      </t>
    </mdx>
    <mdx n="41" f="v">
      <t c="5" si="23">
        <n x="26" s="1"/>
        <n x="25" s="1"/>
        <n x="48"/>
        <n x="16"/>
        <n x="49"/>
      </t>
    </mdx>
    <mdx n="41" f="v">
      <t c="5" si="23">
        <n x="26" s="1"/>
        <n x="25" s="1"/>
        <n x="48"/>
        <n x="29" s="1"/>
        <n x="49"/>
      </t>
    </mdx>
    <mdx n="41" f="v">
      <t c="5" si="23">
        <n x="26" s="1"/>
        <n x="25" s="1"/>
        <n x="48"/>
        <n x="13"/>
        <n x="49"/>
      </t>
    </mdx>
    <mdx n="41" f="v">
      <t c="5" si="23">
        <n x="26" s="1"/>
        <n x="25" s="1"/>
        <n x="48"/>
        <n x="10"/>
        <n x="49"/>
      </t>
    </mdx>
    <mdx n="41" f="v">
      <t c="5" si="23">
        <n x="26" s="1"/>
        <n x="25" s="1"/>
        <n x="48"/>
        <n x="44"/>
        <n x="49"/>
      </t>
    </mdx>
    <mdx n="41" f="v">
      <t c="5" si="23">
        <n x="26" s="1"/>
        <n x="25" s="1"/>
        <n x="48"/>
        <n x="6"/>
        <n x="49"/>
      </t>
    </mdx>
    <mdx n="41" f="v">
      <t c="5" si="23">
        <n x="27" s="1"/>
        <n x="25" s="1"/>
        <n x="48"/>
        <n x="22"/>
        <n x="49"/>
      </t>
    </mdx>
    <mdx n="41" f="v">
      <t c="5" si="23">
        <n x="27" s="1"/>
        <n x="25" s="1"/>
        <n x="48"/>
        <n x="21"/>
        <n x="49"/>
      </t>
    </mdx>
    <mdx n="41" f="v">
      <t c="5" si="23">
        <n x="27" s="1"/>
        <n x="25" s="1"/>
        <n x="48"/>
        <n x="19"/>
        <n x="49"/>
      </t>
    </mdx>
    <mdx n="41" f="v">
      <t c="5" si="23">
        <n x="27" s="1"/>
        <n x="25" s="1"/>
        <n x="48"/>
        <n x="17"/>
        <n x="49"/>
      </t>
    </mdx>
    <mdx n="41" f="v">
      <t c="5" si="23">
        <n x="27" s="1"/>
        <n x="25" s="1"/>
        <n x="48"/>
        <n x="16"/>
        <n x="49"/>
      </t>
    </mdx>
    <mdx n="41" f="v">
      <t c="5" si="23">
        <n x="27" s="1"/>
        <n x="25" s="1"/>
        <n x="48"/>
        <n x="29" s="1"/>
        <n x="49"/>
      </t>
    </mdx>
    <mdx n="41" f="v">
      <t c="5" si="23">
        <n x="27" s="1"/>
        <n x="25" s="1"/>
        <n x="48"/>
        <n x="15"/>
        <n x="49"/>
      </t>
    </mdx>
    <mdx n="41" f="v">
      <t c="5" si="23">
        <n x="27" s="1"/>
        <n x="25" s="1"/>
        <n x="48"/>
        <n x="13"/>
        <n x="49"/>
      </t>
    </mdx>
    <mdx n="41" f="v">
      <t c="5" si="23">
        <n x="27" s="1"/>
        <n x="25" s="1"/>
        <n x="48"/>
        <n x="11"/>
        <n x="49"/>
      </t>
    </mdx>
    <mdx n="41" f="v">
      <t c="5" si="23">
        <n x="27" s="1"/>
        <n x="25" s="1"/>
        <n x="48"/>
        <n x="43"/>
        <n x="49"/>
      </t>
    </mdx>
    <mdx n="41" f="v">
      <t c="5" si="23">
        <n x="27" s="1"/>
        <n x="25" s="1"/>
        <n x="48"/>
        <n x="44"/>
        <n x="49"/>
      </t>
    </mdx>
    <mdx n="41" f="v">
      <t c="5" si="23">
        <n x="27" s="1"/>
        <n x="25" s="1"/>
        <n x="48"/>
        <n x="6"/>
        <n x="49"/>
      </t>
    </mdx>
    <mdx n="41" f="v">
      <t c="5" si="23">
        <n x="36" s="1"/>
        <n x="25" s="1"/>
        <n x="48"/>
        <n x="22"/>
        <n x="49"/>
      </t>
    </mdx>
    <mdx n="41" f="v">
      <t c="5" si="23">
        <n x="36" s="1"/>
        <n x="25" s="1"/>
        <n x="48"/>
        <n x="21"/>
        <n x="49"/>
      </t>
    </mdx>
    <mdx n="41" f="v">
      <t c="5" si="23">
        <n x="36" s="1"/>
        <n x="25" s="1"/>
        <n x="48"/>
        <n x="19"/>
        <n x="49"/>
      </t>
    </mdx>
    <mdx n="41" f="v">
      <t c="5" si="23">
        <n x="36" s="1"/>
        <n x="25" s="1"/>
        <n x="48"/>
        <n x="17"/>
        <n x="49"/>
      </t>
    </mdx>
    <mdx n="41" f="v">
      <t c="5" si="23">
        <n x="36" s="1"/>
        <n x="25" s="1"/>
        <n x="48"/>
        <n x="16"/>
        <n x="49"/>
      </t>
    </mdx>
    <mdx n="41" f="v">
      <t c="5" si="23">
        <n x="36" s="1"/>
        <n x="25" s="1"/>
        <n x="48"/>
        <n x="29" s="1"/>
        <n x="49"/>
      </t>
    </mdx>
    <mdx n="41" f="v">
      <t c="5" si="23">
        <n x="36" s="1"/>
        <n x="25" s="1"/>
        <n x="48"/>
        <n x="15"/>
        <n x="49"/>
      </t>
    </mdx>
    <mdx n="41" f="v">
      <t c="5" si="23">
        <n x="36" s="1"/>
        <n x="25" s="1"/>
        <n x="48"/>
        <n x="13"/>
        <n x="49"/>
      </t>
    </mdx>
    <mdx n="41" f="v">
      <t c="5" si="23">
        <n x="36" s="1"/>
        <n x="25" s="1"/>
        <n x="48"/>
        <n x="11"/>
        <n x="49"/>
      </t>
    </mdx>
    <mdx n="41" f="v">
      <t c="5" si="23">
        <n x="36" s="1"/>
        <n x="25" s="1"/>
        <n x="48"/>
        <n x="43"/>
        <n x="49"/>
      </t>
    </mdx>
    <mdx n="41" f="v">
      <t c="5" si="23">
        <n x="36" s="1"/>
        <n x="25" s="1"/>
        <n x="48"/>
        <n x="44"/>
        <n x="49"/>
      </t>
    </mdx>
    <mdx n="41" f="v">
      <t c="5" si="23">
        <n x="36" s="1"/>
        <n x="25" s="1"/>
        <n x="48"/>
        <n x="6"/>
        <n x="49"/>
      </t>
    </mdx>
    <mdx n="41" f="v">
      <t c="5" si="23">
        <n x="37" s="1"/>
        <n x="25" s="1"/>
        <n x="48"/>
        <n x="22"/>
        <n x="49"/>
      </t>
    </mdx>
    <mdx n="41" f="v">
      <t c="5" si="23">
        <n x="37" s="1"/>
        <n x="25" s="1"/>
        <n x="48"/>
        <n x="21"/>
        <n x="49"/>
      </t>
    </mdx>
    <mdx n="41" f="v">
      <t c="5" si="23">
        <n x="37" s="1"/>
        <n x="25" s="1"/>
        <n x="48"/>
        <n x="19"/>
        <n x="49"/>
      </t>
    </mdx>
    <mdx n="41" f="v">
      <t c="5" si="23">
        <n x="37" s="1"/>
        <n x="25" s="1"/>
        <n x="48"/>
        <n x="17"/>
        <n x="49"/>
      </t>
    </mdx>
    <mdx n="41" f="v">
      <t c="5" si="23">
        <n x="37" s="1"/>
        <n x="25" s="1"/>
        <n x="48"/>
        <n x="16"/>
        <n x="49"/>
      </t>
    </mdx>
    <mdx n="41" f="v">
      <t c="5" si="23">
        <n x="37" s="1"/>
        <n x="25" s="1"/>
        <n x="48"/>
        <n x="13"/>
        <n x="49"/>
      </t>
    </mdx>
    <mdx n="41" f="v">
      <t c="5" si="23">
        <n x="37" s="1"/>
        <n x="25" s="1"/>
        <n x="48"/>
        <n x="43"/>
        <n x="49"/>
      </t>
    </mdx>
    <mdx n="41" f="v">
      <t c="5" si="23">
        <n x="37" s="1"/>
        <n x="25" s="1"/>
        <n x="48"/>
        <n x="44"/>
        <n x="49"/>
      </t>
    </mdx>
    <mdx n="41" f="v">
      <t c="5" si="23">
        <n x="38" s="1"/>
        <n x="25" s="1"/>
        <n x="48"/>
        <n x="22"/>
        <n x="49"/>
      </t>
    </mdx>
    <mdx n="41" f="v">
      <t c="5" si="23">
        <n x="38" s="1"/>
        <n x="25" s="1"/>
        <n x="48"/>
        <n x="21"/>
        <n x="49"/>
      </t>
    </mdx>
    <mdx n="41" f="v">
      <t c="5" si="23">
        <n x="38" s="1"/>
        <n x="25" s="1"/>
        <n x="48"/>
        <n x="19"/>
        <n x="49"/>
      </t>
    </mdx>
    <mdx n="41" f="v">
      <t c="5" si="23">
        <n x="38" s="1"/>
        <n x="25" s="1"/>
        <n x="48"/>
        <n x="17"/>
        <n x="49"/>
      </t>
    </mdx>
    <mdx n="41" f="v">
      <t c="5" si="23">
        <n x="38" s="1"/>
        <n x="25" s="1"/>
        <n x="48"/>
        <n x="16"/>
        <n x="49"/>
      </t>
    </mdx>
    <mdx n="41" f="v">
      <t c="5" si="23">
        <n x="38" s="1"/>
        <n x="25" s="1"/>
        <n x="48"/>
        <n x="29" s="1"/>
        <n x="49"/>
      </t>
    </mdx>
    <mdx n="41" f="v">
      <t c="5" si="23">
        <n x="38" s="1"/>
        <n x="25" s="1"/>
        <n x="48"/>
        <n x="13"/>
        <n x="49"/>
      </t>
    </mdx>
    <mdx n="41" f="v">
      <t c="5" si="23">
        <n x="38" s="1"/>
        <n x="25" s="1"/>
        <n x="48"/>
        <n x="44"/>
        <n x="49"/>
      </t>
    </mdx>
    <mdx n="41" f="v">
      <t c="5" si="23">
        <n x="28" s="1"/>
        <n x="25" s="1"/>
        <n x="48"/>
        <n x="22"/>
        <n x="49"/>
      </t>
    </mdx>
    <mdx n="41" f="v">
      <t c="5" si="23">
        <n x="28" s="1"/>
        <n x="25" s="1"/>
        <n x="48"/>
        <n x="21"/>
        <n x="49"/>
      </t>
    </mdx>
    <mdx n="41" f="v">
      <t c="5" si="23">
        <n x="28" s="1"/>
        <n x="25" s="1"/>
        <n x="48"/>
        <n x="19"/>
        <n x="49"/>
      </t>
    </mdx>
    <mdx n="41" f="v">
      <t c="5" si="23">
        <n x="28" s="1"/>
        <n x="25" s="1"/>
        <n x="48"/>
        <n x="17"/>
        <n x="49"/>
      </t>
    </mdx>
    <mdx n="41" f="v">
      <t c="5" si="23">
        <n x="28" s="1"/>
        <n x="25" s="1"/>
        <n x="48"/>
        <n x="16"/>
        <n x="49"/>
      </t>
    </mdx>
    <mdx n="41" f="v">
      <t c="5" si="23">
        <n x="28" s="1"/>
        <n x="25" s="1"/>
        <n x="48"/>
        <n x="29" s="1"/>
        <n x="49"/>
      </t>
    </mdx>
    <mdx n="41" f="v">
      <t c="5" si="23">
        <n x="28" s="1"/>
        <n x="25" s="1"/>
        <n x="48"/>
        <n x="13"/>
        <n x="49"/>
      </t>
    </mdx>
    <mdx n="41" f="v">
      <t c="5" si="23">
        <n x="28" s="1"/>
        <n x="25" s="1"/>
        <n x="48"/>
        <n x="10"/>
        <n x="49"/>
      </t>
    </mdx>
    <mdx n="41" f="v">
      <t c="5" si="23">
        <n x="28" s="1"/>
        <n x="25" s="1"/>
        <n x="48"/>
        <n x="44"/>
        <n x="49"/>
      </t>
    </mdx>
    <mdx n="41" f="v">
      <t c="4" si="23">
        <n x="35" s="1"/>
        <n x="48"/>
        <n x="22"/>
        <n x="50"/>
      </t>
    </mdx>
    <mdx n="41" f="v">
      <t c="4" si="23">
        <n x="35" s="1"/>
        <n x="48"/>
        <n x="21"/>
        <n x="50"/>
      </t>
    </mdx>
    <mdx n="41" f="v">
      <t c="4" si="23">
        <n x="35" s="1"/>
        <n x="48"/>
        <n x="19"/>
        <n x="50"/>
      </t>
    </mdx>
    <mdx n="41" f="v">
      <t c="4" si="23">
        <n x="35" s="1"/>
        <n x="48"/>
        <n x="17"/>
        <n x="50"/>
      </t>
    </mdx>
    <mdx n="41" f="v">
      <t c="4" si="23">
        <n x="35" s="1"/>
        <n x="48"/>
        <n x="16"/>
        <n x="50"/>
      </t>
    </mdx>
    <mdx n="41" f="v">
      <t c="4" si="23">
        <n x="35" s="1"/>
        <n x="48"/>
        <n x="29" s="1"/>
        <n x="50"/>
      </t>
    </mdx>
    <mdx n="41" f="v">
      <t c="4" si="23">
        <n x="35" s="1"/>
        <n x="48"/>
        <n x="15"/>
        <n x="50"/>
      </t>
    </mdx>
    <mdx n="41" f="v">
      <t c="4" si="23">
        <n x="35" s="1"/>
        <n x="48"/>
        <n x="13"/>
        <n x="50"/>
      </t>
    </mdx>
    <mdx n="41" f="v">
      <t c="4" si="23">
        <n x="35" s="1"/>
        <n x="48"/>
        <n x="11"/>
        <n x="50"/>
      </t>
    </mdx>
    <mdx n="41" f="v">
      <t c="4" si="23">
        <n x="35" s="1"/>
        <n x="48"/>
        <n x="10"/>
        <n x="50"/>
      </t>
    </mdx>
    <mdx n="41" f="v">
      <t c="4" si="23">
        <n x="35" s="1"/>
        <n x="48"/>
        <n x="43"/>
        <n x="50"/>
      </t>
    </mdx>
    <mdx n="41" f="v">
      <t c="4" si="23">
        <n x="35" s="1"/>
        <n x="48"/>
        <n x="7"/>
        <n x="50"/>
      </t>
    </mdx>
    <mdx n="41" f="v">
      <t c="4" si="23">
        <n x="35" s="1"/>
        <n x="48"/>
        <n x="8"/>
        <n x="50"/>
      </t>
    </mdx>
    <mdx n="41" f="v">
      <t c="4" si="23">
        <n x="35" s="1"/>
        <n x="48"/>
        <n x="6"/>
        <n x="50"/>
      </t>
    </mdx>
    <mdx n="41" f="v">
      <t c="4" si="23">
        <n x="35" s="1"/>
        <n x="48"/>
        <n x="22"/>
        <n x="32"/>
      </t>
    </mdx>
    <mdx n="41" f="v">
      <t c="4" si="23">
        <n x="35" s="1"/>
        <n x="48"/>
        <n x="22"/>
        <n x="33"/>
      </t>
    </mdx>
    <mdx n="41" f="v">
      <t c="4" si="23">
        <n x="35" s="1"/>
        <n x="48"/>
        <n x="22"/>
        <n x="42"/>
      </t>
    </mdx>
    <mdx n="41" f="v">
      <t c="4" si="23">
        <n x="35" s="1"/>
        <n x="48"/>
        <n x="22"/>
        <n x="47"/>
      </t>
    </mdx>
    <mdx n="41" f="v">
      <t c="4" si="23">
        <n x="35" s="1"/>
        <n x="48"/>
        <n x="22"/>
        <n x="46"/>
      </t>
    </mdx>
    <mdx n="41" f="v">
      <t c="4" si="23">
        <n x="35" s="1"/>
        <n x="48"/>
        <n x="21"/>
        <n x="32"/>
      </t>
    </mdx>
    <mdx n="41" f="v">
      <t c="4" si="23">
        <n x="35" s="1"/>
        <n x="48"/>
        <n x="21"/>
        <n x="33"/>
      </t>
    </mdx>
    <mdx n="41" f="v">
      <t c="4" si="23">
        <n x="35" s="1"/>
        <n x="48"/>
        <n x="21"/>
        <n x="42"/>
      </t>
    </mdx>
    <mdx n="41" f="v">
      <t c="4" si="23">
        <n x="35" s="1"/>
        <n x="48"/>
        <n x="21"/>
        <n x="47"/>
      </t>
    </mdx>
    <mdx n="41" f="v">
      <t c="4" si="23">
        <n x="35" s="1"/>
        <n x="48"/>
        <n x="21"/>
        <n x="46"/>
      </t>
    </mdx>
    <mdx n="41" f="v">
      <t c="4" si="23">
        <n x="35" s="1"/>
        <n x="48"/>
        <n x="19"/>
        <n x="32"/>
      </t>
    </mdx>
    <mdx n="41" f="v">
      <t c="4" si="23">
        <n x="35" s="1"/>
        <n x="48"/>
        <n x="19"/>
        <n x="33"/>
      </t>
    </mdx>
    <mdx n="41" f="v">
      <t c="4" si="23">
        <n x="35" s="1"/>
        <n x="48"/>
        <n x="19"/>
        <n x="42"/>
      </t>
    </mdx>
    <mdx n="41" f="v">
      <t c="4" si="23">
        <n x="35" s="1"/>
        <n x="48"/>
        <n x="19"/>
        <n x="47"/>
      </t>
    </mdx>
    <mdx n="41" f="v">
      <t c="4" si="23">
        <n x="35" s="1"/>
        <n x="48"/>
        <n x="19"/>
        <n x="46"/>
      </t>
    </mdx>
    <mdx n="41" f="v">
      <t c="4" si="23">
        <n x="35" s="1"/>
        <n x="48"/>
        <n x="17"/>
        <n x="32"/>
      </t>
    </mdx>
    <mdx n="41" f="v">
      <t c="4" si="23">
        <n x="35" s="1"/>
        <n x="48"/>
        <n x="17"/>
        <n x="33"/>
      </t>
    </mdx>
    <mdx n="41" f="v">
      <t c="4" si="23">
        <n x="35" s="1"/>
        <n x="48"/>
        <n x="17"/>
        <n x="42"/>
      </t>
    </mdx>
    <mdx n="41" f="v">
      <t c="4" si="23">
        <n x="35" s="1"/>
        <n x="48"/>
        <n x="17"/>
        <n x="47"/>
      </t>
    </mdx>
    <mdx n="41" f="v">
      <t c="4" si="23">
        <n x="35" s="1"/>
        <n x="48"/>
        <n x="17"/>
        <n x="46"/>
      </t>
    </mdx>
    <mdx n="41" f="v">
      <t c="4" si="23">
        <n x="35" s="1"/>
        <n x="48"/>
        <n x="16"/>
        <n x="32"/>
      </t>
    </mdx>
    <mdx n="41" f="v">
      <t c="4" si="23">
        <n x="35" s="1"/>
        <n x="48"/>
        <n x="16"/>
        <n x="33"/>
      </t>
    </mdx>
    <mdx n="41" f="v">
      <t c="4" si="23">
        <n x="35" s="1"/>
        <n x="48"/>
        <n x="16"/>
        <n x="42"/>
      </t>
    </mdx>
    <mdx n="41" f="v">
      <t c="4" si="23">
        <n x="35" s="1"/>
        <n x="48"/>
        <n x="16"/>
        <n x="47"/>
      </t>
    </mdx>
    <mdx n="41" f="v">
      <t c="4" si="23">
        <n x="35" s="1"/>
        <n x="48"/>
        <n x="16"/>
        <n x="46"/>
      </t>
    </mdx>
    <mdx n="41" f="v">
      <t c="4" si="23">
        <n x="35" s="1"/>
        <n x="48"/>
        <n x="29" s="1"/>
        <n x="32"/>
      </t>
    </mdx>
    <mdx n="41" f="v">
      <t c="4" si="23">
        <n x="35" s="1"/>
        <n x="48"/>
        <n x="29" s="1"/>
        <n x="33"/>
      </t>
    </mdx>
    <mdx n="41" f="v">
      <t c="4" si="23">
        <n x="35" s="1"/>
        <n x="48"/>
        <n x="29" s="1"/>
        <n x="42"/>
      </t>
    </mdx>
    <mdx n="41" f="v">
      <t c="4" si="23">
        <n x="35" s="1"/>
        <n x="48"/>
        <n x="29" s="1"/>
        <n x="47"/>
      </t>
    </mdx>
    <mdx n="41" f="v">
      <t c="4" si="23">
        <n x="35" s="1"/>
        <n x="48"/>
        <n x="29" s="1"/>
        <n x="46"/>
      </t>
    </mdx>
    <mdx n="41" f="v">
      <t c="4" si="23">
        <n x="35" s="1"/>
        <n x="48"/>
        <n x="15"/>
        <n x="32"/>
      </t>
    </mdx>
    <mdx n="41" f="v">
      <t c="4" si="23">
        <n x="35" s="1"/>
        <n x="48"/>
        <n x="15"/>
        <n x="33"/>
      </t>
    </mdx>
    <mdx n="41" f="v">
      <t c="4" si="23">
        <n x="35" s="1"/>
        <n x="48"/>
        <n x="15"/>
        <n x="42"/>
      </t>
    </mdx>
    <mdx n="41" f="v">
      <t c="4" si="23">
        <n x="35" s="1"/>
        <n x="48"/>
        <n x="15"/>
        <n x="47"/>
      </t>
    </mdx>
    <mdx n="41" f="v">
      <t c="4" si="23">
        <n x="35" s="1"/>
        <n x="48"/>
        <n x="15"/>
        <n x="46"/>
      </t>
    </mdx>
    <mdx n="41" f="v">
      <t c="4" si="23">
        <n x="35" s="1"/>
        <n x="48"/>
        <n x="13"/>
        <n x="32"/>
      </t>
    </mdx>
    <mdx n="41" f="v">
      <t c="4" si="23">
        <n x="35" s="1"/>
        <n x="48"/>
        <n x="13"/>
        <n x="33"/>
      </t>
    </mdx>
    <mdx n="41" f="v">
      <t c="4" si="23">
        <n x="35" s="1"/>
        <n x="48"/>
        <n x="13"/>
        <n x="42"/>
      </t>
    </mdx>
    <mdx n="41" f="v">
      <t c="4" si="23">
        <n x="35" s="1"/>
        <n x="48"/>
        <n x="13"/>
        <n x="47"/>
      </t>
    </mdx>
    <mdx n="41" f="v">
      <t c="4" si="23">
        <n x="35" s="1"/>
        <n x="48"/>
        <n x="13"/>
        <n x="46"/>
      </t>
    </mdx>
    <mdx n="41" f="v">
      <t c="4" si="23">
        <n x="35" s="1"/>
        <n x="48"/>
        <n x="11"/>
        <n x="32"/>
      </t>
    </mdx>
    <mdx n="41" f="v">
      <t c="4" si="23">
        <n x="35" s="1"/>
        <n x="48"/>
        <n x="11"/>
        <n x="33"/>
      </t>
    </mdx>
    <mdx n="41" f="v">
      <t c="4" si="23">
        <n x="35" s="1"/>
        <n x="48"/>
        <n x="11"/>
        <n x="42"/>
      </t>
    </mdx>
    <mdx n="41" f="v">
      <t c="4" si="23">
        <n x="35" s="1"/>
        <n x="48"/>
        <n x="11"/>
        <n x="47"/>
      </t>
    </mdx>
    <mdx n="41" f="v">
      <t c="4" si="23">
        <n x="35" s="1"/>
        <n x="48"/>
        <n x="11"/>
        <n x="46"/>
      </t>
    </mdx>
    <mdx n="41" f="v">
      <t c="4" si="23">
        <n x="35" s="1"/>
        <n x="48"/>
        <n x="10"/>
        <n x="32"/>
      </t>
    </mdx>
    <mdx n="41" f="v">
      <t c="4" si="23">
        <n x="35" s="1"/>
        <n x="48"/>
        <n x="10"/>
        <n x="33"/>
      </t>
    </mdx>
    <mdx n="41" f="v">
      <t c="4" si="23">
        <n x="35" s="1"/>
        <n x="48"/>
        <n x="10"/>
        <n x="42"/>
      </t>
    </mdx>
    <mdx n="41" f="v">
      <t c="4" si="23">
        <n x="35" s="1"/>
        <n x="48"/>
        <n x="10"/>
        <n x="47"/>
      </t>
    </mdx>
    <mdx n="41" f="v">
      <t c="4" si="23">
        <n x="35" s="1"/>
        <n x="48"/>
        <n x="10"/>
        <n x="46"/>
      </t>
    </mdx>
    <mdx n="41" f="v">
      <t c="4" si="23">
        <n x="35" s="1"/>
        <n x="48"/>
        <n x="43"/>
        <n x="32"/>
      </t>
    </mdx>
    <mdx n="41" f="v">
      <t c="4" si="23">
        <n x="35" s="1"/>
        <n x="48"/>
        <n x="43"/>
        <n x="33"/>
      </t>
    </mdx>
    <mdx n="41" f="v">
      <t c="4" si="23">
        <n x="35" s="1"/>
        <n x="48"/>
        <n x="43"/>
        <n x="42"/>
      </t>
    </mdx>
    <mdx n="41" f="v">
      <t c="4" si="23">
        <n x="35" s="1"/>
        <n x="48"/>
        <n x="43"/>
        <n x="47"/>
      </t>
    </mdx>
    <mdx n="41" f="v">
      <t c="4" si="23">
        <n x="35" s="1"/>
        <n x="48"/>
        <n x="43"/>
        <n x="46"/>
      </t>
    </mdx>
    <mdx n="41" f="v">
      <t c="4" si="23">
        <n x="35" s="1"/>
        <n x="48"/>
        <n x="7"/>
        <n x="32"/>
      </t>
    </mdx>
    <mdx n="41" f="v">
      <t c="4" si="23">
        <n x="35" s="1"/>
        <n x="48"/>
        <n x="7"/>
        <n x="33"/>
      </t>
    </mdx>
    <mdx n="41" f="v">
      <t c="4" si="23">
        <n x="35" s="1"/>
        <n x="48"/>
        <n x="7"/>
        <n x="42"/>
      </t>
    </mdx>
    <mdx n="41" f="v">
      <t c="4" si="23">
        <n x="35" s="1"/>
        <n x="48"/>
        <n x="7"/>
        <n x="47"/>
      </t>
    </mdx>
    <mdx n="41" f="v">
      <t c="4" si="23">
        <n x="35" s="1"/>
        <n x="48"/>
        <n x="7"/>
        <n x="46"/>
      </t>
    </mdx>
    <mdx n="41" f="v">
      <t c="4" si="23">
        <n x="35" s="1"/>
        <n x="48"/>
        <n x="8"/>
        <n x="32"/>
      </t>
    </mdx>
    <mdx n="41" f="v">
      <t c="4" si="23">
        <n x="35" s="1"/>
        <n x="48"/>
        <n x="8"/>
        <n x="33"/>
      </t>
    </mdx>
    <mdx n="41" f="v">
      <t c="4" si="23">
        <n x="35" s="1"/>
        <n x="48"/>
        <n x="8"/>
        <n x="42"/>
      </t>
    </mdx>
    <mdx n="41" f="v">
      <t c="4" si="23">
        <n x="35" s="1"/>
        <n x="48"/>
        <n x="8"/>
        <n x="47"/>
      </t>
    </mdx>
    <mdx n="41" f="v">
      <t c="4" si="23">
        <n x="35" s="1"/>
        <n x="48"/>
        <n x="8"/>
        <n x="46"/>
      </t>
    </mdx>
    <mdx n="41" f="v">
      <t c="4" si="23">
        <n x="35" s="1"/>
        <n x="48"/>
        <n x="6"/>
        <n x="32"/>
      </t>
    </mdx>
    <mdx n="41" f="v">
      <t c="4" si="23">
        <n x="35" s="1"/>
        <n x="48"/>
        <n x="6"/>
        <n x="33"/>
      </t>
    </mdx>
    <mdx n="41" f="v">
      <t c="4" si="23">
        <n x="35" s="1"/>
        <n x="48"/>
        <n x="6"/>
        <n x="42"/>
      </t>
    </mdx>
    <mdx n="41" f="v">
      <t c="4" si="23">
        <n x="35" s="1"/>
        <n x="48"/>
        <n x="6"/>
        <n x="47"/>
      </t>
    </mdx>
    <mdx n="41" f="v">
      <t c="4" si="23">
        <n x="35" s="1"/>
        <n x="48"/>
        <n x="6"/>
        <n x="46"/>
      </t>
    </mdx>
    <mdx n="41" f="v">
      <t c="5" si="23">
        <n x="39" s="1"/>
        <n x="25" s="1"/>
        <n x="48"/>
        <n x="22"/>
        <n x="32"/>
      </t>
    </mdx>
    <mdx n="41" f="v">
      <t c="5" si="23">
        <n x="39" s="1"/>
        <n x="25" s="1"/>
        <n x="48"/>
        <n x="22"/>
        <n x="33"/>
      </t>
    </mdx>
    <mdx n="41" f="v">
      <t c="5" si="23">
        <n x="39" s="1"/>
        <n x="25" s="1"/>
        <n x="48"/>
        <n x="22"/>
        <n x="42"/>
      </t>
    </mdx>
    <mdx n="41" f="v">
      <t c="5" si="23">
        <n x="39" s="1"/>
        <n x="25" s="1"/>
        <n x="48"/>
        <n x="22"/>
        <n x="47"/>
      </t>
    </mdx>
    <mdx n="41" f="v">
      <t c="5" si="23">
        <n x="39" s="1"/>
        <n x="25" s="1"/>
        <n x="48"/>
        <n x="22"/>
        <n x="46"/>
      </t>
    </mdx>
    <mdx n="41" f="v">
      <t c="5" si="23">
        <n x="39" s="1"/>
        <n x="25" s="1"/>
        <n x="48"/>
        <n x="22"/>
        <n x="50"/>
      </t>
    </mdx>
    <mdx n="41" f="v">
      <t c="5" si="23">
        <n x="39" s="1"/>
        <n x="25" s="1"/>
        <n x="48"/>
        <n x="21"/>
        <n x="32"/>
      </t>
    </mdx>
    <mdx n="41" f="v">
      <t c="5" si="23">
        <n x="39" s="1"/>
        <n x="25" s="1"/>
        <n x="48"/>
        <n x="21"/>
        <n x="33"/>
      </t>
    </mdx>
    <mdx n="41" f="v">
      <t c="5" si="23">
        <n x="39" s="1"/>
        <n x="25" s="1"/>
        <n x="48"/>
        <n x="21"/>
        <n x="42"/>
      </t>
    </mdx>
    <mdx n="41" f="v">
      <t c="5" si="23">
        <n x="39" s="1"/>
        <n x="25" s="1"/>
        <n x="48"/>
        <n x="21"/>
        <n x="47"/>
      </t>
    </mdx>
    <mdx n="41" f="v">
      <t c="5" si="23">
        <n x="39" s="1"/>
        <n x="25" s="1"/>
        <n x="48"/>
        <n x="21"/>
        <n x="46"/>
      </t>
    </mdx>
    <mdx n="41" f="v">
      <t c="5" si="23">
        <n x="39" s="1"/>
        <n x="25" s="1"/>
        <n x="48"/>
        <n x="21"/>
        <n x="50"/>
      </t>
    </mdx>
    <mdx n="41" f="v">
      <t c="5" si="23">
        <n x="39" s="1"/>
        <n x="25" s="1"/>
        <n x="48"/>
        <n x="19"/>
        <n x="32"/>
      </t>
    </mdx>
    <mdx n="41" f="v">
      <t c="5" si="23">
        <n x="39" s="1"/>
        <n x="25" s="1"/>
        <n x="48"/>
        <n x="19"/>
        <n x="33"/>
      </t>
    </mdx>
    <mdx n="41" f="v">
      <t c="5" si="23">
        <n x="39" s="1"/>
        <n x="25" s="1"/>
        <n x="48"/>
        <n x="19"/>
        <n x="42"/>
      </t>
    </mdx>
    <mdx n="41" f="v">
      <t c="5" si="23">
        <n x="39" s="1"/>
        <n x="25" s="1"/>
        <n x="48"/>
        <n x="19"/>
        <n x="47"/>
      </t>
    </mdx>
    <mdx n="41" f="v">
      <t c="5" si="23">
        <n x="39" s="1"/>
        <n x="25" s="1"/>
        <n x="48"/>
        <n x="19"/>
        <n x="46"/>
      </t>
    </mdx>
    <mdx n="41" f="v">
      <t c="5" si="23">
        <n x="39" s="1"/>
        <n x="25" s="1"/>
        <n x="48"/>
        <n x="19"/>
        <n x="50"/>
      </t>
    </mdx>
    <mdx n="41" f="v">
      <t c="5" si="23">
        <n x="39" s="1"/>
        <n x="25" s="1"/>
        <n x="48"/>
        <n x="17"/>
        <n x="32"/>
      </t>
    </mdx>
    <mdx n="41" f="v">
      <t c="5" si="23">
        <n x="39" s="1"/>
        <n x="25" s="1"/>
        <n x="48"/>
        <n x="17"/>
        <n x="33"/>
      </t>
    </mdx>
    <mdx n="41" f="v">
      <t c="5" si="23">
        <n x="39" s="1"/>
        <n x="25" s="1"/>
        <n x="48"/>
        <n x="17"/>
        <n x="42"/>
      </t>
    </mdx>
    <mdx n="41" f="v">
      <t c="5" si="23">
        <n x="39" s="1"/>
        <n x="25" s="1"/>
        <n x="48"/>
        <n x="17"/>
        <n x="47"/>
      </t>
    </mdx>
    <mdx n="41" f="v">
      <t c="5" si="23">
        <n x="39" s="1"/>
        <n x="25" s="1"/>
        <n x="48"/>
        <n x="17"/>
        <n x="46"/>
      </t>
    </mdx>
    <mdx n="41" f="v">
      <t c="5" si="23">
        <n x="39" s="1"/>
        <n x="25" s="1"/>
        <n x="48"/>
        <n x="17"/>
        <n x="50"/>
      </t>
    </mdx>
    <mdx n="41" f="v">
      <t c="5" si="23">
        <n x="39" s="1"/>
        <n x="25" s="1"/>
        <n x="48"/>
        <n x="16"/>
        <n x="32"/>
      </t>
    </mdx>
    <mdx n="41" f="v">
      <t c="5" si="23">
        <n x="39" s="1"/>
        <n x="25" s="1"/>
        <n x="48"/>
        <n x="16"/>
        <n x="33"/>
      </t>
    </mdx>
    <mdx n="41" f="v">
      <t c="5" si="23">
        <n x="39" s="1"/>
        <n x="25" s="1"/>
        <n x="48"/>
        <n x="16"/>
        <n x="42"/>
      </t>
    </mdx>
    <mdx n="41" f="v">
      <t c="5" si="23">
        <n x="39" s="1"/>
        <n x="25" s="1"/>
        <n x="48"/>
        <n x="16"/>
        <n x="47"/>
      </t>
    </mdx>
    <mdx n="41" f="v">
      <t c="5" si="23">
        <n x="39" s="1"/>
        <n x="25" s="1"/>
        <n x="48"/>
        <n x="16"/>
        <n x="46"/>
      </t>
    </mdx>
    <mdx n="41" f="v">
      <t c="5" si="23">
        <n x="39" s="1"/>
        <n x="25" s="1"/>
        <n x="48"/>
        <n x="16"/>
        <n x="50"/>
      </t>
    </mdx>
    <mdx n="41" f="v">
      <t c="5" si="23">
        <n x="39" s="1"/>
        <n x="25" s="1"/>
        <n x="48"/>
        <n x="29" s="1"/>
        <n x="32"/>
      </t>
    </mdx>
    <mdx n="41" f="v">
      <t c="5" si="23">
        <n x="39" s="1"/>
        <n x="25" s="1"/>
        <n x="48"/>
        <n x="29" s="1"/>
        <n x="33"/>
      </t>
    </mdx>
    <mdx n="41" f="v">
      <t c="5" si="23">
        <n x="39" s="1"/>
        <n x="25" s="1"/>
        <n x="48"/>
        <n x="29" s="1"/>
        <n x="42"/>
      </t>
    </mdx>
    <mdx n="41" f="v">
      <t c="5" si="23">
        <n x="39" s="1"/>
        <n x="25" s="1"/>
        <n x="48"/>
        <n x="29" s="1"/>
        <n x="47"/>
      </t>
    </mdx>
    <mdx n="41" f="v">
      <t c="5" si="23">
        <n x="39" s="1"/>
        <n x="25" s="1"/>
        <n x="48"/>
        <n x="29" s="1"/>
        <n x="46"/>
      </t>
    </mdx>
    <mdx n="41" f="v">
      <t c="5" si="23">
        <n x="39" s="1"/>
        <n x="25" s="1"/>
        <n x="48"/>
        <n x="29" s="1"/>
        <n x="50"/>
      </t>
    </mdx>
    <mdx n="41" f="v">
      <t c="5" si="23">
        <n x="39" s="1"/>
        <n x="25" s="1"/>
        <n x="48"/>
        <n x="15"/>
        <n x="32"/>
      </t>
    </mdx>
    <mdx n="41" f="v">
      <t c="5" si="23">
        <n x="39" s="1"/>
        <n x="25" s="1"/>
        <n x="48"/>
        <n x="15"/>
        <n x="33"/>
      </t>
    </mdx>
    <mdx n="41" f="v">
      <t c="5" si="23">
        <n x="39" s="1"/>
        <n x="25" s="1"/>
        <n x="48"/>
        <n x="15"/>
        <n x="42"/>
      </t>
    </mdx>
    <mdx n="41" f="v">
      <t c="5" si="23">
        <n x="39" s="1"/>
        <n x="25" s="1"/>
        <n x="48"/>
        <n x="15"/>
        <n x="47"/>
      </t>
    </mdx>
    <mdx n="41" f="v">
      <t c="5" si="23">
        <n x="39" s="1"/>
        <n x="25" s="1"/>
        <n x="48"/>
        <n x="15"/>
        <n x="46"/>
      </t>
    </mdx>
    <mdx n="41" f="v">
      <t c="5" si="23">
        <n x="39" s="1"/>
        <n x="25" s="1"/>
        <n x="48"/>
        <n x="15"/>
        <n x="50"/>
      </t>
    </mdx>
    <mdx n="41" f="v">
      <t c="5" si="23">
        <n x="39" s="1"/>
        <n x="25" s="1"/>
        <n x="48"/>
        <n x="13"/>
        <n x="32"/>
      </t>
    </mdx>
    <mdx n="41" f="v">
      <t c="5" si="23">
        <n x="39" s="1"/>
        <n x="25" s="1"/>
        <n x="48"/>
        <n x="13"/>
        <n x="33"/>
      </t>
    </mdx>
    <mdx n="41" f="v">
      <t c="5" si="23">
        <n x="39" s="1"/>
        <n x="25" s="1"/>
        <n x="48"/>
        <n x="13"/>
        <n x="42"/>
      </t>
    </mdx>
    <mdx n="41" f="v">
      <t c="5" si="23">
        <n x="39" s="1"/>
        <n x="25" s="1"/>
        <n x="48"/>
        <n x="13"/>
        <n x="47"/>
      </t>
    </mdx>
    <mdx n="41" f="v">
      <t c="5" si="23">
        <n x="39" s="1"/>
        <n x="25" s="1"/>
        <n x="48"/>
        <n x="13"/>
        <n x="46"/>
      </t>
    </mdx>
    <mdx n="41" f="v">
      <t c="5" si="23">
        <n x="39" s="1"/>
        <n x="25" s="1"/>
        <n x="48"/>
        <n x="13"/>
        <n x="50"/>
      </t>
    </mdx>
    <mdx n="41" f="v">
      <t c="5" si="23">
        <n x="39" s="1"/>
        <n x="25" s="1"/>
        <n x="48"/>
        <n x="11"/>
        <n x="32"/>
      </t>
    </mdx>
    <mdx n="41" f="v">
      <t c="5" si="23">
        <n x="39" s="1"/>
        <n x="25" s="1"/>
        <n x="48"/>
        <n x="11"/>
        <n x="33"/>
      </t>
    </mdx>
    <mdx n="41" f="v">
      <t c="5" si="23">
        <n x="39" s="1"/>
        <n x="25" s="1"/>
        <n x="48"/>
        <n x="11"/>
        <n x="42"/>
      </t>
    </mdx>
    <mdx n="41" f="v">
      <t c="5" si="23">
        <n x="39" s="1"/>
        <n x="25" s="1"/>
        <n x="48"/>
        <n x="11"/>
        <n x="47"/>
      </t>
    </mdx>
    <mdx n="41" f="v">
      <t c="5" si="23">
        <n x="39" s="1"/>
        <n x="25" s="1"/>
        <n x="48"/>
        <n x="11"/>
        <n x="46"/>
      </t>
    </mdx>
    <mdx n="41" f="v">
      <t c="5" si="23">
        <n x="39" s="1"/>
        <n x="25" s="1"/>
        <n x="48"/>
        <n x="11"/>
        <n x="50"/>
      </t>
    </mdx>
    <mdx n="41" f="v">
      <t c="5" si="23">
        <n x="39" s="1"/>
        <n x="25" s="1"/>
        <n x="48"/>
        <n x="10"/>
        <n x="32"/>
      </t>
    </mdx>
    <mdx n="41" f="v">
      <t c="5" si="23">
        <n x="39" s="1"/>
        <n x="25" s="1"/>
        <n x="48"/>
        <n x="10"/>
        <n x="33"/>
      </t>
    </mdx>
    <mdx n="41" f="v">
      <t c="5" si="23">
        <n x="39" s="1"/>
        <n x="25" s="1"/>
        <n x="48"/>
        <n x="10"/>
        <n x="42"/>
      </t>
    </mdx>
    <mdx n="41" f="v">
      <t c="5" si="23">
        <n x="39" s="1"/>
        <n x="25" s="1"/>
        <n x="48"/>
        <n x="10"/>
        <n x="47"/>
      </t>
    </mdx>
    <mdx n="41" f="v">
      <t c="5" si="23">
        <n x="39" s="1"/>
        <n x="25" s="1"/>
        <n x="48"/>
        <n x="10"/>
        <n x="46"/>
      </t>
    </mdx>
    <mdx n="41" f="v">
      <t c="5" si="23">
        <n x="39" s="1"/>
        <n x="25" s="1"/>
        <n x="48"/>
        <n x="43"/>
        <n x="32"/>
      </t>
    </mdx>
    <mdx n="41" f="v">
      <t c="5" si="23">
        <n x="39" s="1"/>
        <n x="25" s="1"/>
        <n x="48"/>
        <n x="43"/>
        <n x="33"/>
      </t>
    </mdx>
    <mdx n="41" f="v">
      <t c="5" si="23">
        <n x="39" s="1"/>
        <n x="25" s="1"/>
        <n x="48"/>
        <n x="43"/>
        <n x="42"/>
      </t>
    </mdx>
    <mdx n="41" f="v">
      <t c="5" si="23">
        <n x="39" s="1"/>
        <n x="25" s="1"/>
        <n x="48"/>
        <n x="43"/>
        <n x="47"/>
      </t>
    </mdx>
    <mdx n="41" f="v">
      <t c="5" si="23">
        <n x="39" s="1"/>
        <n x="25" s="1"/>
        <n x="48"/>
        <n x="43"/>
        <n x="46"/>
      </t>
    </mdx>
    <mdx n="41" f="v">
      <t c="5" si="23">
        <n x="39" s="1"/>
        <n x="25" s="1"/>
        <n x="48"/>
        <n x="43"/>
        <n x="50"/>
      </t>
    </mdx>
    <mdx n="41" f="v">
      <t c="5" si="23">
        <n x="39" s="1"/>
        <n x="25" s="1"/>
        <n x="48"/>
        <n x="44"/>
        <n x="32"/>
      </t>
    </mdx>
    <mdx n="41" f="v">
      <t c="5" si="23">
        <n x="39" s="1"/>
        <n x="25" s="1"/>
        <n x="48"/>
        <n x="44"/>
        <n x="33"/>
      </t>
    </mdx>
    <mdx n="41" f="v">
      <t c="5" si="23">
        <n x="39" s="1"/>
        <n x="25" s="1"/>
        <n x="48"/>
        <n x="44"/>
        <n x="42"/>
      </t>
    </mdx>
    <mdx n="41" f="v">
      <t c="5" si="23">
        <n x="39" s="1"/>
        <n x="25" s="1"/>
        <n x="48"/>
        <n x="44"/>
        <n x="47"/>
      </t>
    </mdx>
    <mdx n="41" f="v">
      <t c="5" si="23">
        <n x="39" s="1"/>
        <n x="25" s="1"/>
        <n x="48"/>
        <n x="44"/>
        <n x="46"/>
      </t>
    </mdx>
    <mdx n="41" f="v">
      <t c="5" si="23">
        <n x="39" s="1"/>
        <n x="25" s="1"/>
        <n x="48"/>
        <n x="44"/>
        <n x="50"/>
      </t>
    </mdx>
    <mdx n="41" f="v">
      <t c="5" si="23">
        <n x="39" s="1"/>
        <n x="25" s="1"/>
        <n x="48"/>
        <n x="6"/>
        <n x="32"/>
      </t>
    </mdx>
    <mdx n="41" f="v">
      <t c="5" si="23">
        <n x="39" s="1"/>
        <n x="25" s="1"/>
        <n x="48"/>
        <n x="6"/>
        <n x="33"/>
      </t>
    </mdx>
    <mdx n="41" f="v">
      <t c="5" si="23">
        <n x="39" s="1"/>
        <n x="25" s="1"/>
        <n x="48"/>
        <n x="6"/>
        <n x="42"/>
      </t>
    </mdx>
    <mdx n="41" f="v">
      <t c="5" si="23">
        <n x="39" s="1"/>
        <n x="25" s="1"/>
        <n x="48"/>
        <n x="6"/>
        <n x="47"/>
      </t>
    </mdx>
    <mdx n="41" f="v">
      <t c="5" si="23">
        <n x="39" s="1"/>
        <n x="25" s="1"/>
        <n x="48"/>
        <n x="6"/>
        <n x="46"/>
      </t>
    </mdx>
    <mdx n="41" f="v">
      <t c="5" si="23">
        <n x="39" s="1"/>
        <n x="25" s="1"/>
        <n x="48"/>
        <n x="6"/>
        <n x="50"/>
      </t>
    </mdx>
    <mdx n="41" f="v">
      <t c="5" si="23">
        <n x="26" s="1"/>
        <n x="25" s="1"/>
        <n x="48"/>
        <n x="22"/>
        <n x="32"/>
      </t>
    </mdx>
    <mdx n="41" f="v">
      <t c="5" si="23">
        <n x="26" s="1"/>
        <n x="25" s="1"/>
        <n x="48"/>
        <n x="22"/>
        <n x="33"/>
      </t>
    </mdx>
    <mdx n="41" f="v">
      <t c="5" si="23">
        <n x="26" s="1"/>
        <n x="25" s="1"/>
        <n x="48"/>
        <n x="22"/>
        <n x="42"/>
      </t>
    </mdx>
    <mdx n="41" f="v">
      <t c="5" si="23">
        <n x="26" s="1"/>
        <n x="25" s="1"/>
        <n x="48"/>
        <n x="22"/>
        <n x="47"/>
      </t>
    </mdx>
    <mdx n="41" f="v">
      <t c="5" si="23">
        <n x="26" s="1"/>
        <n x="25" s="1"/>
        <n x="48"/>
        <n x="22"/>
        <n x="46"/>
      </t>
    </mdx>
    <mdx n="41" f="v">
      <t c="5" si="23">
        <n x="26" s="1"/>
        <n x="25" s="1"/>
        <n x="48"/>
        <n x="22"/>
        <n x="50"/>
      </t>
    </mdx>
    <mdx n="41" f="v">
      <t c="5" si="23">
        <n x="26" s="1"/>
        <n x="25" s="1"/>
        <n x="48"/>
        <n x="21"/>
        <n x="32"/>
      </t>
    </mdx>
    <mdx n="41" f="v">
      <t c="5" si="23">
        <n x="26" s="1"/>
        <n x="25" s="1"/>
        <n x="48"/>
        <n x="21"/>
        <n x="33"/>
      </t>
    </mdx>
    <mdx n="41" f="v">
      <t c="5" si="23">
        <n x="26" s="1"/>
        <n x="25" s="1"/>
        <n x="48"/>
        <n x="21"/>
        <n x="42"/>
      </t>
    </mdx>
    <mdx n="41" f="v">
      <t c="5" si="23">
        <n x="26" s="1"/>
        <n x="25" s="1"/>
        <n x="48"/>
        <n x="21"/>
        <n x="47"/>
      </t>
    </mdx>
    <mdx n="41" f="v">
      <t c="5" si="23">
        <n x="26" s="1"/>
        <n x="25" s="1"/>
        <n x="48"/>
        <n x="21"/>
        <n x="46"/>
      </t>
    </mdx>
    <mdx n="41" f="v">
      <t c="5" si="23">
        <n x="26" s="1"/>
        <n x="25" s="1"/>
        <n x="48"/>
        <n x="21"/>
        <n x="50"/>
      </t>
    </mdx>
    <mdx n="41" f="v">
      <t c="5" si="23">
        <n x="26" s="1"/>
        <n x="25" s="1"/>
        <n x="48"/>
        <n x="19"/>
        <n x="32"/>
      </t>
    </mdx>
    <mdx n="41" f="v">
      <t c="5" si="23">
        <n x="26" s="1"/>
        <n x="25" s="1"/>
        <n x="48"/>
        <n x="19"/>
        <n x="33"/>
      </t>
    </mdx>
    <mdx n="41" f="v">
      <t c="5" si="23">
        <n x="26" s="1"/>
        <n x="25" s="1"/>
        <n x="48"/>
        <n x="19"/>
        <n x="42"/>
      </t>
    </mdx>
    <mdx n="41" f="v">
      <t c="5" si="23">
        <n x="26" s="1"/>
        <n x="25" s="1"/>
        <n x="48"/>
        <n x="19"/>
        <n x="47"/>
      </t>
    </mdx>
    <mdx n="41" f="v">
      <t c="5" si="23">
        <n x="26" s="1"/>
        <n x="25" s="1"/>
        <n x="48"/>
        <n x="19"/>
        <n x="46"/>
      </t>
    </mdx>
    <mdx n="41" f="v">
      <t c="5" si="23">
        <n x="26" s="1"/>
        <n x="25" s="1"/>
        <n x="48"/>
        <n x="19"/>
        <n x="50"/>
      </t>
    </mdx>
    <mdx n="41" f="v">
      <t c="5" si="23">
        <n x="26" s="1"/>
        <n x="25" s="1"/>
        <n x="48"/>
        <n x="17"/>
        <n x="32"/>
      </t>
    </mdx>
    <mdx n="41" f="v">
      <t c="5" si="23">
        <n x="26" s="1"/>
        <n x="25" s="1"/>
        <n x="48"/>
        <n x="17"/>
        <n x="33"/>
      </t>
    </mdx>
    <mdx n="41" f="v">
      <t c="5" si="23">
        <n x="26" s="1"/>
        <n x="25" s="1"/>
        <n x="48"/>
        <n x="17"/>
        <n x="42"/>
      </t>
    </mdx>
    <mdx n="41" f="v">
      <t c="5" si="23">
        <n x="26" s="1"/>
        <n x="25" s="1"/>
        <n x="48"/>
        <n x="17"/>
        <n x="47"/>
      </t>
    </mdx>
    <mdx n="41" f="v">
      <t c="5" si="23">
        <n x="26" s="1"/>
        <n x="25" s="1"/>
        <n x="48"/>
        <n x="17"/>
        <n x="46"/>
      </t>
    </mdx>
    <mdx n="41" f="v">
      <t c="5" si="23">
        <n x="26" s="1"/>
        <n x="25" s="1"/>
        <n x="48"/>
        <n x="17"/>
        <n x="50"/>
      </t>
    </mdx>
    <mdx n="41" f="v">
      <t c="5" si="23">
        <n x="26" s="1"/>
        <n x="25" s="1"/>
        <n x="48"/>
        <n x="16"/>
        <n x="32"/>
      </t>
    </mdx>
    <mdx n="41" f="v">
      <t c="5" si="23">
        <n x="26" s="1"/>
        <n x="25" s="1"/>
        <n x="48"/>
        <n x="16"/>
        <n x="33"/>
      </t>
    </mdx>
    <mdx n="41" f="v">
      <t c="5" si="23">
        <n x="26" s="1"/>
        <n x="25" s="1"/>
        <n x="48"/>
        <n x="16"/>
        <n x="42"/>
      </t>
    </mdx>
    <mdx n="41" f="v">
      <t c="5" si="23">
        <n x="26" s="1"/>
        <n x="25" s="1"/>
        <n x="48"/>
        <n x="16"/>
        <n x="47"/>
      </t>
    </mdx>
    <mdx n="41" f="v">
      <t c="5" si="23">
        <n x="26" s="1"/>
        <n x="25" s="1"/>
        <n x="48"/>
        <n x="16"/>
        <n x="46"/>
      </t>
    </mdx>
    <mdx n="41" f="v">
      <t c="5" si="23">
        <n x="26" s="1"/>
        <n x="25" s="1"/>
        <n x="48"/>
        <n x="16"/>
        <n x="50"/>
      </t>
    </mdx>
    <mdx n="41" f="v">
      <t c="5" si="23">
        <n x="26" s="1"/>
        <n x="25" s="1"/>
        <n x="48"/>
        <n x="29" s="1"/>
        <n x="32"/>
      </t>
    </mdx>
    <mdx n="41" f="v">
      <t c="5" si="23">
        <n x="26" s="1"/>
        <n x="25" s="1"/>
        <n x="48"/>
        <n x="29" s="1"/>
        <n x="33"/>
      </t>
    </mdx>
    <mdx n="41" f="v">
      <t c="5" si="23">
        <n x="26" s="1"/>
        <n x="25" s="1"/>
        <n x="48"/>
        <n x="29" s="1"/>
        <n x="42"/>
      </t>
    </mdx>
    <mdx n="41" f="v">
      <t c="5" si="23">
        <n x="26" s="1"/>
        <n x="25" s="1"/>
        <n x="48"/>
        <n x="29" s="1"/>
        <n x="47"/>
      </t>
    </mdx>
    <mdx n="41" f="v">
      <t c="5" si="23">
        <n x="26" s="1"/>
        <n x="25" s="1"/>
        <n x="48"/>
        <n x="29" s="1"/>
        <n x="46"/>
      </t>
    </mdx>
    <mdx n="41" f="v">
      <t c="5" si="23">
        <n x="26" s="1"/>
        <n x="25" s="1"/>
        <n x="48"/>
        <n x="29" s="1"/>
        <n x="50"/>
      </t>
    </mdx>
    <mdx n="41" f="v">
      <t c="5" si="23">
        <n x="26" s="1"/>
        <n x="25" s="1"/>
        <n x="48"/>
        <n x="15"/>
        <n x="47"/>
      </t>
    </mdx>
    <mdx n="41" f="v">
      <t c="5" si="23">
        <n x="26" s="1"/>
        <n x="25" s="1"/>
        <n x="48"/>
        <n x="15"/>
        <n x="46"/>
      </t>
    </mdx>
    <mdx n="41" f="v">
      <t c="5" si="23">
        <n x="26" s="1"/>
        <n x="25" s="1"/>
        <n x="48"/>
        <n x="13"/>
        <n x="32"/>
      </t>
    </mdx>
    <mdx n="41" f="v">
      <t c="5" si="23">
        <n x="26" s="1"/>
        <n x="25" s="1"/>
        <n x="48"/>
        <n x="13"/>
        <n x="33"/>
      </t>
    </mdx>
    <mdx n="41" f="v">
      <t c="5" si="23">
        <n x="26" s="1"/>
        <n x="25" s="1"/>
        <n x="48"/>
        <n x="13"/>
        <n x="42"/>
      </t>
    </mdx>
    <mdx n="41" f="v">
      <t c="5" si="23">
        <n x="26" s="1"/>
        <n x="25" s="1"/>
        <n x="48"/>
        <n x="13"/>
        <n x="47"/>
      </t>
    </mdx>
    <mdx n="41" f="v">
      <t c="5" si="23">
        <n x="26" s="1"/>
        <n x="25" s="1"/>
        <n x="48"/>
        <n x="13"/>
        <n x="46"/>
      </t>
    </mdx>
    <mdx n="41" f="v">
      <t c="5" si="23">
        <n x="26" s="1"/>
        <n x="25" s="1"/>
        <n x="48"/>
        <n x="13"/>
        <n x="50"/>
      </t>
    </mdx>
    <mdx n="41" f="v">
      <t c="5" si="23">
        <n x="26" s="1"/>
        <n x="25" s="1"/>
        <n x="48"/>
        <n x="11"/>
        <n x="47"/>
      </t>
    </mdx>
    <mdx n="41" f="v">
      <t c="5" si="23">
        <n x="26" s="1"/>
        <n x="25" s="1"/>
        <n x="48"/>
        <n x="11"/>
        <n x="46"/>
      </t>
    </mdx>
    <mdx n="41" f="v">
      <t c="5" si="23">
        <n x="26" s="1"/>
        <n x="25" s="1"/>
        <n x="48"/>
        <n x="10"/>
        <n x="32"/>
      </t>
    </mdx>
    <mdx n="41" f="v">
      <t c="5" si="23">
        <n x="26" s="1"/>
        <n x="25" s="1"/>
        <n x="48"/>
        <n x="10"/>
        <n x="33"/>
      </t>
    </mdx>
    <mdx n="41" f="v">
      <t c="5" si="23">
        <n x="26" s="1"/>
        <n x="25" s="1"/>
        <n x="48"/>
        <n x="10"/>
        <n x="42"/>
      </t>
    </mdx>
    <mdx n="41" f="v">
      <t c="5" si="23">
        <n x="26" s="1"/>
        <n x="25" s="1"/>
        <n x="48"/>
        <n x="10"/>
        <n x="46"/>
      </t>
    </mdx>
    <mdx n="41" f="v">
      <t c="5" si="23">
        <n x="26" s="1"/>
        <n x="25" s="1"/>
        <n x="48"/>
        <n x="10"/>
        <n x="50"/>
      </t>
    </mdx>
    <mdx n="41" f="v">
      <t c="5" si="23">
        <n x="26" s="1"/>
        <n x="25" s="1"/>
        <n x="48"/>
        <n x="44"/>
        <n x="32"/>
      </t>
    </mdx>
    <mdx n="41" f="v">
      <t c="5" si="23">
        <n x="26" s="1"/>
        <n x="25" s="1"/>
        <n x="48"/>
        <n x="44"/>
        <n x="33"/>
      </t>
    </mdx>
    <mdx n="41" f="v">
      <t c="5" si="23">
        <n x="26" s="1"/>
        <n x="25" s="1"/>
        <n x="48"/>
        <n x="44"/>
        <n x="42"/>
      </t>
    </mdx>
    <mdx n="41" f="v">
      <t c="5" si="23">
        <n x="26" s="1"/>
        <n x="25" s="1"/>
        <n x="48"/>
        <n x="44"/>
        <n x="47"/>
      </t>
    </mdx>
    <mdx n="41" f="v">
      <t c="5" si="23">
        <n x="26" s="1"/>
        <n x="25" s="1"/>
        <n x="48"/>
        <n x="44"/>
        <n x="46"/>
      </t>
    </mdx>
    <mdx n="41" f="v">
      <t c="5" si="23">
        <n x="26" s="1"/>
        <n x="25" s="1"/>
        <n x="48"/>
        <n x="44"/>
        <n x="50"/>
      </t>
    </mdx>
    <mdx n="41" f="v">
      <t c="5" si="23">
        <n x="26" s="1"/>
        <n x="25" s="1"/>
        <n x="48"/>
        <n x="6"/>
        <n x="33"/>
      </t>
    </mdx>
    <mdx n="41" f="v">
      <t c="5" si="23">
        <n x="26" s="1"/>
        <n x="25" s="1"/>
        <n x="48"/>
        <n x="6"/>
        <n x="42"/>
      </t>
    </mdx>
    <mdx n="41" f="v">
      <t c="5" si="23">
        <n x="26" s="1"/>
        <n x="25" s="1"/>
        <n x="48"/>
        <n x="6"/>
        <n x="47"/>
      </t>
    </mdx>
    <mdx n="41" f="v">
      <t c="5" si="23">
        <n x="26" s="1"/>
        <n x="25" s="1"/>
        <n x="48"/>
        <n x="6"/>
        <n x="46"/>
      </t>
    </mdx>
    <mdx n="41" f="v">
      <t c="5" si="23">
        <n x="26" s="1"/>
        <n x="25" s="1"/>
        <n x="48"/>
        <n x="6"/>
        <n x="50"/>
      </t>
    </mdx>
    <mdx n="41" f="v">
      <t c="5" si="23">
        <n x="27" s="1"/>
        <n x="25" s="1"/>
        <n x="48"/>
        <n x="22"/>
        <n x="32"/>
      </t>
    </mdx>
    <mdx n="41" f="v">
      <t c="5" si="23">
        <n x="27" s="1"/>
        <n x="25" s="1"/>
        <n x="48"/>
        <n x="22"/>
        <n x="33"/>
      </t>
    </mdx>
    <mdx n="41" f="v">
      <t c="5" si="23">
        <n x="27" s="1"/>
        <n x="25" s="1"/>
        <n x="48"/>
        <n x="22"/>
        <n x="42"/>
      </t>
    </mdx>
    <mdx n="41" f="v">
      <t c="5" si="23">
        <n x="27" s="1"/>
        <n x="25" s="1"/>
        <n x="48"/>
        <n x="22"/>
        <n x="47"/>
      </t>
    </mdx>
    <mdx n="41" f="v">
      <t c="5" si="23">
        <n x="27" s="1"/>
        <n x="25" s="1"/>
        <n x="48"/>
        <n x="22"/>
        <n x="46"/>
      </t>
    </mdx>
    <mdx n="41" f="v">
      <t c="5" si="23">
        <n x="27" s="1"/>
        <n x="25" s="1"/>
        <n x="48"/>
        <n x="22"/>
        <n x="50"/>
      </t>
    </mdx>
    <mdx n="41" f="v">
      <t c="5" si="23">
        <n x="27" s="1"/>
        <n x="25" s="1"/>
        <n x="48"/>
        <n x="21"/>
        <n x="32"/>
      </t>
    </mdx>
    <mdx n="41" f="v">
      <t c="5" si="23">
        <n x="27" s="1"/>
        <n x="25" s="1"/>
        <n x="48"/>
        <n x="21"/>
        <n x="33"/>
      </t>
    </mdx>
    <mdx n="41" f="v">
      <t c="5" si="23">
        <n x="27" s="1"/>
        <n x="25" s="1"/>
        <n x="48"/>
        <n x="21"/>
        <n x="42"/>
      </t>
    </mdx>
    <mdx n="41" f="v">
      <t c="5" si="23">
        <n x="27" s="1"/>
        <n x="25" s="1"/>
        <n x="48"/>
        <n x="21"/>
        <n x="47"/>
      </t>
    </mdx>
    <mdx n="41" f="v">
      <t c="5" si="23">
        <n x="27" s="1"/>
        <n x="25" s="1"/>
        <n x="48"/>
        <n x="21"/>
        <n x="46"/>
      </t>
    </mdx>
    <mdx n="41" f="v">
      <t c="5" si="23">
        <n x="27" s="1"/>
        <n x="25" s="1"/>
        <n x="48"/>
        <n x="21"/>
        <n x="50"/>
      </t>
    </mdx>
    <mdx n="41" f="v">
      <t c="5" si="23">
        <n x="27" s="1"/>
        <n x="25" s="1"/>
        <n x="48"/>
        <n x="19"/>
        <n x="32"/>
      </t>
    </mdx>
    <mdx n="41" f="v">
      <t c="5" si="23">
        <n x="27" s="1"/>
        <n x="25" s="1"/>
        <n x="48"/>
        <n x="19"/>
        <n x="33"/>
      </t>
    </mdx>
    <mdx n="41" f="v">
      <t c="5" si="23">
        <n x="27" s="1"/>
        <n x="25" s="1"/>
        <n x="48"/>
        <n x="19"/>
        <n x="42"/>
      </t>
    </mdx>
    <mdx n="41" f="v">
      <t c="5" si="23">
        <n x="27" s="1"/>
        <n x="25" s="1"/>
        <n x="48"/>
        <n x="19"/>
        <n x="47"/>
      </t>
    </mdx>
    <mdx n="41" f="v">
      <t c="5" si="23">
        <n x="27" s="1"/>
        <n x="25" s="1"/>
        <n x="48"/>
        <n x="19"/>
        <n x="46"/>
      </t>
    </mdx>
    <mdx n="41" f="v">
      <t c="5" si="23">
        <n x="27" s="1"/>
        <n x="25" s="1"/>
        <n x="48"/>
        <n x="19"/>
        <n x="50"/>
      </t>
    </mdx>
    <mdx n="41" f="v">
      <t c="5" si="23">
        <n x="27" s="1"/>
        <n x="25" s="1"/>
        <n x="48"/>
        <n x="17"/>
        <n x="32"/>
      </t>
    </mdx>
    <mdx n="41" f="v">
      <t c="5" si="23">
        <n x="27" s="1"/>
        <n x="25" s="1"/>
        <n x="48"/>
        <n x="17"/>
        <n x="33"/>
      </t>
    </mdx>
    <mdx n="41" f="v">
      <t c="5" si="23">
        <n x="27" s="1"/>
        <n x="25" s="1"/>
        <n x="48"/>
        <n x="17"/>
        <n x="42"/>
      </t>
    </mdx>
    <mdx n="41" f="v">
      <t c="5" si="23">
        <n x="27" s="1"/>
        <n x="25" s="1"/>
        <n x="48"/>
        <n x="17"/>
        <n x="47"/>
      </t>
    </mdx>
    <mdx n="41" f="v">
      <t c="5" si="23">
        <n x="27" s="1"/>
        <n x="25" s="1"/>
        <n x="48"/>
        <n x="17"/>
        <n x="46"/>
      </t>
    </mdx>
    <mdx n="41" f="v">
      <t c="5" si="23">
        <n x="27" s="1"/>
        <n x="25" s="1"/>
        <n x="48"/>
        <n x="17"/>
        <n x="50"/>
      </t>
    </mdx>
    <mdx n="41" f="v">
      <t c="5" si="23">
        <n x="27" s="1"/>
        <n x="25" s="1"/>
        <n x="48"/>
        <n x="16"/>
        <n x="32"/>
      </t>
    </mdx>
    <mdx n="41" f="v">
      <t c="5" si="23">
        <n x="27" s="1"/>
        <n x="25" s="1"/>
        <n x="48"/>
        <n x="16"/>
        <n x="33"/>
      </t>
    </mdx>
    <mdx n="41" f="v">
      <t c="5" si="23">
        <n x="27" s="1"/>
        <n x="25" s="1"/>
        <n x="48"/>
        <n x="16"/>
        <n x="42"/>
      </t>
    </mdx>
    <mdx n="41" f="v">
      <t c="5" si="23">
        <n x="27" s="1"/>
        <n x="25" s="1"/>
        <n x="48"/>
        <n x="16"/>
        <n x="47"/>
      </t>
    </mdx>
    <mdx n="41" f="v">
      <t c="5" si="23">
        <n x="27" s="1"/>
        <n x="25" s="1"/>
        <n x="48"/>
        <n x="16"/>
        <n x="46"/>
      </t>
    </mdx>
    <mdx n="41" f="v">
      <t c="5" si="23">
        <n x="27" s="1"/>
        <n x="25" s="1"/>
        <n x="48"/>
        <n x="16"/>
        <n x="50"/>
      </t>
    </mdx>
    <mdx n="41" f="v">
      <t c="5" si="23">
        <n x="27" s="1"/>
        <n x="25" s="1"/>
        <n x="48"/>
        <n x="29" s="1"/>
        <n x="32"/>
      </t>
    </mdx>
    <mdx n="41" f="v">
      <t c="5" si="23">
        <n x="27" s="1"/>
        <n x="25" s="1"/>
        <n x="48"/>
        <n x="29" s="1"/>
        <n x="33"/>
      </t>
    </mdx>
    <mdx n="41" f="v">
      <t c="5" si="23">
        <n x="27" s="1"/>
        <n x="25" s="1"/>
        <n x="48"/>
        <n x="29" s="1"/>
        <n x="42"/>
      </t>
    </mdx>
    <mdx n="41" f="v">
      <t c="5" si="23">
        <n x="27" s="1"/>
        <n x="25" s="1"/>
        <n x="48"/>
        <n x="29" s="1"/>
        <n x="47"/>
      </t>
    </mdx>
    <mdx n="41" f="v">
      <t c="5" si="23">
        <n x="27" s="1"/>
        <n x="25" s="1"/>
        <n x="48"/>
        <n x="29" s="1"/>
        <n x="46"/>
      </t>
    </mdx>
    <mdx n="41" f="v">
      <t c="5" si="23">
        <n x="27" s="1"/>
        <n x="25" s="1"/>
        <n x="48"/>
        <n x="29" s="1"/>
        <n x="50"/>
      </t>
    </mdx>
    <mdx n="41" f="v">
      <t c="5" si="23">
        <n x="27" s="1"/>
        <n x="25" s="1"/>
        <n x="48"/>
        <n x="15"/>
        <n x="32"/>
      </t>
    </mdx>
    <mdx n="41" f="v">
      <t c="5" si="23">
        <n x="27" s="1"/>
        <n x="25" s="1"/>
        <n x="48"/>
        <n x="15"/>
        <n x="33"/>
      </t>
    </mdx>
    <mdx n="41" f="v">
      <t c="5" si="23">
        <n x="27" s="1"/>
        <n x="25" s="1"/>
        <n x="48"/>
        <n x="15"/>
        <n x="47"/>
      </t>
    </mdx>
    <mdx n="41" f="v">
      <t c="5" si="23">
        <n x="27" s="1"/>
        <n x="25" s="1"/>
        <n x="48"/>
        <n x="15"/>
        <n x="46"/>
      </t>
    </mdx>
    <mdx n="41" f="v">
      <t c="5" si="23">
        <n x="27" s="1"/>
        <n x="25" s="1"/>
        <n x="48"/>
        <n x="15"/>
        <n x="50"/>
      </t>
    </mdx>
    <mdx n="41" f="v">
      <t c="5" si="23">
        <n x="27" s="1"/>
        <n x="25" s="1"/>
        <n x="48"/>
        <n x="13"/>
        <n x="32"/>
      </t>
    </mdx>
    <mdx n="41" f="v">
      <t c="5" si="23">
        <n x="27" s="1"/>
        <n x="25" s="1"/>
        <n x="48"/>
        <n x="13"/>
        <n x="33"/>
      </t>
    </mdx>
    <mdx n="41" f="v">
      <t c="5" si="23">
        <n x="27" s="1"/>
        <n x="25" s="1"/>
        <n x="48"/>
        <n x="13"/>
        <n x="42"/>
      </t>
    </mdx>
    <mdx n="41" f="v">
      <t c="5" si="23">
        <n x="27" s="1"/>
        <n x="25" s="1"/>
        <n x="48"/>
        <n x="13"/>
        <n x="47"/>
      </t>
    </mdx>
    <mdx n="41" f="v">
      <t c="5" si="23">
        <n x="27" s="1"/>
        <n x="25" s="1"/>
        <n x="48"/>
        <n x="13"/>
        <n x="46"/>
      </t>
    </mdx>
    <mdx n="41" f="v">
      <t c="5" si="23">
        <n x="27" s="1"/>
        <n x="25" s="1"/>
        <n x="48"/>
        <n x="13"/>
        <n x="50"/>
      </t>
    </mdx>
    <mdx n="41" f="v">
      <t c="5" si="23">
        <n x="27" s="1"/>
        <n x="25" s="1"/>
        <n x="48"/>
        <n x="11"/>
        <n x="32"/>
      </t>
    </mdx>
    <mdx n="41" f="v">
      <t c="5" si="23">
        <n x="27" s="1"/>
        <n x="25" s="1"/>
        <n x="48"/>
        <n x="11"/>
        <n x="33"/>
      </t>
    </mdx>
    <mdx n="41" f="v">
      <t c="5" si="23">
        <n x="27" s="1"/>
        <n x="25" s="1"/>
        <n x="48"/>
        <n x="11"/>
        <n x="47"/>
      </t>
    </mdx>
    <mdx n="41" f="v">
      <t c="5" si="23">
        <n x="27" s="1"/>
        <n x="25" s="1"/>
        <n x="48"/>
        <n x="11"/>
        <n x="46"/>
      </t>
    </mdx>
    <mdx n="41" f="v">
      <t c="5" si="23">
        <n x="27" s="1"/>
        <n x="25" s="1"/>
        <n x="48"/>
        <n x="11"/>
        <n x="50"/>
      </t>
    </mdx>
    <mdx n="41" f="v">
      <t c="5" si="23">
        <n x="27" s="1"/>
        <n x="25" s="1"/>
        <n x="48"/>
        <n x="10"/>
        <n x="32"/>
      </t>
    </mdx>
    <mdx n="41" f="v">
      <t c="5" si="23">
        <n x="27" s="1"/>
        <n x="25" s="1"/>
        <n x="48"/>
        <n x="10"/>
        <n x="33"/>
      </t>
    </mdx>
    <mdx n="41" f="v">
      <t c="5" si="23">
        <n x="27" s="1"/>
        <n x="25" s="1"/>
        <n x="48"/>
        <n x="10"/>
        <n x="42"/>
      </t>
    </mdx>
    <mdx n="41" f="v">
      <t c="5" si="23">
        <n x="27" s="1"/>
        <n x="25" s="1"/>
        <n x="48"/>
        <n x="10"/>
        <n x="46"/>
      </t>
    </mdx>
    <mdx n="41" f="v">
      <t c="5" si="23">
        <n x="27" s="1"/>
        <n x="25" s="1"/>
        <n x="48"/>
        <n x="10"/>
        <n x="50"/>
      </t>
    </mdx>
    <mdx n="41" f="v">
      <t c="5" si="23">
        <n x="27" s="1"/>
        <n x="25" s="1"/>
        <n x="48"/>
        <n x="43"/>
        <n x="32"/>
      </t>
    </mdx>
    <mdx n="41" f="v">
      <t c="5" si="23">
        <n x="27" s="1"/>
        <n x="25" s="1"/>
        <n x="48"/>
        <n x="43"/>
        <n x="33"/>
      </t>
    </mdx>
    <mdx n="41" f="v">
      <t c="5" si="23">
        <n x="27" s="1"/>
        <n x="25" s="1"/>
        <n x="48"/>
        <n x="43"/>
        <n x="42"/>
      </t>
    </mdx>
    <mdx n="41" f="v">
      <t c="5" si="23">
        <n x="27" s="1"/>
        <n x="25" s="1"/>
        <n x="48"/>
        <n x="43"/>
        <n x="47"/>
      </t>
    </mdx>
    <mdx n="41" f="v">
      <t c="5" si="23">
        <n x="27" s="1"/>
        <n x="25" s="1"/>
        <n x="48"/>
        <n x="43"/>
        <n x="46"/>
      </t>
    </mdx>
    <mdx n="41" f="v">
      <t c="5" si="23">
        <n x="27" s="1"/>
        <n x="25" s="1"/>
        <n x="48"/>
        <n x="43"/>
        <n x="50"/>
      </t>
    </mdx>
    <mdx n="41" f="v">
      <t c="5" si="23">
        <n x="27" s="1"/>
        <n x="25" s="1"/>
        <n x="48"/>
        <n x="44"/>
        <n x="32"/>
      </t>
    </mdx>
    <mdx n="41" f="v">
      <t c="5" si="23">
        <n x="27" s="1"/>
        <n x="25" s="1"/>
        <n x="48"/>
        <n x="44"/>
        <n x="33"/>
      </t>
    </mdx>
    <mdx n="41" f="v">
      <t c="5" si="23">
        <n x="27" s="1"/>
        <n x="25" s="1"/>
        <n x="48"/>
        <n x="44"/>
        <n x="42"/>
      </t>
    </mdx>
    <mdx n="41" f="v">
      <t c="5" si="23">
        <n x="27" s="1"/>
        <n x="25" s="1"/>
        <n x="48"/>
        <n x="44"/>
        <n x="47"/>
      </t>
    </mdx>
    <mdx n="41" f="v">
      <t c="5" si="23">
        <n x="27" s="1"/>
        <n x="25" s="1"/>
        <n x="48"/>
        <n x="44"/>
        <n x="46"/>
      </t>
    </mdx>
    <mdx n="41" f="v">
      <t c="5" si="23">
        <n x="27" s="1"/>
        <n x="25" s="1"/>
        <n x="48"/>
        <n x="44"/>
        <n x="50"/>
      </t>
    </mdx>
    <mdx n="41" f="v">
      <t c="5" si="23">
        <n x="27" s="1"/>
        <n x="25" s="1"/>
        <n x="48"/>
        <n x="6"/>
        <n x="32"/>
      </t>
    </mdx>
    <mdx n="41" f="v">
      <t c="5" si="23">
        <n x="27" s="1"/>
        <n x="25" s="1"/>
        <n x="48"/>
        <n x="6"/>
        <n x="33"/>
      </t>
    </mdx>
    <mdx n="41" f="v">
      <t c="5" si="23">
        <n x="27" s="1"/>
        <n x="25" s="1"/>
        <n x="48"/>
        <n x="6"/>
        <n x="42"/>
      </t>
    </mdx>
    <mdx n="41" f="v">
      <t c="5" si="23">
        <n x="27" s="1"/>
        <n x="25" s="1"/>
        <n x="48"/>
        <n x="6"/>
        <n x="47"/>
      </t>
    </mdx>
    <mdx n="41" f="v">
      <t c="5" si="23">
        <n x="27" s="1"/>
        <n x="25" s="1"/>
        <n x="48"/>
        <n x="6"/>
        <n x="46"/>
      </t>
    </mdx>
    <mdx n="41" f="v">
      <t c="5" si="23">
        <n x="27" s="1"/>
        <n x="25" s="1"/>
        <n x="48"/>
        <n x="6"/>
        <n x="50"/>
      </t>
    </mdx>
    <mdx n="41" f="v">
      <t c="5" si="23">
        <n x="36" s="1"/>
        <n x="25" s="1"/>
        <n x="48"/>
        <n x="19"/>
        <n x="32"/>
      </t>
    </mdx>
    <mdx n="41" f="v">
      <t c="5" si="23">
        <n x="36" s="1"/>
        <n x="25" s="1"/>
        <n x="48"/>
        <n x="19"/>
        <n x="33"/>
      </t>
    </mdx>
    <mdx n="41" f="v">
      <t c="5" si="23">
        <n x="36" s="1"/>
        <n x="25" s="1"/>
        <n x="48"/>
        <n x="19"/>
        <n x="42"/>
      </t>
    </mdx>
    <mdx n="41" f="v">
      <t c="5" si="23">
        <n x="36" s="1"/>
        <n x="25" s="1"/>
        <n x="48"/>
        <n x="19"/>
        <n x="47"/>
      </t>
    </mdx>
    <mdx n="41" f="v">
      <t c="5" si="23">
        <n x="36" s="1"/>
        <n x="25" s="1"/>
        <n x="48"/>
        <n x="19"/>
        <n x="46"/>
      </t>
    </mdx>
    <mdx n="41" f="v">
      <t c="5" si="23">
        <n x="36" s="1"/>
        <n x="25" s="1"/>
        <n x="48"/>
        <n x="19"/>
        <n x="50"/>
      </t>
    </mdx>
    <mdx n="41" f="v">
      <t c="5" si="23">
        <n x="36" s="1"/>
        <n x="25" s="1"/>
        <n x="48"/>
        <n x="17"/>
        <n x="33"/>
      </t>
    </mdx>
    <mdx n="41" f="v">
      <t c="5" si="23">
        <n x="36" s="1"/>
        <n x="25" s="1"/>
        <n x="48"/>
        <n x="17"/>
        <n x="42"/>
      </t>
    </mdx>
    <mdx n="41" f="v">
      <t c="5" si="23">
        <n x="36" s="1"/>
        <n x="25" s="1"/>
        <n x="48"/>
        <n x="17"/>
        <n x="47"/>
      </t>
    </mdx>
    <mdx n="41" f="v">
      <t c="5" si="23">
        <n x="36" s="1"/>
        <n x="25" s="1"/>
        <n x="48"/>
        <n x="17"/>
        <n x="46"/>
      </t>
    </mdx>
    <mdx n="41" f="v">
      <t c="5" si="23">
        <n x="36" s="1"/>
        <n x="25" s="1"/>
        <n x="48"/>
        <n x="17"/>
        <n x="50"/>
      </t>
    </mdx>
    <mdx n="41" f="v">
      <t c="5" si="23">
        <n x="36" s="1"/>
        <n x="25" s="1"/>
        <n x="48"/>
        <n x="16"/>
        <n x="32"/>
      </t>
    </mdx>
    <mdx n="41" f="v">
      <t c="5" si="23">
        <n x="36" s="1"/>
        <n x="25" s="1"/>
        <n x="48"/>
        <n x="16"/>
        <n x="33"/>
      </t>
    </mdx>
    <mdx n="41" f="v">
      <t c="5" si="23">
        <n x="36" s="1"/>
        <n x="25" s="1"/>
        <n x="48"/>
        <n x="16"/>
        <n x="42"/>
      </t>
    </mdx>
    <mdx n="41" f="v">
      <t c="5" si="23">
        <n x="36" s="1"/>
        <n x="25" s="1"/>
        <n x="48"/>
        <n x="16"/>
        <n x="47"/>
      </t>
    </mdx>
    <mdx n="41" f="v">
      <t c="5" si="23">
        <n x="36" s="1"/>
        <n x="25" s="1"/>
        <n x="48"/>
        <n x="16"/>
        <n x="46"/>
      </t>
    </mdx>
    <mdx n="41" f="v">
      <t c="5" si="23">
        <n x="36" s="1"/>
        <n x="25" s="1"/>
        <n x="48"/>
        <n x="16"/>
        <n x="50"/>
      </t>
    </mdx>
    <mdx n="41" f="v">
      <t c="5" si="23">
        <n x="36" s="1"/>
        <n x="25" s="1"/>
        <n x="48"/>
        <n x="29" s="1"/>
        <n x="32"/>
      </t>
    </mdx>
    <mdx n="41" f="v">
      <t c="5" si="23">
        <n x="36" s="1"/>
        <n x="25" s="1"/>
        <n x="48"/>
        <n x="29" s="1"/>
        <n x="42"/>
      </t>
    </mdx>
    <mdx n="41" f="v">
      <t c="5" si="23">
        <n x="36" s="1"/>
        <n x="25" s="1"/>
        <n x="48"/>
        <n x="29" s="1"/>
        <n x="47"/>
      </t>
    </mdx>
    <mdx n="41" f="v">
      <t c="5" si="23">
        <n x="36" s="1"/>
        <n x="25" s="1"/>
        <n x="48"/>
        <n x="29" s="1"/>
        <n x="46"/>
      </t>
    </mdx>
    <mdx n="41" f="v">
      <t c="5" si="23">
        <n x="36" s="1"/>
        <n x="25" s="1"/>
        <n x="48"/>
        <n x="29" s="1"/>
        <n x="50"/>
      </t>
    </mdx>
    <mdx n="41" f="v">
      <t c="5" si="23">
        <n x="36" s="1"/>
        <n x="25" s="1"/>
        <n x="48"/>
        <n x="15"/>
        <n x="32"/>
      </t>
    </mdx>
    <mdx n="41" f="v">
      <t c="5" si="23">
        <n x="36" s="1"/>
        <n x="25" s="1"/>
        <n x="48"/>
        <n x="15"/>
        <n x="33"/>
      </t>
    </mdx>
    <mdx n="41" f="v">
      <t c="5" si="23">
        <n x="36" s="1"/>
        <n x="25" s="1"/>
        <n x="48"/>
        <n x="15"/>
        <n x="47"/>
      </t>
    </mdx>
    <mdx n="41" f="v">
      <t c="5" si="23">
        <n x="36" s="1"/>
        <n x="25" s="1"/>
        <n x="48"/>
        <n x="15"/>
        <n x="46"/>
      </t>
    </mdx>
    <mdx n="41" f="v">
      <t c="5" si="23">
        <n x="36" s="1"/>
        <n x="25" s="1"/>
        <n x="48"/>
        <n x="15"/>
        <n x="50"/>
      </t>
    </mdx>
    <mdx n="41" f="v">
      <t c="5" si="23">
        <n x="36" s="1"/>
        <n x="25" s="1"/>
        <n x="48"/>
        <n x="13"/>
        <n x="32"/>
      </t>
    </mdx>
    <mdx n="41" f="v">
      <t c="5" si="23">
        <n x="36" s="1"/>
        <n x="25" s="1"/>
        <n x="48"/>
        <n x="13"/>
        <n x="33"/>
      </t>
    </mdx>
    <mdx n="41" f="v">
      <t c="5" si="23">
        <n x="36" s="1"/>
        <n x="25" s="1"/>
        <n x="48"/>
        <n x="13"/>
        <n x="42"/>
      </t>
    </mdx>
    <mdx n="41" f="v">
      <t c="5" si="23">
        <n x="36" s="1"/>
        <n x="25" s="1"/>
        <n x="48"/>
        <n x="13"/>
        <n x="47"/>
      </t>
    </mdx>
    <mdx n="41" f="v">
      <t c="5" si="23">
        <n x="36" s="1"/>
        <n x="25" s="1"/>
        <n x="48"/>
        <n x="13"/>
        <n x="46"/>
      </t>
    </mdx>
    <mdx n="41" f="v">
      <t c="5" si="23">
        <n x="36" s="1"/>
        <n x="25" s="1"/>
        <n x="48"/>
        <n x="13"/>
        <n x="50"/>
      </t>
    </mdx>
    <mdx n="41" f="v">
      <t c="5" si="23">
        <n x="36" s="1"/>
        <n x="25" s="1"/>
        <n x="48"/>
        <n x="11"/>
        <n x="32"/>
      </t>
    </mdx>
    <mdx n="41" f="v">
      <t c="5" si="23">
        <n x="36" s="1"/>
        <n x="25" s="1"/>
        <n x="48"/>
        <n x="11"/>
        <n x="33"/>
      </t>
    </mdx>
    <mdx n="41" f="v">
      <t c="5" si="23">
        <n x="36" s="1"/>
        <n x="25" s="1"/>
        <n x="48"/>
        <n x="11"/>
        <n x="47"/>
      </t>
    </mdx>
    <mdx n="41" f="v">
      <t c="5" si="23">
        <n x="36" s="1"/>
        <n x="25" s="1"/>
        <n x="48"/>
        <n x="11"/>
        <n x="46"/>
      </t>
    </mdx>
    <mdx n="41" f="v">
      <t c="5" si="23">
        <n x="36" s="1"/>
        <n x="25" s="1"/>
        <n x="48"/>
        <n x="11"/>
        <n x="50"/>
      </t>
    </mdx>
    <mdx n="41" f="v">
      <t c="5" si="23">
        <n x="36" s="1"/>
        <n x="25" s="1"/>
        <n x="48"/>
        <n x="43"/>
        <n x="32"/>
      </t>
    </mdx>
    <mdx n="41" f="v">
      <t c="5" si="23">
        <n x="36" s="1"/>
        <n x="25" s="1"/>
        <n x="48"/>
        <n x="43"/>
        <n x="46"/>
      </t>
    </mdx>
    <mdx n="41" f="v">
      <t c="5" si="23">
        <n x="36" s="1"/>
        <n x="25" s="1"/>
        <n x="48"/>
        <n x="43"/>
        <n x="50"/>
      </t>
    </mdx>
    <mdx n="41" f="v">
      <t c="5" si="23">
        <n x="36" s="1"/>
        <n x="25" s="1"/>
        <n x="48"/>
        <n x="44"/>
        <n x="32"/>
      </t>
    </mdx>
    <mdx n="41" f="v">
      <t c="5" si="23">
        <n x="36" s="1"/>
        <n x="25" s="1"/>
        <n x="48"/>
        <n x="44"/>
        <n x="33"/>
      </t>
    </mdx>
    <mdx n="41" f="v">
      <t c="5" si="23">
        <n x="36" s="1"/>
        <n x="25" s="1"/>
        <n x="48"/>
        <n x="44"/>
        <n x="42"/>
      </t>
    </mdx>
    <mdx n="41" f="v">
      <t c="5" si="23">
        <n x="36" s="1"/>
        <n x="25" s="1"/>
        <n x="48"/>
        <n x="44"/>
        <n x="47"/>
      </t>
    </mdx>
    <mdx n="41" f="v">
      <t c="5" si="23">
        <n x="36" s="1"/>
        <n x="25" s="1"/>
        <n x="48"/>
        <n x="44"/>
        <n x="46"/>
      </t>
    </mdx>
    <mdx n="41" f="v">
      <t c="5" si="23">
        <n x="36" s="1"/>
        <n x="25" s="1"/>
        <n x="48"/>
        <n x="44"/>
        <n x="50"/>
      </t>
    </mdx>
    <mdx n="41" f="v">
      <t c="5" si="23">
        <n x="36" s="1"/>
        <n x="25" s="1"/>
        <n x="48"/>
        <n x="6"/>
        <n x="32"/>
      </t>
    </mdx>
    <mdx n="41" f="v">
      <t c="5" si="23">
        <n x="36" s="1"/>
        <n x="25" s="1"/>
        <n x="48"/>
        <n x="6"/>
        <n x="33"/>
      </t>
    </mdx>
    <mdx n="41" f="v">
      <t c="5" si="23">
        <n x="36" s="1"/>
        <n x="25" s="1"/>
        <n x="48"/>
        <n x="6"/>
        <n x="42"/>
      </t>
    </mdx>
    <mdx n="41" f="v">
      <t c="5" si="23">
        <n x="36" s="1"/>
        <n x="25" s="1"/>
        <n x="48"/>
        <n x="6"/>
        <n x="47"/>
      </t>
    </mdx>
    <mdx n="41" f="v">
      <t c="5" si="23">
        <n x="36" s="1"/>
        <n x="25" s="1"/>
        <n x="48"/>
        <n x="6"/>
        <n x="46"/>
      </t>
    </mdx>
    <mdx n="41" f="v">
      <t c="5" si="23">
        <n x="36" s="1"/>
        <n x="25" s="1"/>
        <n x="48"/>
        <n x="6"/>
        <n x="50"/>
      </t>
    </mdx>
    <mdx n="41" f="v">
      <t c="5" si="23">
        <n x="36" s="1"/>
        <n x="25" s="1"/>
        <n x="48"/>
        <n x="22"/>
        <n x="32"/>
      </t>
    </mdx>
    <mdx n="41" f="v">
      <t c="5" si="23">
        <n x="36" s="1"/>
        <n x="25" s="1"/>
        <n x="48"/>
        <n x="22"/>
        <n x="33"/>
      </t>
    </mdx>
    <mdx n="41" f="v">
      <t c="5" si="23">
        <n x="36" s="1"/>
        <n x="25" s="1"/>
        <n x="48"/>
        <n x="22"/>
        <n x="42"/>
      </t>
    </mdx>
    <mdx n="41" f="v">
      <t c="5" si="23">
        <n x="36" s="1"/>
        <n x="25" s="1"/>
        <n x="48"/>
        <n x="22"/>
        <n x="47"/>
      </t>
    </mdx>
    <mdx n="41" f="v">
      <t c="5" si="23">
        <n x="36" s="1"/>
        <n x="25" s="1"/>
        <n x="48"/>
        <n x="22"/>
        <n x="46"/>
      </t>
    </mdx>
    <mdx n="41" f="v">
      <t c="5" si="23">
        <n x="36" s="1"/>
        <n x="25" s="1"/>
        <n x="48"/>
        <n x="22"/>
        <n x="50"/>
      </t>
    </mdx>
    <mdx n="41" f="v">
      <t c="5" si="23">
        <n x="36" s="1"/>
        <n x="25" s="1"/>
        <n x="48"/>
        <n x="21"/>
        <n x="32"/>
      </t>
    </mdx>
    <mdx n="41" f="v">
      <t c="5" si="23">
        <n x="36" s="1"/>
        <n x="25" s="1"/>
        <n x="48"/>
        <n x="21"/>
        <n x="33"/>
      </t>
    </mdx>
    <mdx n="41" f="v">
      <t c="5" si="23">
        <n x="36" s="1"/>
        <n x="25" s="1"/>
        <n x="48"/>
        <n x="21"/>
        <n x="42"/>
      </t>
    </mdx>
    <mdx n="41" f="v">
      <t c="5" si="23">
        <n x="36" s="1"/>
        <n x="25" s="1"/>
        <n x="48"/>
        <n x="21"/>
        <n x="47"/>
      </t>
    </mdx>
    <mdx n="41" f="v">
      <t c="5" si="23">
        <n x="36" s="1"/>
        <n x="25" s="1"/>
        <n x="48"/>
        <n x="21"/>
        <n x="46"/>
      </t>
    </mdx>
    <mdx n="41" f="v">
      <t c="5" si="23">
        <n x="36" s="1"/>
        <n x="25" s="1"/>
        <n x="48"/>
        <n x="21"/>
        <n x="50"/>
      </t>
    </mdx>
    <mdx n="41" f="v">
      <t c="5" si="23">
        <n x="37" s="1"/>
        <n x="25" s="1"/>
        <n x="48"/>
        <n x="22"/>
        <n x="32"/>
      </t>
    </mdx>
    <mdx n="41" f="v">
      <t c="5" si="23">
        <n x="37" s="1"/>
        <n x="25" s="1"/>
        <n x="48"/>
        <n x="22"/>
        <n x="33"/>
      </t>
    </mdx>
    <mdx n="41" f="v">
      <t c="5" si="23">
        <n x="37" s="1"/>
        <n x="25" s="1"/>
        <n x="48"/>
        <n x="22"/>
        <n x="42"/>
      </t>
    </mdx>
    <mdx n="41" f="v">
      <t c="5" si="23">
        <n x="37" s="1"/>
        <n x="25" s="1"/>
        <n x="48"/>
        <n x="22"/>
        <n x="47"/>
      </t>
    </mdx>
    <mdx n="41" f="v">
      <t c="5" si="23">
        <n x="37" s="1"/>
        <n x="25" s="1"/>
        <n x="48"/>
        <n x="22"/>
        <n x="46"/>
      </t>
    </mdx>
    <mdx n="41" f="v">
      <t c="5" si="23">
        <n x="37" s="1"/>
        <n x="25" s="1"/>
        <n x="48"/>
        <n x="22"/>
        <n x="50"/>
      </t>
    </mdx>
    <mdx n="41" f="v">
      <t c="5" si="23">
        <n x="37" s="1"/>
        <n x="25" s="1"/>
        <n x="48"/>
        <n x="21"/>
        <n x="32"/>
      </t>
    </mdx>
    <mdx n="41" f="v">
      <t c="5" si="23">
        <n x="37" s="1"/>
        <n x="25" s="1"/>
        <n x="48"/>
        <n x="21"/>
        <n x="33"/>
      </t>
    </mdx>
    <mdx n="41" f="v">
      <t c="5" si="23">
        <n x="37" s="1"/>
        <n x="25" s="1"/>
        <n x="48"/>
        <n x="21"/>
        <n x="42"/>
      </t>
    </mdx>
    <mdx n="41" f="v">
      <t c="5" si="23">
        <n x="37" s="1"/>
        <n x="25" s="1"/>
        <n x="48"/>
        <n x="21"/>
        <n x="47"/>
      </t>
    </mdx>
    <mdx n="41" f="v">
      <t c="5" si="23">
        <n x="37" s="1"/>
        <n x="25" s="1"/>
        <n x="48"/>
        <n x="21"/>
        <n x="46"/>
      </t>
    </mdx>
    <mdx n="41" f="v">
      <t c="5" si="23">
        <n x="37" s="1"/>
        <n x="25" s="1"/>
        <n x="48"/>
        <n x="21"/>
        <n x="50"/>
      </t>
    </mdx>
    <mdx n="41" f="v">
      <t c="5" si="23">
        <n x="37" s="1"/>
        <n x="25" s="1"/>
        <n x="48"/>
        <n x="19"/>
        <n x="32"/>
      </t>
    </mdx>
    <mdx n="41" f="v">
      <t c="5" si="23">
        <n x="37" s="1"/>
        <n x="25" s="1"/>
        <n x="48"/>
        <n x="19"/>
        <n x="33"/>
      </t>
    </mdx>
    <mdx n="41" f="v">
      <t c="5" si="23">
        <n x="37" s="1"/>
        <n x="25" s="1"/>
        <n x="48"/>
        <n x="19"/>
        <n x="42"/>
      </t>
    </mdx>
    <mdx n="41" f="v">
      <t c="5" si="23">
        <n x="37" s="1"/>
        <n x="25" s="1"/>
        <n x="48"/>
        <n x="19"/>
        <n x="47"/>
      </t>
    </mdx>
    <mdx n="41" f="v">
      <t c="5" si="23">
        <n x="37" s="1"/>
        <n x="25" s="1"/>
        <n x="48"/>
        <n x="19"/>
        <n x="46"/>
      </t>
    </mdx>
    <mdx n="41" f="v">
      <t c="5" si="23">
        <n x="37" s="1"/>
        <n x="25" s="1"/>
        <n x="48"/>
        <n x="19"/>
        <n x="50"/>
      </t>
    </mdx>
    <mdx n="41" f="v">
      <t c="5" si="23">
        <n x="37" s="1"/>
        <n x="25" s="1"/>
        <n x="48"/>
        <n x="17"/>
        <n x="32"/>
      </t>
    </mdx>
    <mdx n="41" f="v">
      <t c="5" si="23">
        <n x="37" s="1"/>
        <n x="25" s="1"/>
        <n x="48"/>
        <n x="17"/>
        <n x="33"/>
      </t>
    </mdx>
    <mdx n="41" f="v">
      <t c="5" si="23">
        <n x="37" s="1"/>
        <n x="25" s="1"/>
        <n x="48"/>
        <n x="17"/>
        <n x="42"/>
      </t>
    </mdx>
    <mdx n="41" f="v">
      <t c="5" si="23">
        <n x="37" s="1"/>
        <n x="25" s="1"/>
        <n x="48"/>
        <n x="17"/>
        <n x="47"/>
      </t>
    </mdx>
    <mdx n="41" f="v">
      <t c="5" si="23">
        <n x="37" s="1"/>
        <n x="25" s="1"/>
        <n x="48"/>
        <n x="17"/>
        <n x="46"/>
      </t>
    </mdx>
    <mdx n="41" f="v">
      <t c="5" si="23">
        <n x="37" s="1"/>
        <n x="25" s="1"/>
        <n x="48"/>
        <n x="17"/>
        <n x="50"/>
      </t>
    </mdx>
    <mdx n="41" f="v">
      <t c="5" si="23">
        <n x="37" s="1"/>
        <n x="25" s="1"/>
        <n x="48"/>
        <n x="16"/>
        <n x="32"/>
      </t>
    </mdx>
    <mdx n="41" f="v">
      <t c="5" si="23">
        <n x="37" s="1"/>
        <n x="25" s="1"/>
        <n x="48"/>
        <n x="16"/>
        <n x="33"/>
      </t>
    </mdx>
    <mdx n="41" f="v">
      <t c="5" si="23">
        <n x="37" s="1"/>
        <n x="25" s="1"/>
        <n x="48"/>
        <n x="16"/>
        <n x="42"/>
      </t>
    </mdx>
    <mdx n="41" f="v">
      <t c="5" si="23">
        <n x="37" s="1"/>
        <n x="25" s="1"/>
        <n x="48"/>
        <n x="16"/>
        <n x="47"/>
      </t>
    </mdx>
    <mdx n="41" f="v">
      <t c="5" si="23">
        <n x="37" s="1"/>
        <n x="25" s="1"/>
        <n x="48"/>
        <n x="16"/>
        <n x="46"/>
      </t>
    </mdx>
    <mdx n="41" f="v">
      <t c="5" si="23">
        <n x="37" s="1"/>
        <n x="25" s="1"/>
        <n x="48"/>
        <n x="16"/>
        <n x="50"/>
      </t>
    </mdx>
    <mdx n="41" f="v">
      <t c="5" si="23">
        <n x="37" s="1"/>
        <n x="25" s="1"/>
        <n x="48"/>
        <n x="29" s="1"/>
        <n x="32"/>
      </t>
    </mdx>
    <mdx n="41" f="v">
      <t c="5" si="23">
        <n x="37" s="1"/>
        <n x="25" s="1"/>
        <n x="48"/>
        <n x="29" s="1"/>
        <n x="42"/>
      </t>
    </mdx>
    <mdx n="41" f="v">
      <t c="5" si="23">
        <n x="37" s="1"/>
        <n x="25" s="1"/>
        <n x="48"/>
        <n x="29" s="1"/>
        <n x="46"/>
      </t>
    </mdx>
    <mdx n="41" f="v">
      <t c="5" si="23">
        <n x="37" s="1"/>
        <n x="25" s="1"/>
        <n x="48"/>
        <n x="29" s="1"/>
        <n x="49"/>
      </t>
    </mdx>
    <mdx n="41" f="v">
      <t c="5" si="23">
        <n x="37" s="1"/>
        <n x="25" s="1"/>
        <n x="48"/>
        <n x="29" s="1"/>
        <n x="50"/>
      </t>
    </mdx>
    <mdx n="41" f="v">
      <t c="5" si="23">
        <n x="37" s="1"/>
        <n x="25" s="1"/>
        <n x="48"/>
        <n x="13"/>
        <n x="32"/>
      </t>
    </mdx>
    <mdx n="41" f="v">
      <t c="5" si="23">
        <n x="37" s="1"/>
        <n x="25" s="1"/>
        <n x="48"/>
        <n x="13"/>
        <n x="33"/>
      </t>
    </mdx>
    <mdx n="41" f="v">
      <t c="5" si="23">
        <n x="37" s="1"/>
        <n x="25" s="1"/>
        <n x="48"/>
        <n x="13"/>
        <n x="42"/>
      </t>
    </mdx>
    <mdx n="41" f="v">
      <t c="5" si="23">
        <n x="37" s="1"/>
        <n x="25" s="1"/>
        <n x="48"/>
        <n x="13"/>
        <n x="47"/>
      </t>
    </mdx>
    <mdx n="41" f="v">
      <t c="5" si="23">
        <n x="37" s="1"/>
        <n x="25" s="1"/>
        <n x="48"/>
        <n x="13"/>
        <n x="46"/>
      </t>
    </mdx>
    <mdx n="41" f="v">
      <t c="5" si="23">
        <n x="37" s="1"/>
        <n x="25" s="1"/>
        <n x="48"/>
        <n x="13"/>
        <n x="50"/>
      </t>
    </mdx>
    <mdx n="41" f="v">
      <t c="5" si="23">
        <n x="37" s="1"/>
        <n x="25" s="1"/>
        <n x="48"/>
        <n x="43"/>
        <n x="50"/>
      </t>
    </mdx>
    <mdx n="41" f="v">
      <t c="5" si="23">
        <n x="37" s="1"/>
        <n x="25" s="1"/>
        <n x="48"/>
        <n x="44"/>
        <n x="32"/>
      </t>
    </mdx>
    <mdx n="41" f="v">
      <t c="5" si="23">
        <n x="37" s="1"/>
        <n x="25" s="1"/>
        <n x="48"/>
        <n x="44"/>
        <n x="33"/>
      </t>
    </mdx>
    <mdx n="41" f="v">
      <t c="5" si="23">
        <n x="37" s="1"/>
        <n x="25" s="1"/>
        <n x="48"/>
        <n x="44"/>
        <n x="42"/>
      </t>
    </mdx>
    <mdx n="41" f="v">
      <t c="5" si="23">
        <n x="37" s="1"/>
        <n x="25" s="1"/>
        <n x="48"/>
        <n x="44"/>
        <n x="47"/>
      </t>
    </mdx>
    <mdx n="41" f="v">
      <t c="5" si="23">
        <n x="37" s="1"/>
        <n x="25" s="1"/>
        <n x="48"/>
        <n x="44"/>
        <n x="46"/>
      </t>
    </mdx>
    <mdx n="41" f="v">
      <t c="5" si="23">
        <n x="37" s="1"/>
        <n x="25" s="1"/>
        <n x="48"/>
        <n x="44"/>
        <n x="50"/>
      </t>
    </mdx>
    <mdx n="41" f="v">
      <t c="5" si="23">
        <n x="37" s="1"/>
        <n x="25" s="1"/>
        <n x="48"/>
        <n x="6"/>
        <n x="32"/>
      </t>
    </mdx>
    <mdx n="41" f="v">
      <t c="5" si="23">
        <n x="37" s="1"/>
        <n x="25" s="1"/>
        <n x="48"/>
        <n x="6"/>
        <n x="33"/>
      </t>
    </mdx>
    <mdx n="41" f="v">
      <t c="5" si="23">
        <n x="37" s="1"/>
        <n x="25" s="1"/>
        <n x="48"/>
        <n x="6"/>
        <n x="46"/>
      </t>
    </mdx>
    <mdx n="41" f="v">
      <t c="5" si="23">
        <n x="38" s="1"/>
        <n x="25" s="1"/>
        <n x="48"/>
        <n x="22"/>
        <n x="32"/>
      </t>
    </mdx>
    <mdx n="41" f="v">
      <t c="5" si="23">
        <n x="38" s="1"/>
        <n x="25" s="1"/>
        <n x="48"/>
        <n x="22"/>
        <n x="33"/>
      </t>
    </mdx>
    <mdx n="41" f="v">
      <t c="5" si="23">
        <n x="38" s="1"/>
        <n x="25" s="1"/>
        <n x="48"/>
        <n x="22"/>
        <n x="42"/>
      </t>
    </mdx>
    <mdx n="41" f="v">
      <t c="5" si="23">
        <n x="38" s="1"/>
        <n x="25" s="1"/>
        <n x="48"/>
        <n x="22"/>
        <n x="47"/>
      </t>
    </mdx>
    <mdx n="41" f="v">
      <t c="5" si="23">
        <n x="38" s="1"/>
        <n x="25" s="1"/>
        <n x="48"/>
        <n x="22"/>
        <n x="46"/>
      </t>
    </mdx>
    <mdx n="41" f="v">
      <t c="5" si="23">
        <n x="38" s="1"/>
        <n x="25" s="1"/>
        <n x="48"/>
        <n x="22"/>
        <n x="50"/>
      </t>
    </mdx>
    <mdx n="41" f="v">
      <t c="5" si="23">
        <n x="38" s="1"/>
        <n x="25" s="1"/>
        <n x="48"/>
        <n x="21"/>
        <n x="32"/>
      </t>
    </mdx>
    <mdx n="41" f="v">
      <t c="5" si="23">
        <n x="38" s="1"/>
        <n x="25" s="1"/>
        <n x="48"/>
        <n x="21"/>
        <n x="33"/>
      </t>
    </mdx>
    <mdx n="41" f="v">
      <t c="5" si="23">
        <n x="38" s="1"/>
        <n x="25" s="1"/>
        <n x="48"/>
        <n x="21"/>
        <n x="42"/>
      </t>
    </mdx>
    <mdx n="41" f="v">
      <t c="5" si="23">
        <n x="38" s="1"/>
        <n x="25" s="1"/>
        <n x="48"/>
        <n x="21"/>
        <n x="47"/>
      </t>
    </mdx>
    <mdx n="41" f="v">
      <t c="5" si="23">
        <n x="38" s="1"/>
        <n x="25" s="1"/>
        <n x="48"/>
        <n x="21"/>
        <n x="46"/>
      </t>
    </mdx>
    <mdx n="41" f="v">
      <t c="5" si="23">
        <n x="38" s="1"/>
        <n x="25" s="1"/>
        <n x="48"/>
        <n x="21"/>
        <n x="50"/>
      </t>
    </mdx>
    <mdx n="41" f="v">
      <t c="5" si="23">
        <n x="38" s="1"/>
        <n x="25" s="1"/>
        <n x="48"/>
        <n x="19"/>
        <n x="32"/>
      </t>
    </mdx>
    <mdx n="41" f="v">
      <t c="5" si="23">
        <n x="38" s="1"/>
        <n x="25" s="1"/>
        <n x="48"/>
        <n x="19"/>
        <n x="33"/>
      </t>
    </mdx>
    <mdx n="41" f="v">
      <t c="5" si="23">
        <n x="38" s="1"/>
        <n x="25" s="1"/>
        <n x="48"/>
        <n x="19"/>
        <n x="42"/>
      </t>
    </mdx>
    <mdx n="41" f="v">
      <t c="5" si="23">
        <n x="38" s="1"/>
        <n x="25" s="1"/>
        <n x="48"/>
        <n x="19"/>
        <n x="47"/>
      </t>
    </mdx>
    <mdx n="41" f="v">
      <t c="5" si="23">
        <n x="38" s="1"/>
        <n x="25" s="1"/>
        <n x="48"/>
        <n x="19"/>
        <n x="46"/>
      </t>
    </mdx>
    <mdx n="41" f="v">
      <t c="5" si="23">
        <n x="38" s="1"/>
        <n x="25" s="1"/>
        <n x="48"/>
        <n x="19"/>
        <n x="50"/>
      </t>
    </mdx>
    <mdx n="41" f="v">
      <t c="5" si="23">
        <n x="38" s="1"/>
        <n x="25" s="1"/>
        <n x="48"/>
        <n x="17"/>
        <n x="32"/>
      </t>
    </mdx>
    <mdx n="41" f="v">
      <t c="5" si="23">
        <n x="38" s="1"/>
        <n x="25" s="1"/>
        <n x="48"/>
        <n x="17"/>
        <n x="33"/>
      </t>
    </mdx>
    <mdx n="41" f="v">
      <t c="5" si="23">
        <n x="38" s="1"/>
        <n x="25" s="1"/>
        <n x="48"/>
        <n x="17"/>
        <n x="42"/>
      </t>
    </mdx>
    <mdx n="41" f="v">
      <t c="5" si="23">
        <n x="38" s="1"/>
        <n x="25" s="1"/>
        <n x="48"/>
        <n x="17"/>
        <n x="47"/>
      </t>
    </mdx>
    <mdx n="41" f="v">
      <t c="5" si="23">
        <n x="38" s="1"/>
        <n x="25" s="1"/>
        <n x="48"/>
        <n x="17"/>
        <n x="46"/>
      </t>
    </mdx>
    <mdx n="41" f="v">
      <t c="5" si="23">
        <n x="38" s="1"/>
        <n x="25" s="1"/>
        <n x="48"/>
        <n x="17"/>
        <n x="50"/>
      </t>
    </mdx>
    <mdx n="41" f="v">
      <t c="5" si="23">
        <n x="38" s="1"/>
        <n x="25" s="1"/>
        <n x="48"/>
        <n x="16"/>
        <n x="32"/>
      </t>
    </mdx>
    <mdx n="41" f="v">
      <t c="5" si="23">
        <n x="38" s="1"/>
        <n x="25" s="1"/>
        <n x="48"/>
        <n x="16"/>
        <n x="33"/>
      </t>
    </mdx>
    <mdx n="41" f="v">
      <t c="5" si="23">
        <n x="38" s="1"/>
        <n x="25" s="1"/>
        <n x="48"/>
        <n x="16"/>
        <n x="42"/>
      </t>
    </mdx>
    <mdx n="41" f="v">
      <t c="5" si="23">
        <n x="38" s="1"/>
        <n x="25" s="1"/>
        <n x="48"/>
        <n x="16"/>
        <n x="47"/>
      </t>
    </mdx>
    <mdx n="41" f="v">
      <t c="5" si="23">
        <n x="38" s="1"/>
        <n x="25" s="1"/>
        <n x="48"/>
        <n x="16"/>
        <n x="46"/>
      </t>
    </mdx>
    <mdx n="41" f="v">
      <t c="5" si="23">
        <n x="38" s="1"/>
        <n x="25" s="1"/>
        <n x="48"/>
        <n x="16"/>
        <n x="50"/>
      </t>
    </mdx>
    <mdx n="41" f="v">
      <t c="5" si="23">
        <n x="38" s="1"/>
        <n x="25" s="1"/>
        <n x="48"/>
        <n x="29" s="1"/>
        <n x="32"/>
      </t>
    </mdx>
    <mdx n="41" f="v">
      <t c="5" si="23">
        <n x="38" s="1"/>
        <n x="25" s="1"/>
        <n x="48"/>
        <n x="29" s="1"/>
        <n x="33"/>
      </t>
    </mdx>
    <mdx n="41" f="v">
      <t c="5" si="23">
        <n x="38" s="1"/>
        <n x="25" s="1"/>
        <n x="48"/>
        <n x="29" s="1"/>
        <n x="42"/>
      </t>
    </mdx>
    <mdx n="41" f="v">
      <t c="5" si="23">
        <n x="38" s="1"/>
        <n x="25" s="1"/>
        <n x="48"/>
        <n x="29" s="1"/>
        <n x="47"/>
      </t>
    </mdx>
    <mdx n="41" f="v">
      <t c="5" si="23">
        <n x="38" s="1"/>
        <n x="25" s="1"/>
        <n x="48"/>
        <n x="29" s="1"/>
        <n x="46"/>
      </t>
    </mdx>
    <mdx n="41" f="v">
      <t c="5" si="23">
        <n x="38" s="1"/>
        <n x="25" s="1"/>
        <n x="48"/>
        <n x="29" s="1"/>
        <n x="50"/>
      </t>
    </mdx>
    <mdx n="41" f="v">
      <t c="5" si="23">
        <n x="38" s="1"/>
        <n x="25" s="1"/>
        <n x="48"/>
        <n x="13"/>
        <n x="32"/>
      </t>
    </mdx>
    <mdx n="41" f="v">
      <t c="5" si="23">
        <n x="38" s="1"/>
        <n x="25" s="1"/>
        <n x="48"/>
        <n x="13"/>
        <n x="33"/>
      </t>
    </mdx>
    <mdx n="41" f="v">
      <t c="5" si="23">
        <n x="38" s="1"/>
        <n x="25" s="1"/>
        <n x="48"/>
        <n x="13"/>
        <n x="42"/>
      </t>
    </mdx>
    <mdx n="41" f="v">
      <t c="5" si="23">
        <n x="38" s="1"/>
        <n x="25" s="1"/>
        <n x="48"/>
        <n x="13"/>
        <n x="47"/>
      </t>
    </mdx>
    <mdx n="41" f="v">
      <t c="5" si="23">
        <n x="38" s="1"/>
        <n x="25" s="1"/>
        <n x="48"/>
        <n x="13"/>
        <n x="46"/>
      </t>
    </mdx>
    <mdx n="41" f="v">
      <t c="5" si="23">
        <n x="38" s="1"/>
        <n x="25" s="1"/>
        <n x="48"/>
        <n x="13"/>
        <n x="50"/>
      </t>
    </mdx>
    <mdx n="41" f="v">
      <t c="5" si="23">
        <n x="38" s="1"/>
        <n x="25" s="1"/>
        <n x="48"/>
        <n x="10"/>
        <n x="32"/>
      </t>
    </mdx>
    <mdx n="41" f="v">
      <t c="5" si="23">
        <n x="38" s="1"/>
        <n x="25" s="1"/>
        <n x="48"/>
        <n x="10"/>
        <n x="33"/>
      </t>
    </mdx>
    <mdx n="41" f="v">
      <t c="5" si="23">
        <n x="38" s="1"/>
        <n x="25" s="1"/>
        <n x="48"/>
        <n x="10"/>
        <n x="42"/>
      </t>
    </mdx>
    <mdx n="41" f="v">
      <t c="5" si="23">
        <n x="38" s="1"/>
        <n x="25" s="1"/>
        <n x="48"/>
        <n x="10"/>
        <n x="46"/>
      </t>
    </mdx>
    <mdx n="41" f="v">
      <t c="5" si="23">
        <n x="38" s="1"/>
        <n x="25" s="1"/>
        <n x="48"/>
        <n x="44"/>
        <n x="32"/>
      </t>
    </mdx>
    <mdx n="41" f="v">
      <t c="5" si="23">
        <n x="38" s="1"/>
        <n x="25" s="1"/>
        <n x="48"/>
        <n x="44"/>
        <n x="33"/>
      </t>
    </mdx>
    <mdx n="41" f="v">
      <t c="5" si="23">
        <n x="38" s="1"/>
        <n x="25" s="1"/>
        <n x="48"/>
        <n x="44"/>
        <n x="42"/>
      </t>
    </mdx>
    <mdx n="41" f="v">
      <t c="5" si="23">
        <n x="38" s="1"/>
        <n x="25" s="1"/>
        <n x="48"/>
        <n x="44"/>
        <n x="47"/>
      </t>
    </mdx>
    <mdx n="41" f="v">
      <t c="5" si="23">
        <n x="38" s="1"/>
        <n x="25" s="1"/>
        <n x="48"/>
        <n x="44"/>
        <n x="46"/>
      </t>
    </mdx>
    <mdx n="41" f="v">
      <t c="5" si="23">
        <n x="38" s="1"/>
        <n x="25" s="1"/>
        <n x="48"/>
        <n x="44"/>
        <n x="50"/>
      </t>
    </mdx>
    <mdx n="41" f="v">
      <t c="5" si="23">
        <n x="24" s="1"/>
        <n x="25" s="1"/>
        <n x="48"/>
        <n x="22"/>
        <n x="32"/>
      </t>
    </mdx>
    <mdx n="41" f="v">
      <t c="5" si="23">
        <n x="24" s="1"/>
        <n x="25" s="1"/>
        <n x="48"/>
        <n x="22"/>
        <n x="33"/>
      </t>
    </mdx>
    <mdx n="41" f="v">
      <t c="5" si="23">
        <n x="24" s="1"/>
        <n x="25" s="1"/>
        <n x="48"/>
        <n x="22"/>
        <n x="42"/>
      </t>
    </mdx>
    <mdx n="41" f="v">
      <t c="5" si="23">
        <n x="24" s="1"/>
        <n x="25" s="1"/>
        <n x="48"/>
        <n x="22"/>
        <n x="47"/>
      </t>
    </mdx>
    <mdx n="41" f="v">
      <t c="5" si="23">
        <n x="24" s="1"/>
        <n x="25" s="1"/>
        <n x="48"/>
        <n x="22"/>
        <n x="46"/>
      </t>
    </mdx>
    <mdx n="41" f="v">
      <t c="5" si="23">
        <n x="24" s="1"/>
        <n x="25" s="1"/>
        <n x="48"/>
        <n x="22"/>
        <n x="49"/>
      </t>
    </mdx>
    <mdx n="41" f="v">
      <t c="5" si="23">
        <n x="24" s="1"/>
        <n x="25" s="1"/>
        <n x="48"/>
        <n x="22"/>
        <n x="50"/>
      </t>
    </mdx>
    <mdx n="41" f="v">
      <t c="5" si="23">
        <n x="24" s="1"/>
        <n x="25" s="1"/>
        <n x="48"/>
        <n x="21"/>
        <n x="32"/>
      </t>
    </mdx>
    <mdx n="41" f="v">
      <t c="5" si="23">
        <n x="24" s="1"/>
        <n x="25" s="1"/>
        <n x="48"/>
        <n x="21"/>
        <n x="33"/>
      </t>
    </mdx>
    <mdx n="41" f="v">
      <t c="5" si="23">
        <n x="24" s="1"/>
        <n x="25" s="1"/>
        <n x="48"/>
        <n x="21"/>
        <n x="42"/>
      </t>
    </mdx>
    <mdx n="41" f="v">
      <t c="5" si="23">
        <n x="24" s="1"/>
        <n x="25" s="1"/>
        <n x="48"/>
        <n x="21"/>
        <n x="47"/>
      </t>
    </mdx>
    <mdx n="41" f="v">
      <t c="5" si="23">
        <n x="24" s="1"/>
        <n x="25" s="1"/>
        <n x="48"/>
        <n x="21"/>
        <n x="46"/>
      </t>
    </mdx>
    <mdx n="41" f="v">
      <t c="5" si="23">
        <n x="24" s="1"/>
        <n x="25" s="1"/>
        <n x="48"/>
        <n x="21"/>
        <n x="49"/>
      </t>
    </mdx>
    <mdx n="41" f="v">
      <t c="5" si="23">
        <n x="24" s="1"/>
        <n x="25" s="1"/>
        <n x="48"/>
        <n x="21"/>
        <n x="50"/>
      </t>
    </mdx>
    <mdx n="41" f="v">
      <t c="5" si="23">
        <n x="24" s="1"/>
        <n x="25" s="1"/>
        <n x="48"/>
        <n x="19"/>
        <n x="32"/>
      </t>
    </mdx>
    <mdx n="41" f="v">
      <t c="5" si="23">
        <n x="24" s="1"/>
        <n x="25" s="1"/>
        <n x="48"/>
        <n x="19"/>
        <n x="33"/>
      </t>
    </mdx>
    <mdx n="41" f="v">
      <t c="5" si="23">
        <n x="24" s="1"/>
        <n x="25" s="1"/>
        <n x="48"/>
        <n x="19"/>
        <n x="42"/>
      </t>
    </mdx>
    <mdx n="41" f="v">
      <t c="5" si="23">
        <n x="24" s="1"/>
        <n x="25" s="1"/>
        <n x="48"/>
        <n x="19"/>
        <n x="47"/>
      </t>
    </mdx>
    <mdx n="41" f="v">
      <t c="5" si="23">
        <n x="24" s="1"/>
        <n x="25" s="1"/>
        <n x="48"/>
        <n x="19"/>
        <n x="46"/>
      </t>
    </mdx>
    <mdx n="41" f="v">
      <t c="5" si="23">
        <n x="24" s="1"/>
        <n x="25" s="1"/>
        <n x="48"/>
        <n x="19"/>
        <n x="49"/>
      </t>
    </mdx>
    <mdx n="41" f="v">
      <t c="5" si="23">
        <n x="24" s="1"/>
        <n x="25" s="1"/>
        <n x="48"/>
        <n x="19"/>
        <n x="50"/>
      </t>
    </mdx>
    <mdx n="41" f="v">
      <t c="5" si="23">
        <n x="24" s="1"/>
        <n x="25" s="1"/>
        <n x="48"/>
        <n x="17"/>
        <n x="32"/>
      </t>
    </mdx>
    <mdx n="41" f="v">
      <t c="5" si="23">
        <n x="24" s="1"/>
        <n x="25" s="1"/>
        <n x="48"/>
        <n x="17"/>
        <n x="33"/>
      </t>
    </mdx>
    <mdx n="41" f="v">
      <t c="5" si="23">
        <n x="24" s="1"/>
        <n x="25" s="1"/>
        <n x="48"/>
        <n x="17"/>
        <n x="42"/>
      </t>
    </mdx>
    <mdx n="41" f="v">
      <t c="5" si="23">
        <n x="24" s="1"/>
        <n x="25" s="1"/>
        <n x="48"/>
        <n x="17"/>
        <n x="47"/>
      </t>
    </mdx>
    <mdx n="41" f="v">
      <t c="5" si="23">
        <n x="24" s="1"/>
        <n x="25" s="1"/>
        <n x="48"/>
        <n x="17"/>
        <n x="46"/>
      </t>
    </mdx>
    <mdx n="41" f="v">
      <t c="5" si="23">
        <n x="24" s="1"/>
        <n x="25" s="1"/>
        <n x="48"/>
        <n x="17"/>
        <n x="49"/>
      </t>
    </mdx>
    <mdx n="41" f="v">
      <t c="5" si="23">
        <n x="24" s="1"/>
        <n x="25" s="1"/>
        <n x="48"/>
        <n x="17"/>
        <n x="50"/>
      </t>
    </mdx>
    <mdx n="41" f="v">
      <t c="5" si="23">
        <n x="24" s="1"/>
        <n x="25" s="1"/>
        <n x="48"/>
        <n x="16"/>
        <n x="32"/>
      </t>
    </mdx>
    <mdx n="41" f="v">
      <t c="5" si="23">
        <n x="24" s="1"/>
        <n x="25" s="1"/>
        <n x="48"/>
        <n x="16"/>
        <n x="33"/>
      </t>
    </mdx>
    <mdx n="41" f="v">
      <t c="5" si="23">
        <n x="24" s="1"/>
        <n x="25" s="1"/>
        <n x="48"/>
        <n x="16"/>
        <n x="42"/>
      </t>
    </mdx>
    <mdx n="41" f="v">
      <t c="5" si="23">
        <n x="24" s="1"/>
        <n x="25" s="1"/>
        <n x="48"/>
        <n x="16"/>
        <n x="47"/>
      </t>
    </mdx>
    <mdx n="41" f="v">
      <t c="5" si="23">
        <n x="24" s="1"/>
        <n x="25" s="1"/>
        <n x="48"/>
        <n x="16"/>
        <n x="46"/>
      </t>
    </mdx>
    <mdx n="41" f="v">
      <t c="5" si="23">
        <n x="24" s="1"/>
        <n x="25" s="1"/>
        <n x="48"/>
        <n x="16"/>
        <n x="49"/>
      </t>
    </mdx>
    <mdx n="41" f="v">
      <t c="5" si="23">
        <n x="24" s="1"/>
        <n x="25" s="1"/>
        <n x="48"/>
        <n x="16"/>
        <n x="50"/>
      </t>
    </mdx>
    <mdx n="41" f="v">
      <t c="5" si="23">
        <n x="24" s="1"/>
        <n x="25" s="1"/>
        <n x="48"/>
        <n x="29" s="1"/>
        <n x="32"/>
      </t>
    </mdx>
    <mdx n="41" f="v">
      <t c="5" si="23">
        <n x="24" s="1"/>
        <n x="25" s="1"/>
        <n x="48"/>
        <n x="29" s="1"/>
        <n x="33"/>
      </t>
    </mdx>
    <mdx n="41" f="v">
      <t c="5" si="23">
        <n x="24" s="1"/>
        <n x="25" s="1"/>
        <n x="48"/>
        <n x="29" s="1"/>
        <n x="42"/>
      </t>
    </mdx>
    <mdx n="41" f="v">
      <t c="5" si="23">
        <n x="24" s="1"/>
        <n x="25" s="1"/>
        <n x="48"/>
        <n x="29" s="1"/>
        <n x="47"/>
      </t>
    </mdx>
    <mdx n="41" f="v">
      <t c="5" si="23">
        <n x="24" s="1"/>
        <n x="25" s="1"/>
        <n x="48"/>
        <n x="29" s="1"/>
        <n x="46"/>
      </t>
    </mdx>
    <mdx n="41" f="v">
      <t c="5" si="23">
        <n x="24" s="1"/>
        <n x="25" s="1"/>
        <n x="48"/>
        <n x="29" s="1"/>
        <n x="49"/>
      </t>
    </mdx>
    <mdx n="41" f="v">
      <t c="5" si="23">
        <n x="24" s="1"/>
        <n x="25" s="1"/>
        <n x="48"/>
        <n x="29" s="1"/>
        <n x="50"/>
      </t>
    </mdx>
    <mdx n="41" f="v">
      <t c="5" si="23">
        <n x="24" s="1"/>
        <n x="25" s="1"/>
        <n x="48"/>
        <n x="13"/>
        <n x="32"/>
      </t>
    </mdx>
    <mdx n="41" f="v">
      <t c="5" si="23">
        <n x="24" s="1"/>
        <n x="25" s="1"/>
        <n x="48"/>
        <n x="13"/>
        <n x="33"/>
      </t>
    </mdx>
    <mdx n="41" f="v">
      <t c="5" si="23">
        <n x="24" s="1"/>
        <n x="25" s="1"/>
        <n x="48"/>
        <n x="13"/>
        <n x="42"/>
      </t>
    </mdx>
    <mdx n="41" f="v">
      <t c="5" si="23">
        <n x="24" s="1"/>
        <n x="25" s="1"/>
        <n x="48"/>
        <n x="13"/>
        <n x="47"/>
      </t>
    </mdx>
    <mdx n="41" f="v">
      <t c="5" si="23">
        <n x="24" s="1"/>
        <n x="25" s="1"/>
        <n x="48"/>
        <n x="13"/>
        <n x="46"/>
      </t>
    </mdx>
    <mdx n="41" f="v">
      <t c="5" si="23">
        <n x="24" s="1"/>
        <n x="25" s="1"/>
        <n x="48"/>
        <n x="13"/>
        <n x="49"/>
      </t>
    </mdx>
    <mdx n="41" f="v">
      <t c="5" si="23">
        <n x="24" s="1"/>
        <n x="25" s="1"/>
        <n x="48"/>
        <n x="13"/>
        <n x="50"/>
      </t>
    </mdx>
    <mdx n="41" f="v">
      <t c="5" si="23">
        <n x="24" s="1"/>
        <n x="25" s="1"/>
        <n x="48"/>
        <n x="10"/>
        <n x="33"/>
      </t>
    </mdx>
    <mdx n="41" f="v">
      <t c="5" si="23">
        <n x="24" s="1"/>
        <n x="25" s="1"/>
        <n x="48"/>
        <n x="10"/>
        <n x="47"/>
      </t>
    </mdx>
    <mdx n="41" f="v">
      <t c="5" si="23">
        <n x="24" s="1"/>
        <n x="25" s="1"/>
        <n x="48"/>
        <n x="10"/>
        <n x="46"/>
      </t>
    </mdx>
    <mdx n="41" f="v">
      <t c="5" si="23">
        <n x="24" s="1"/>
        <n x="25" s="1"/>
        <n x="48"/>
        <n x="43"/>
        <n x="32"/>
      </t>
    </mdx>
    <mdx n="41" f="v">
      <t c="5" si="23">
        <n x="24" s="1"/>
        <n x="25" s="1"/>
        <n x="48"/>
        <n x="43"/>
        <n x="42"/>
      </t>
    </mdx>
    <mdx n="41" f="v">
      <t c="5" si="23">
        <n x="24" s="1"/>
        <n x="25" s="1"/>
        <n x="48"/>
        <n x="43"/>
        <n x="46"/>
      </t>
    </mdx>
    <mdx n="41" f="v">
      <t c="5" si="23">
        <n x="24" s="1"/>
        <n x="25" s="1"/>
        <n x="48"/>
        <n x="44"/>
        <n x="32"/>
      </t>
    </mdx>
    <mdx n="41" f="v">
      <t c="5" si="23">
        <n x="24" s="1"/>
        <n x="25" s="1"/>
        <n x="48"/>
        <n x="44"/>
        <n x="33"/>
      </t>
    </mdx>
    <mdx n="41" f="v">
      <t c="5" si="23">
        <n x="24" s="1"/>
        <n x="25" s="1"/>
        <n x="48"/>
        <n x="44"/>
        <n x="42"/>
      </t>
    </mdx>
    <mdx n="41" f="v">
      <t c="5" si="23">
        <n x="24" s="1"/>
        <n x="25" s="1"/>
        <n x="48"/>
        <n x="44"/>
        <n x="47"/>
      </t>
    </mdx>
    <mdx n="41" f="v">
      <t c="5" si="23">
        <n x="24" s="1"/>
        <n x="25" s="1"/>
        <n x="48"/>
        <n x="44"/>
        <n x="46"/>
      </t>
    </mdx>
    <mdx n="41" f="v">
      <t c="5" si="23">
        <n x="24" s="1"/>
        <n x="25" s="1"/>
        <n x="48"/>
        <n x="44"/>
        <n x="49"/>
      </t>
    </mdx>
    <mdx n="41" f="v">
      <t c="5" si="23">
        <n x="24" s="1"/>
        <n x="25" s="1"/>
        <n x="48"/>
        <n x="44"/>
        <n x="50"/>
      </t>
    </mdx>
    <mdx n="41" f="v">
      <t c="5" si="23">
        <n x="24" s="1"/>
        <n x="25" s="1"/>
        <n x="48"/>
        <n x="6"/>
        <n x="32"/>
      </t>
    </mdx>
    <mdx n="41" f="v">
      <t c="5" si="23">
        <n x="24" s="1"/>
        <n x="25" s="1"/>
        <n x="48"/>
        <n x="6"/>
        <n x="33"/>
      </t>
    </mdx>
    <mdx n="41" f="v">
      <t c="5" si="23">
        <n x="24" s="1"/>
        <n x="25" s="1"/>
        <n x="48"/>
        <n x="6"/>
        <n x="42"/>
      </t>
    </mdx>
    <mdx n="41" f="v">
      <t c="5" si="23">
        <n x="24" s="1"/>
        <n x="25" s="1"/>
        <n x="48"/>
        <n x="6"/>
        <n x="47"/>
      </t>
    </mdx>
    <mdx n="41" f="v">
      <t c="5" si="23">
        <n x="24" s="1"/>
        <n x="25" s="1"/>
        <n x="48"/>
        <n x="6"/>
        <n x="46"/>
      </t>
    </mdx>
    <mdx n="41" f="v">
      <t c="5" si="23">
        <n x="24" s="1"/>
        <n x="25" s="1"/>
        <n x="48"/>
        <n x="6"/>
        <n x="49"/>
      </t>
    </mdx>
    <mdx n="41" f="v">
      <t c="5" si="23">
        <n x="24" s="1"/>
        <n x="25" s="1"/>
        <n x="48"/>
        <n x="6"/>
        <n x="50"/>
      </t>
    </mdx>
    <mdx n="41" f="v">
      <t c="5" si="23">
        <n x="28" s="1"/>
        <n x="25" s="1"/>
        <n x="48"/>
        <n x="22"/>
        <n x="32"/>
      </t>
    </mdx>
    <mdx n="41" f="v">
      <t c="5" si="23">
        <n x="28" s="1"/>
        <n x="25" s="1"/>
        <n x="48"/>
        <n x="22"/>
        <n x="33"/>
      </t>
    </mdx>
    <mdx n="41" f="v">
      <t c="5" si="23">
        <n x="28" s="1"/>
        <n x="25" s="1"/>
        <n x="48"/>
        <n x="22"/>
        <n x="47"/>
      </t>
    </mdx>
    <mdx n="41" f="v">
      <t c="5" si="23">
        <n x="28" s="1"/>
        <n x="25" s="1"/>
        <n x="48"/>
        <n x="22"/>
        <n x="46"/>
      </t>
    </mdx>
    <mdx n="41" f="v">
      <t c="5" si="23">
        <n x="28" s="1"/>
        <n x="25" s="1"/>
        <n x="48"/>
        <n x="22"/>
        <n x="50"/>
      </t>
    </mdx>
    <mdx n="41" f="v">
      <t c="5" si="23">
        <n x="28" s="1"/>
        <n x="25" s="1"/>
        <n x="48"/>
        <n x="21"/>
        <n x="32"/>
      </t>
    </mdx>
    <mdx n="41" f="v">
      <t c="5" si="23">
        <n x="28" s="1"/>
        <n x="25" s="1"/>
        <n x="48"/>
        <n x="21"/>
        <n x="33"/>
      </t>
    </mdx>
    <mdx n="41" f="v">
      <t c="5" si="23">
        <n x="28" s="1"/>
        <n x="25" s="1"/>
        <n x="48"/>
        <n x="21"/>
        <n x="42"/>
      </t>
    </mdx>
    <mdx n="41" f="v">
      <t c="5" si="23">
        <n x="28" s="1"/>
        <n x="25" s="1"/>
        <n x="48"/>
        <n x="21"/>
        <n x="47"/>
      </t>
    </mdx>
    <mdx n="41" f="v">
      <t c="5" si="23">
        <n x="28" s="1"/>
        <n x="25" s="1"/>
        <n x="48"/>
        <n x="21"/>
        <n x="46"/>
      </t>
    </mdx>
    <mdx n="41" f="v">
      <t c="5" si="23">
        <n x="28" s="1"/>
        <n x="25" s="1"/>
        <n x="48"/>
        <n x="21"/>
        <n x="50"/>
      </t>
    </mdx>
    <mdx n="41" f="v">
      <t c="5" si="23">
        <n x="28" s="1"/>
        <n x="25" s="1"/>
        <n x="48"/>
        <n x="19"/>
        <n x="32"/>
      </t>
    </mdx>
    <mdx n="41" f="v">
      <t c="5" si="23">
        <n x="28" s="1"/>
        <n x="25" s="1"/>
        <n x="48"/>
        <n x="19"/>
        <n x="33"/>
      </t>
    </mdx>
    <mdx n="41" f="v">
      <t c="5" si="23">
        <n x="28" s="1"/>
        <n x="25" s="1"/>
        <n x="48"/>
        <n x="19"/>
        <n x="42"/>
      </t>
    </mdx>
    <mdx n="41" f="v">
      <t c="5" si="23">
        <n x="28" s="1"/>
        <n x="25" s="1"/>
        <n x="48"/>
        <n x="19"/>
        <n x="47"/>
      </t>
    </mdx>
    <mdx n="41" f="v">
      <t c="5" si="23">
        <n x="28" s="1"/>
        <n x="25" s="1"/>
        <n x="48"/>
        <n x="19"/>
        <n x="46"/>
      </t>
    </mdx>
    <mdx n="41" f="v">
      <t c="5" si="23">
        <n x="28" s="1"/>
        <n x="25" s="1"/>
        <n x="48"/>
        <n x="19"/>
        <n x="50"/>
      </t>
    </mdx>
    <mdx n="41" f="v">
      <t c="5" si="23">
        <n x="28" s="1"/>
        <n x="25" s="1"/>
        <n x="48"/>
        <n x="17"/>
        <n x="32"/>
      </t>
    </mdx>
    <mdx n="41" f="v">
      <t c="5" si="23">
        <n x="28" s="1"/>
        <n x="25" s="1"/>
        <n x="48"/>
        <n x="17"/>
        <n x="33"/>
      </t>
    </mdx>
    <mdx n="41" f="v">
      <t c="5" si="23">
        <n x="28" s="1"/>
        <n x="25" s="1"/>
        <n x="48"/>
        <n x="17"/>
        <n x="42"/>
      </t>
    </mdx>
    <mdx n="41" f="v">
      <t c="5" si="23">
        <n x="28" s="1"/>
        <n x="25" s="1"/>
        <n x="48"/>
        <n x="17"/>
        <n x="47"/>
      </t>
    </mdx>
    <mdx n="41" f="v">
      <t c="5" si="23">
        <n x="28" s="1"/>
        <n x="25" s="1"/>
        <n x="48"/>
        <n x="17"/>
        <n x="46"/>
      </t>
    </mdx>
    <mdx n="41" f="v">
      <t c="5" si="23">
        <n x="28" s="1"/>
        <n x="25" s="1"/>
        <n x="48"/>
        <n x="17"/>
        <n x="50"/>
      </t>
    </mdx>
    <mdx n="41" f="v">
      <t c="5" si="23">
        <n x="28" s="1"/>
        <n x="25" s="1"/>
        <n x="48"/>
        <n x="16"/>
        <n x="32"/>
      </t>
    </mdx>
    <mdx n="41" f="v">
      <t c="5" si="23">
        <n x="28" s="1"/>
        <n x="25" s="1"/>
        <n x="48"/>
        <n x="16"/>
        <n x="33"/>
      </t>
    </mdx>
    <mdx n="41" f="v">
      <t c="5" si="23">
        <n x="28" s="1"/>
        <n x="25" s="1"/>
        <n x="48"/>
        <n x="16"/>
        <n x="42"/>
      </t>
    </mdx>
    <mdx n="41" f="v">
      <t c="5" si="23">
        <n x="28" s="1"/>
        <n x="25" s="1"/>
        <n x="48"/>
        <n x="16"/>
        <n x="47"/>
      </t>
    </mdx>
    <mdx n="41" f="v">
      <t c="5" si="23">
        <n x="28" s="1"/>
        <n x="25" s="1"/>
        <n x="48"/>
        <n x="16"/>
        <n x="46"/>
      </t>
    </mdx>
    <mdx n="41" f="v">
      <t c="5" si="23">
        <n x="28" s="1"/>
        <n x="25" s="1"/>
        <n x="48"/>
        <n x="16"/>
        <n x="50"/>
      </t>
    </mdx>
    <mdx n="41" f="v">
      <t c="5" si="23">
        <n x="28" s="1"/>
        <n x="25" s="1"/>
        <n x="48"/>
        <n x="29" s="1"/>
        <n x="32"/>
      </t>
    </mdx>
    <mdx n="41" f="v">
      <t c="5" si="23">
        <n x="28" s="1"/>
        <n x="25" s="1"/>
        <n x="48"/>
        <n x="29" s="1"/>
        <n x="33"/>
      </t>
    </mdx>
    <mdx n="41" f="v">
      <t c="5" si="23">
        <n x="28" s="1"/>
        <n x="25" s="1"/>
        <n x="48"/>
        <n x="29" s="1"/>
        <n x="42"/>
      </t>
    </mdx>
    <mdx n="41" f="v">
      <t c="5" si="23">
        <n x="28" s="1"/>
        <n x="25" s="1"/>
        <n x="48"/>
        <n x="29" s="1"/>
        <n x="47"/>
      </t>
    </mdx>
    <mdx n="41" f="v">
      <t c="5" si="23">
        <n x="28" s="1"/>
        <n x="25" s="1"/>
        <n x="48"/>
        <n x="29" s="1"/>
        <n x="46"/>
      </t>
    </mdx>
    <mdx n="41" f="v">
      <t c="5" si="23">
        <n x="28" s="1"/>
        <n x="25" s="1"/>
        <n x="48"/>
        <n x="29" s="1"/>
        <n x="50"/>
      </t>
    </mdx>
    <mdx n="41" f="v">
      <t c="5" si="23">
        <n x="28" s="1"/>
        <n x="25" s="1"/>
        <n x="48"/>
        <n x="13"/>
        <n x="32"/>
      </t>
    </mdx>
    <mdx n="41" f="v">
      <t c="5" si="23">
        <n x="28" s="1"/>
        <n x="25" s="1"/>
        <n x="48"/>
        <n x="13"/>
        <n x="33"/>
      </t>
    </mdx>
    <mdx n="41" f="v">
      <t c="5" si="23">
        <n x="28" s="1"/>
        <n x="25" s="1"/>
        <n x="48"/>
        <n x="13"/>
        <n x="42"/>
      </t>
    </mdx>
    <mdx n="41" f="v">
      <t c="5" si="23">
        <n x="28" s="1"/>
        <n x="25" s="1"/>
        <n x="48"/>
        <n x="13"/>
        <n x="47"/>
      </t>
    </mdx>
    <mdx n="41" f="v">
      <t c="5" si="23">
        <n x="28" s="1"/>
        <n x="25" s="1"/>
        <n x="48"/>
        <n x="13"/>
        <n x="46"/>
      </t>
    </mdx>
    <mdx n="41" f="v">
      <t c="5" si="23">
        <n x="28" s="1"/>
        <n x="25" s="1"/>
        <n x="48"/>
        <n x="13"/>
        <n x="50"/>
      </t>
    </mdx>
    <mdx n="41" f="v">
      <t c="5" si="23">
        <n x="28" s="1"/>
        <n x="25" s="1"/>
        <n x="48"/>
        <n x="10"/>
        <n x="32"/>
      </t>
    </mdx>
    <mdx n="41" f="v">
      <t c="5" si="23">
        <n x="28" s="1"/>
        <n x="25" s="1"/>
        <n x="48"/>
        <n x="10"/>
        <n x="33"/>
      </t>
    </mdx>
    <mdx n="41" f="v">
      <t c="5" si="23">
        <n x="28" s="1"/>
        <n x="25" s="1"/>
        <n x="48"/>
        <n x="10"/>
        <n x="42"/>
      </t>
    </mdx>
    <mdx n="41" f="v">
      <t c="5" si="23">
        <n x="28" s="1"/>
        <n x="25" s="1"/>
        <n x="48"/>
        <n x="10"/>
        <n x="47"/>
      </t>
    </mdx>
    <mdx n="41" f="v">
      <t c="5" si="23">
        <n x="28" s="1"/>
        <n x="25" s="1"/>
        <n x="48"/>
        <n x="10"/>
        <n x="46"/>
      </t>
    </mdx>
    <mdx n="41" f="v">
      <t c="5" si="23">
        <n x="28" s="1"/>
        <n x="25" s="1"/>
        <n x="48"/>
        <n x="43"/>
        <n x="47"/>
      </t>
    </mdx>
    <mdx n="41" f="v">
      <t c="5" si="23">
        <n x="28" s="1"/>
        <n x="25" s="1"/>
        <n x="48"/>
        <n x="43"/>
        <n x="46"/>
      </t>
    </mdx>
    <mdx n="41" f="v">
      <t c="5" si="23">
        <n x="28" s="1"/>
        <n x="25" s="1"/>
        <n x="48"/>
        <n x="44"/>
        <n x="32"/>
      </t>
    </mdx>
    <mdx n="41" f="v">
      <t c="5" si="23">
        <n x="28" s="1"/>
        <n x="25" s="1"/>
        <n x="48"/>
        <n x="44"/>
        <n x="33"/>
      </t>
    </mdx>
    <mdx n="41" f="v">
      <t c="5" si="23">
        <n x="28" s="1"/>
        <n x="25" s="1"/>
        <n x="48"/>
        <n x="44"/>
        <n x="42"/>
      </t>
    </mdx>
    <mdx n="41" f="v">
      <t c="5" si="23">
        <n x="28" s="1"/>
        <n x="25" s="1"/>
        <n x="48"/>
        <n x="44"/>
        <n x="47"/>
      </t>
    </mdx>
    <mdx n="41" f="v">
      <t c="5" si="23">
        <n x="28" s="1"/>
        <n x="25" s="1"/>
        <n x="48"/>
        <n x="44"/>
        <n x="46"/>
      </t>
    </mdx>
    <mdx n="41" f="v">
      <t c="5" si="23">
        <n x="28" s="1"/>
        <n x="25" s="1"/>
        <n x="48"/>
        <n x="44"/>
        <n x="50"/>
      </t>
    </mdx>
    <mdx n="41" f="v">
      <t c="5" si="23">
        <n x="52" s="1"/>
        <n x="25" s="1"/>
        <n x="48"/>
        <n x="22"/>
        <n x="32"/>
      </t>
    </mdx>
    <mdx n="41" f="v">
      <t c="5" si="23">
        <n x="52" s="1"/>
        <n x="25" s="1"/>
        <n x="48"/>
        <n x="22"/>
        <n x="33"/>
      </t>
    </mdx>
    <mdx n="41" f="v">
      <t c="5" si="23">
        <n x="52" s="1"/>
        <n x="25" s="1"/>
        <n x="48"/>
        <n x="22"/>
        <n x="42"/>
      </t>
    </mdx>
    <mdx n="41" f="v">
      <t c="5" si="23">
        <n x="52" s="1"/>
        <n x="25" s="1"/>
        <n x="48"/>
        <n x="22"/>
        <n x="47"/>
      </t>
    </mdx>
    <mdx n="41" f="v">
      <t c="5" si="23">
        <n x="52" s="1"/>
        <n x="25" s="1"/>
        <n x="48"/>
        <n x="22"/>
        <n x="46"/>
      </t>
    </mdx>
    <mdx n="41" f="v">
      <t c="5" si="23">
        <n x="52" s="1"/>
        <n x="25" s="1"/>
        <n x="48"/>
        <n x="22"/>
        <n x="49"/>
      </t>
    </mdx>
    <mdx n="41" f="v">
      <t c="5" si="23">
        <n x="52" s="1"/>
        <n x="25" s="1"/>
        <n x="48"/>
        <n x="22"/>
        <n x="50"/>
      </t>
    </mdx>
    <mdx n="41" f="v">
      <t c="5" si="23">
        <n x="52" s="1"/>
        <n x="25" s="1"/>
        <n x="48"/>
        <n x="22"/>
        <n x="51"/>
      </t>
    </mdx>
    <mdx n="41" f="v">
      <t c="5" si="23">
        <n x="52" s="1"/>
        <n x="25" s="1"/>
        <n x="48"/>
        <n x="21"/>
        <n x="32"/>
      </t>
    </mdx>
    <mdx n="41" f="v">
      <t c="5" si="23">
        <n x="52" s="1"/>
        <n x="25" s="1"/>
        <n x="48"/>
        <n x="21"/>
        <n x="33"/>
      </t>
    </mdx>
    <mdx n="41" f="v">
      <t c="5" si="23">
        <n x="52" s="1"/>
        <n x="25" s="1"/>
        <n x="48"/>
        <n x="21"/>
        <n x="42"/>
      </t>
    </mdx>
    <mdx n="41" f="v">
      <t c="5" si="23">
        <n x="52" s="1"/>
        <n x="25" s="1"/>
        <n x="48"/>
        <n x="21"/>
        <n x="47"/>
      </t>
    </mdx>
    <mdx n="41" f="v">
      <t c="5" si="23">
        <n x="52" s="1"/>
        <n x="25" s="1"/>
        <n x="48"/>
        <n x="21"/>
        <n x="46"/>
      </t>
    </mdx>
    <mdx n="41" f="v">
      <t c="5" si="23">
        <n x="52" s="1"/>
        <n x="25" s="1"/>
        <n x="48"/>
        <n x="21"/>
        <n x="49"/>
      </t>
    </mdx>
    <mdx n="41" f="v">
      <t c="5" si="23">
        <n x="52" s="1"/>
        <n x="25" s="1"/>
        <n x="48"/>
        <n x="21"/>
        <n x="50"/>
      </t>
    </mdx>
    <mdx n="41" f="v">
      <t c="5" si="23">
        <n x="52" s="1"/>
        <n x="25" s="1"/>
        <n x="48"/>
        <n x="21"/>
        <n x="51"/>
      </t>
    </mdx>
    <mdx n="41" f="v">
      <t c="5" si="23">
        <n x="52" s="1"/>
        <n x="25" s="1"/>
        <n x="48"/>
        <n x="19"/>
        <n x="32"/>
      </t>
    </mdx>
    <mdx n="41" f="v">
      <t c="5" si="23">
        <n x="52" s="1"/>
        <n x="25" s="1"/>
        <n x="48"/>
        <n x="19"/>
        <n x="33"/>
      </t>
    </mdx>
    <mdx n="41" f="v">
      <t c="5" si="23">
        <n x="52" s="1"/>
        <n x="25" s="1"/>
        <n x="48"/>
        <n x="19"/>
        <n x="42"/>
      </t>
    </mdx>
    <mdx n="41" f="v">
      <t c="5" si="23">
        <n x="52" s="1"/>
        <n x="25" s="1"/>
        <n x="48"/>
        <n x="19"/>
        <n x="47"/>
      </t>
    </mdx>
    <mdx n="41" f="v">
      <t c="5" si="23">
        <n x="52" s="1"/>
        <n x="25" s="1"/>
        <n x="48"/>
        <n x="19"/>
        <n x="46"/>
      </t>
    </mdx>
    <mdx n="41" f="v">
      <t c="5" si="23">
        <n x="52" s="1"/>
        <n x="25" s="1"/>
        <n x="48"/>
        <n x="19"/>
        <n x="49"/>
      </t>
    </mdx>
    <mdx n="41" f="v">
      <t c="5" si="23">
        <n x="52" s="1"/>
        <n x="25" s="1"/>
        <n x="48"/>
        <n x="19"/>
        <n x="50"/>
      </t>
    </mdx>
    <mdx n="41" f="v">
      <t c="5" si="23">
        <n x="52" s="1"/>
        <n x="25" s="1"/>
        <n x="48"/>
        <n x="19"/>
        <n x="51"/>
      </t>
    </mdx>
    <mdx n="41" f="v">
      <t c="5" si="23">
        <n x="52" s="1"/>
        <n x="25" s="1"/>
        <n x="48"/>
        <n x="17"/>
        <n x="32"/>
      </t>
    </mdx>
    <mdx n="41" f="v">
      <t c="5" si="23">
        <n x="52" s="1"/>
        <n x="25" s="1"/>
        <n x="48"/>
        <n x="17"/>
        <n x="33"/>
      </t>
    </mdx>
    <mdx n="41" f="v">
      <t c="5" si="23">
        <n x="52" s="1"/>
        <n x="25" s="1"/>
        <n x="48"/>
        <n x="17"/>
        <n x="42"/>
      </t>
    </mdx>
    <mdx n="41" f="v">
      <t c="5" si="23">
        <n x="52" s="1"/>
        <n x="25" s="1"/>
        <n x="48"/>
        <n x="17"/>
        <n x="47"/>
      </t>
    </mdx>
    <mdx n="41" f="v">
      <t c="5" si="23">
        <n x="52" s="1"/>
        <n x="25" s="1"/>
        <n x="48"/>
        <n x="17"/>
        <n x="46"/>
      </t>
    </mdx>
    <mdx n="41" f="v">
      <t c="5" si="23">
        <n x="52" s="1"/>
        <n x="25" s="1"/>
        <n x="48"/>
        <n x="17"/>
        <n x="49"/>
      </t>
    </mdx>
    <mdx n="41" f="v">
      <t c="5" si="23">
        <n x="52" s="1"/>
        <n x="25" s="1"/>
        <n x="48"/>
        <n x="17"/>
        <n x="50"/>
      </t>
    </mdx>
    <mdx n="41" f="v">
      <t c="5" si="23">
        <n x="52" s="1"/>
        <n x="25" s="1"/>
        <n x="48"/>
        <n x="17"/>
        <n x="51"/>
      </t>
    </mdx>
    <mdx n="41" f="v">
      <t c="5" si="23">
        <n x="52" s="1"/>
        <n x="25" s="1"/>
        <n x="48"/>
        <n x="16"/>
        <n x="32"/>
      </t>
    </mdx>
    <mdx n="41" f="v">
      <t c="5" si="23">
        <n x="52" s="1"/>
        <n x="25" s="1"/>
        <n x="48"/>
        <n x="16"/>
        <n x="33"/>
      </t>
    </mdx>
    <mdx n="41" f="v">
      <t c="5" si="23">
        <n x="52" s="1"/>
        <n x="25" s="1"/>
        <n x="48"/>
        <n x="16"/>
        <n x="42"/>
      </t>
    </mdx>
    <mdx n="41" f="v">
      <t c="5" si="23">
        <n x="52" s="1"/>
        <n x="25" s="1"/>
        <n x="48"/>
        <n x="16"/>
        <n x="47"/>
      </t>
    </mdx>
    <mdx n="41" f="v">
      <t c="5" si="23">
        <n x="52" s="1"/>
        <n x="25" s="1"/>
        <n x="48"/>
        <n x="16"/>
        <n x="46"/>
      </t>
    </mdx>
    <mdx n="41" f="v">
      <t c="5" si="23">
        <n x="52" s="1"/>
        <n x="25" s="1"/>
        <n x="48"/>
        <n x="16"/>
        <n x="49"/>
      </t>
    </mdx>
    <mdx n="41" f="v">
      <t c="5" si="23">
        <n x="52" s="1"/>
        <n x="25" s="1"/>
        <n x="48"/>
        <n x="16"/>
        <n x="50"/>
      </t>
    </mdx>
    <mdx n="41" f="v">
      <t c="5" si="23">
        <n x="52" s="1"/>
        <n x="25" s="1"/>
        <n x="48"/>
        <n x="16"/>
        <n x="51"/>
      </t>
    </mdx>
    <mdx n="41" f="v">
      <t c="5" si="23">
        <n x="52" s="1"/>
        <n x="25" s="1"/>
        <n x="48"/>
        <n x="29" s="1"/>
        <n x="32"/>
      </t>
    </mdx>
    <mdx n="41" f="v">
      <t c="5" si="23">
        <n x="52" s="1"/>
        <n x="25" s="1"/>
        <n x="48"/>
        <n x="29" s="1"/>
        <n x="33"/>
      </t>
    </mdx>
    <mdx n="41" f="v">
      <t c="5" si="23">
        <n x="52" s="1"/>
        <n x="25" s="1"/>
        <n x="48"/>
        <n x="29" s="1"/>
        <n x="42"/>
      </t>
    </mdx>
    <mdx n="41" f="v">
      <t c="5" si="23">
        <n x="52" s="1"/>
        <n x="25" s="1"/>
        <n x="48"/>
        <n x="29" s="1"/>
        <n x="47"/>
      </t>
    </mdx>
    <mdx n="41" f="v">
      <t c="5" si="23">
        <n x="52" s="1"/>
        <n x="25" s="1"/>
        <n x="48"/>
        <n x="29" s="1"/>
        <n x="46"/>
      </t>
    </mdx>
    <mdx n="41" f="v">
      <t c="5" si="23">
        <n x="52" s="1"/>
        <n x="25" s="1"/>
        <n x="48"/>
        <n x="29" s="1"/>
        <n x="49"/>
      </t>
    </mdx>
    <mdx n="41" f="v">
      <t c="5" si="23">
        <n x="52" s="1"/>
        <n x="25" s="1"/>
        <n x="48"/>
        <n x="29" s="1"/>
        <n x="50"/>
      </t>
    </mdx>
    <mdx n="41" f="v">
      <t c="5" si="23">
        <n x="52" s="1"/>
        <n x="25" s="1"/>
        <n x="48"/>
        <n x="29" s="1"/>
        <n x="51"/>
      </t>
    </mdx>
    <mdx n="41" f="v">
      <t c="5" si="23">
        <n x="52" s="1"/>
        <n x="25" s="1"/>
        <n x="48"/>
        <n x="15"/>
        <n x="32"/>
      </t>
    </mdx>
    <mdx n="41" f="v">
      <t c="5" si="23">
        <n x="52" s="1"/>
        <n x="25" s="1"/>
        <n x="48"/>
        <n x="15"/>
        <n x="33"/>
      </t>
    </mdx>
    <mdx n="41" f="v">
      <t c="5" si="23">
        <n x="52" s="1"/>
        <n x="25" s="1"/>
        <n x="48"/>
        <n x="15"/>
        <n x="42"/>
      </t>
    </mdx>
    <mdx n="41" f="v">
      <t c="5" si="23">
        <n x="52" s="1"/>
        <n x="25" s="1"/>
        <n x="48"/>
        <n x="15"/>
        <n x="47"/>
      </t>
    </mdx>
    <mdx n="41" f="v">
      <t c="5" si="23">
        <n x="52" s="1"/>
        <n x="25" s="1"/>
        <n x="48"/>
        <n x="15"/>
        <n x="46"/>
      </t>
    </mdx>
    <mdx n="41" f="v">
      <t c="5" si="23">
        <n x="52" s="1"/>
        <n x="25" s="1"/>
        <n x="48"/>
        <n x="15"/>
        <n x="49"/>
      </t>
    </mdx>
    <mdx n="41" f="v">
      <t c="5" si="23">
        <n x="52" s="1"/>
        <n x="25" s="1"/>
        <n x="48"/>
        <n x="15"/>
        <n x="50"/>
      </t>
    </mdx>
    <mdx n="41" f="v">
      <t c="5" si="23">
        <n x="52" s="1"/>
        <n x="25" s="1"/>
        <n x="48"/>
        <n x="15"/>
        <n x="51"/>
      </t>
    </mdx>
    <mdx n="41" f="v">
      <t c="5" si="23">
        <n x="52" s="1"/>
        <n x="25" s="1"/>
        <n x="48"/>
        <n x="13"/>
        <n x="32"/>
      </t>
    </mdx>
    <mdx n="41" f="v">
      <t c="5" si="23">
        <n x="52" s="1"/>
        <n x="25" s="1"/>
        <n x="48"/>
        <n x="13"/>
        <n x="33"/>
      </t>
    </mdx>
    <mdx n="41" f="v">
      <t c="5" si="23">
        <n x="52" s="1"/>
        <n x="25" s="1"/>
        <n x="48"/>
        <n x="13"/>
        <n x="42"/>
      </t>
    </mdx>
    <mdx n="41" f="v">
      <t c="5" si="23">
        <n x="52" s="1"/>
        <n x="25" s="1"/>
        <n x="48"/>
        <n x="13"/>
        <n x="47"/>
      </t>
    </mdx>
    <mdx n="41" f="v">
      <t c="5" si="23">
        <n x="52" s="1"/>
        <n x="25" s="1"/>
        <n x="48"/>
        <n x="13"/>
        <n x="46"/>
      </t>
    </mdx>
    <mdx n="41" f="v">
      <t c="5" si="23">
        <n x="52" s="1"/>
        <n x="25" s="1"/>
        <n x="48"/>
        <n x="13"/>
        <n x="49"/>
      </t>
    </mdx>
    <mdx n="41" f="v">
      <t c="5" si="23">
        <n x="52" s="1"/>
        <n x="25" s="1"/>
        <n x="48"/>
        <n x="13"/>
        <n x="50"/>
      </t>
    </mdx>
    <mdx n="41" f="v">
      <t c="5" si="23">
        <n x="52" s="1"/>
        <n x="25" s="1"/>
        <n x="48"/>
        <n x="13"/>
        <n x="51"/>
      </t>
    </mdx>
    <mdx n="41" f="v">
      <t c="5" si="23">
        <n x="52" s="1"/>
        <n x="25" s="1"/>
        <n x="48"/>
        <n x="11"/>
        <n x="32"/>
      </t>
    </mdx>
    <mdx n="41" f="v">
      <t c="5" si="23">
        <n x="52" s="1"/>
        <n x="25" s="1"/>
        <n x="48"/>
        <n x="11"/>
        <n x="33"/>
      </t>
    </mdx>
    <mdx n="41" f="v">
      <t c="5" si="23">
        <n x="52" s="1"/>
        <n x="25" s="1"/>
        <n x="48"/>
        <n x="11"/>
        <n x="42"/>
      </t>
    </mdx>
    <mdx n="41" f="v">
      <t c="5" si="23">
        <n x="52" s="1"/>
        <n x="25" s="1"/>
        <n x="48"/>
        <n x="11"/>
        <n x="47"/>
      </t>
    </mdx>
    <mdx n="41" f="v">
      <t c="5" si="23">
        <n x="52" s="1"/>
        <n x="25" s="1"/>
        <n x="48"/>
        <n x="11"/>
        <n x="46"/>
      </t>
    </mdx>
    <mdx n="41" f="v">
      <t c="5" si="23">
        <n x="52" s="1"/>
        <n x="25" s="1"/>
        <n x="48"/>
        <n x="11"/>
        <n x="49"/>
      </t>
    </mdx>
    <mdx n="41" f="v">
      <t c="5" si="23">
        <n x="52" s="1"/>
        <n x="25" s="1"/>
        <n x="48"/>
        <n x="11"/>
        <n x="50"/>
      </t>
    </mdx>
    <mdx n="41" f="v">
      <t c="5" si="23">
        <n x="52" s="1"/>
        <n x="25" s="1"/>
        <n x="48"/>
        <n x="11"/>
        <n x="51"/>
      </t>
    </mdx>
    <mdx n="41" f="v">
      <t c="5" si="23">
        <n x="52" s="1"/>
        <n x="25" s="1"/>
        <n x="48"/>
        <n x="10"/>
        <n x="32"/>
      </t>
    </mdx>
    <mdx n="41" f="v">
      <t c="5" si="23">
        <n x="52" s="1"/>
        <n x="25" s="1"/>
        <n x="48"/>
        <n x="10"/>
        <n x="33"/>
      </t>
    </mdx>
    <mdx n="41" f="v">
      <t c="5" si="23">
        <n x="52" s="1"/>
        <n x="25" s="1"/>
        <n x="48"/>
        <n x="10"/>
        <n x="42"/>
      </t>
    </mdx>
    <mdx n="41" f="v">
      <t c="5" si="23">
        <n x="52" s="1"/>
        <n x="25" s="1"/>
        <n x="48"/>
        <n x="10"/>
        <n x="47"/>
      </t>
    </mdx>
    <mdx n="41" f="v">
      <t c="5" si="23">
        <n x="52" s="1"/>
        <n x="25" s="1"/>
        <n x="48"/>
        <n x="10"/>
        <n x="46"/>
      </t>
    </mdx>
    <mdx n="41" f="v">
      <t c="5" si="23">
        <n x="52" s="1"/>
        <n x="25" s="1"/>
        <n x="48"/>
        <n x="10"/>
        <n x="49"/>
      </t>
    </mdx>
    <mdx n="41" f="v">
      <t c="5" si="23">
        <n x="52" s="1"/>
        <n x="25" s="1"/>
        <n x="48"/>
        <n x="10"/>
        <n x="50"/>
      </t>
    </mdx>
    <mdx n="41" f="v">
      <t c="5" si="23">
        <n x="52" s="1"/>
        <n x="25" s="1"/>
        <n x="48"/>
        <n x="10"/>
        <n x="51"/>
      </t>
    </mdx>
    <mdx n="41" f="v">
      <t c="5" si="23">
        <n x="52" s="1"/>
        <n x="25" s="1"/>
        <n x="48"/>
        <n x="43"/>
        <n x="32"/>
      </t>
    </mdx>
    <mdx n="41" f="v">
      <t c="5" si="23">
        <n x="52" s="1"/>
        <n x="25" s="1"/>
        <n x="48"/>
        <n x="43"/>
        <n x="33"/>
      </t>
    </mdx>
    <mdx n="41" f="v">
      <t c="5" si="23">
        <n x="52" s="1"/>
        <n x="25" s="1"/>
        <n x="48"/>
        <n x="43"/>
        <n x="42"/>
      </t>
    </mdx>
    <mdx n="41" f="v">
      <t c="5" si="23">
        <n x="52" s="1"/>
        <n x="25" s="1"/>
        <n x="48"/>
        <n x="43"/>
        <n x="47"/>
      </t>
    </mdx>
    <mdx n="41" f="v">
      <t c="5" si="23">
        <n x="52" s="1"/>
        <n x="25" s="1"/>
        <n x="48"/>
        <n x="43"/>
        <n x="46"/>
      </t>
    </mdx>
    <mdx n="41" f="v">
      <t c="5" si="23">
        <n x="52" s="1"/>
        <n x="25" s="1"/>
        <n x="48"/>
        <n x="43"/>
        <n x="49"/>
      </t>
    </mdx>
    <mdx n="41" f="v">
      <t c="5" si="23">
        <n x="52" s="1"/>
        <n x="25" s="1"/>
        <n x="48"/>
        <n x="43"/>
        <n x="50"/>
      </t>
    </mdx>
    <mdx n="41" f="v">
      <t c="5" si="23">
        <n x="52" s="1"/>
        <n x="25" s="1"/>
        <n x="48"/>
        <n x="43"/>
        <n x="51"/>
      </t>
    </mdx>
    <mdx n="41" f="v">
      <t c="5" si="23">
        <n x="52" s="1"/>
        <n x="25" s="1"/>
        <n x="48"/>
        <n x="44"/>
        <n x="32"/>
      </t>
    </mdx>
    <mdx n="41" f="v">
      <t c="5" si="23">
        <n x="52" s="1"/>
        <n x="25" s="1"/>
        <n x="48"/>
        <n x="44"/>
        <n x="33"/>
      </t>
    </mdx>
    <mdx n="41" f="v">
      <t c="5" si="23">
        <n x="52" s="1"/>
        <n x="25" s="1"/>
        <n x="48"/>
        <n x="44"/>
        <n x="42"/>
      </t>
    </mdx>
    <mdx n="41" f="v">
      <t c="5" si="23">
        <n x="52" s="1"/>
        <n x="25" s="1"/>
        <n x="48"/>
        <n x="44"/>
        <n x="47"/>
      </t>
    </mdx>
    <mdx n="41" f="v">
      <t c="5" si="23">
        <n x="52" s="1"/>
        <n x="25" s="1"/>
        <n x="48"/>
        <n x="44"/>
        <n x="46"/>
      </t>
    </mdx>
    <mdx n="41" f="v">
      <t c="5" si="23">
        <n x="52" s="1"/>
        <n x="25" s="1"/>
        <n x="48"/>
        <n x="44"/>
        <n x="49"/>
      </t>
    </mdx>
    <mdx n="41" f="v">
      <t c="5" si="23">
        <n x="52" s="1"/>
        <n x="25" s="1"/>
        <n x="48"/>
        <n x="44"/>
        <n x="50"/>
      </t>
    </mdx>
    <mdx n="41" f="v">
      <t c="5" si="23">
        <n x="52" s="1"/>
        <n x="25" s="1"/>
        <n x="48"/>
        <n x="44"/>
        <n x="51"/>
      </t>
    </mdx>
    <mdx n="41" f="v">
      <t c="5" si="23">
        <n x="52" s="1"/>
        <n x="25" s="1"/>
        <n x="48"/>
        <n x="6"/>
        <n x="32"/>
      </t>
    </mdx>
    <mdx n="41" f="v">
      <t c="5" si="23">
        <n x="52" s="1"/>
        <n x="25" s="1"/>
        <n x="48"/>
        <n x="6"/>
        <n x="33"/>
      </t>
    </mdx>
    <mdx n="41" f="v">
      <t c="5" si="23">
        <n x="52" s="1"/>
        <n x="25" s="1"/>
        <n x="48"/>
        <n x="6"/>
        <n x="42"/>
      </t>
    </mdx>
    <mdx n="41" f="v">
      <t c="5" si="23">
        <n x="52" s="1"/>
        <n x="25" s="1"/>
        <n x="48"/>
        <n x="6"/>
        <n x="47"/>
      </t>
    </mdx>
    <mdx n="41" f="v">
      <t c="5" si="23">
        <n x="52" s="1"/>
        <n x="25" s="1"/>
        <n x="48"/>
        <n x="6"/>
        <n x="46"/>
      </t>
    </mdx>
    <mdx n="41" f="v">
      <t c="5" si="23">
        <n x="52" s="1"/>
        <n x="25" s="1"/>
        <n x="48"/>
        <n x="6"/>
        <n x="49"/>
      </t>
    </mdx>
    <mdx n="41" f="v">
      <t c="5" si="23">
        <n x="52" s="1"/>
        <n x="25" s="1"/>
        <n x="48"/>
        <n x="6"/>
        <n x="50"/>
      </t>
    </mdx>
    <mdx n="41" f="v">
      <t c="5" si="23">
        <n x="52" s="1"/>
        <n x="25" s="1"/>
        <n x="48"/>
        <n x="6"/>
        <n x="51"/>
      </t>
    </mdx>
    <mdx n="41" f="v">
      <t c="4" si="23">
        <n x="35" s="1"/>
        <n x="48"/>
        <n x="22"/>
        <n x="51"/>
      </t>
    </mdx>
    <mdx n="41" f="v">
      <t c="4" si="23">
        <n x="35" s="1"/>
        <n x="48"/>
        <n x="21"/>
        <n x="51"/>
      </t>
    </mdx>
    <mdx n="41" f="v">
      <t c="4" si="23">
        <n x="35" s="1"/>
        <n x="48"/>
        <n x="19"/>
        <n x="51"/>
      </t>
    </mdx>
    <mdx n="41" f="v">
      <t c="4" si="23">
        <n x="35" s="1"/>
        <n x="48"/>
        <n x="17"/>
        <n x="51"/>
      </t>
    </mdx>
    <mdx n="41" f="v">
      <t c="4" si="23">
        <n x="35" s="1"/>
        <n x="48"/>
        <n x="16"/>
        <n x="51"/>
      </t>
    </mdx>
    <mdx n="41" f="v">
      <t c="4" si="23">
        <n x="35" s="1"/>
        <n x="48"/>
        <n x="29" s="1"/>
        <n x="51"/>
      </t>
    </mdx>
    <mdx n="41" f="v">
      <t c="4" si="23">
        <n x="35" s="1"/>
        <n x="48"/>
        <n x="15"/>
        <n x="51"/>
      </t>
    </mdx>
    <mdx n="41" f="v">
      <t c="4" si="23">
        <n x="35" s="1"/>
        <n x="48"/>
        <n x="13"/>
        <n x="51"/>
      </t>
    </mdx>
    <mdx n="41" f="v">
      <t c="4" si="23">
        <n x="35" s="1"/>
        <n x="48"/>
        <n x="11"/>
        <n x="51"/>
      </t>
    </mdx>
    <mdx n="41" f="v">
      <t c="4" si="23">
        <n x="35" s="1"/>
        <n x="48"/>
        <n x="10"/>
        <n x="51"/>
      </t>
    </mdx>
    <mdx n="41" f="v">
      <t c="4" si="23">
        <n x="35" s="1"/>
        <n x="48"/>
        <n x="43"/>
        <n x="51"/>
      </t>
    </mdx>
    <mdx n="41" f="v">
      <t c="4" si="23">
        <n x="35" s="1"/>
        <n x="48"/>
        <n x="7"/>
        <n x="51"/>
      </t>
    </mdx>
    <mdx n="41" f="v">
      <t c="4" si="23">
        <n x="35" s="1"/>
        <n x="48"/>
        <n x="8"/>
        <n x="51"/>
      </t>
    </mdx>
    <mdx n="41" f="v">
      <t c="4" si="23">
        <n x="35" s="1"/>
        <n x="48"/>
        <n x="6"/>
        <n x="51"/>
      </t>
    </mdx>
    <mdx n="41" f="v">
      <t c="5" si="23">
        <n x="24" s="1"/>
        <n x="25" s="1"/>
        <n x="48"/>
        <n x="22"/>
        <n x="51"/>
      </t>
    </mdx>
    <mdx n="41" f="v">
      <t c="5" si="23">
        <n x="24" s="1"/>
        <n x="25" s="1"/>
        <n x="48"/>
        <n x="21"/>
        <n x="51"/>
      </t>
    </mdx>
    <mdx n="41" f="v">
      <t c="5" si="23">
        <n x="24" s="1"/>
        <n x="25" s="1"/>
        <n x="48"/>
        <n x="19"/>
        <n x="51"/>
      </t>
    </mdx>
    <mdx n="41" f="v">
      <t c="5" si="23">
        <n x="24" s="1"/>
        <n x="25" s="1"/>
        <n x="48"/>
        <n x="17"/>
        <n x="51"/>
      </t>
    </mdx>
    <mdx n="41" f="v">
      <t c="5" si="23">
        <n x="24" s="1"/>
        <n x="25" s="1"/>
        <n x="48"/>
        <n x="16"/>
        <n x="51"/>
      </t>
    </mdx>
    <mdx n="41" f="v">
      <t c="5" si="23">
        <n x="24" s="1"/>
        <n x="25" s="1"/>
        <n x="48"/>
        <n x="29" s="1"/>
        <n x="51"/>
      </t>
    </mdx>
    <mdx n="41" f="v">
      <t c="5" si="23">
        <n x="24" s="1"/>
        <n x="25" s="1"/>
        <n x="48"/>
        <n x="13"/>
        <n x="51"/>
      </t>
    </mdx>
    <mdx n="41" f="v">
      <t c="5" si="23">
        <n x="24" s="1"/>
        <n x="25" s="1"/>
        <n x="48"/>
        <n x="10"/>
        <n x="51"/>
      </t>
    </mdx>
    <mdx n="41" f="v">
      <t c="5" si="23">
        <n x="24" s="1"/>
        <n x="25" s="1"/>
        <n x="48"/>
        <n x="43"/>
        <n x="51"/>
      </t>
    </mdx>
    <mdx n="41" f="v">
      <t c="5" si="23">
        <n x="24" s="1"/>
        <n x="25" s="1"/>
        <n x="48"/>
        <n x="44"/>
        <n x="51"/>
      </t>
    </mdx>
    <mdx n="41" f="v">
      <t c="5" si="23">
        <n x="24" s="1"/>
        <n x="25" s="1"/>
        <n x="48"/>
        <n x="6"/>
        <n x="51"/>
      </t>
    </mdx>
    <mdx n="41" f="v">
      <t c="5" si="23">
        <n x="39" s="1"/>
        <n x="25" s="1"/>
        <n x="48"/>
        <n x="22"/>
        <n x="51"/>
      </t>
    </mdx>
    <mdx n="41" f="v">
      <t c="5" si="23">
        <n x="39" s="1"/>
        <n x="25" s="1"/>
        <n x="48"/>
        <n x="21"/>
        <n x="51"/>
      </t>
    </mdx>
    <mdx n="41" f="v">
      <t c="5" si="23">
        <n x="39" s="1"/>
        <n x="25" s="1"/>
        <n x="48"/>
        <n x="19"/>
        <n x="51"/>
      </t>
    </mdx>
    <mdx n="41" f="v">
      <t c="5" si="23">
        <n x="39" s="1"/>
        <n x="25" s="1"/>
        <n x="48"/>
        <n x="17"/>
        <n x="51"/>
      </t>
    </mdx>
    <mdx n="41" f="v">
      <t c="5" si="23">
        <n x="39" s="1"/>
        <n x="25" s="1"/>
        <n x="48"/>
        <n x="16"/>
        <n x="51"/>
      </t>
    </mdx>
    <mdx n="41" f="v">
      <t c="5" si="23">
        <n x="39" s="1"/>
        <n x="25" s="1"/>
        <n x="48"/>
        <n x="29" s="1"/>
        <n x="51"/>
      </t>
    </mdx>
    <mdx n="41" f="v">
      <t c="5" si="23">
        <n x="39" s="1"/>
        <n x="25" s="1"/>
        <n x="48"/>
        <n x="15"/>
        <n x="51"/>
      </t>
    </mdx>
    <mdx n="41" f="v">
      <t c="5" si="23">
        <n x="39" s="1"/>
        <n x="25" s="1"/>
        <n x="48"/>
        <n x="13"/>
        <n x="51"/>
      </t>
    </mdx>
    <mdx n="41" f="v">
      <t c="5" si="23">
        <n x="39" s="1"/>
        <n x="25" s="1"/>
        <n x="48"/>
        <n x="11"/>
        <n x="51"/>
      </t>
    </mdx>
    <mdx n="41" f="v">
      <t c="5" si="23">
        <n x="39" s="1"/>
        <n x="25" s="1"/>
        <n x="48"/>
        <n x="10"/>
        <n x="51"/>
      </t>
    </mdx>
    <mdx n="41" f="v">
      <t c="5" si="23">
        <n x="39" s="1"/>
        <n x="25" s="1"/>
        <n x="48"/>
        <n x="43"/>
        <n x="51"/>
      </t>
    </mdx>
    <mdx n="41" f="v">
      <t c="5" si="23">
        <n x="39" s="1"/>
        <n x="25" s="1"/>
        <n x="48"/>
        <n x="44"/>
        <n x="51"/>
      </t>
    </mdx>
    <mdx n="41" f="v">
      <t c="5" si="23">
        <n x="39" s="1"/>
        <n x="25" s="1"/>
        <n x="48"/>
        <n x="6"/>
        <n x="51"/>
      </t>
    </mdx>
    <mdx n="41" f="v">
      <t c="5" si="23">
        <n x="26" s="1"/>
        <n x="25" s="1"/>
        <n x="48"/>
        <n x="22"/>
        <n x="51"/>
      </t>
    </mdx>
    <mdx n="41" f="v">
      <t c="5" si="23">
        <n x="26" s="1"/>
        <n x="25" s="1"/>
        <n x="48"/>
        <n x="21"/>
        <n x="51"/>
      </t>
    </mdx>
    <mdx n="41" f="v">
      <t c="5" si="23">
        <n x="26" s="1"/>
        <n x="25" s="1"/>
        <n x="48"/>
        <n x="19"/>
        <n x="51"/>
      </t>
    </mdx>
    <mdx n="41" f="v">
      <t c="5" si="23">
        <n x="26" s="1"/>
        <n x="25" s="1"/>
        <n x="48"/>
        <n x="17"/>
        <n x="51"/>
      </t>
    </mdx>
    <mdx n="41" f="v">
      <t c="5" si="23">
        <n x="26" s="1"/>
        <n x="25" s="1"/>
        <n x="48"/>
        <n x="16"/>
        <n x="51"/>
      </t>
    </mdx>
    <mdx n="41" f="v">
      <t c="5" si="23">
        <n x="26" s="1"/>
        <n x="25" s="1"/>
        <n x="48"/>
        <n x="29" s="1"/>
        <n x="51"/>
      </t>
    </mdx>
    <mdx n="41" f="v">
      <t c="5" si="23">
        <n x="26" s="1"/>
        <n x="25" s="1"/>
        <n x="48"/>
        <n x="13"/>
        <n x="51"/>
      </t>
    </mdx>
    <mdx n="41" f="v">
      <t c="5" si="23">
        <n x="26" s="1"/>
        <n x="25" s="1"/>
        <n x="48"/>
        <n x="10"/>
        <n x="51"/>
      </t>
    </mdx>
    <mdx n="41" f="v">
      <t c="5" si="23">
        <n x="26" s="1"/>
        <n x="25" s="1"/>
        <n x="48"/>
        <n x="44"/>
        <n x="51"/>
      </t>
    </mdx>
    <mdx n="41" f="v">
      <t c="5" si="23">
        <n x="26" s="1"/>
        <n x="25" s="1"/>
        <n x="48"/>
        <n x="6"/>
        <n x="51"/>
      </t>
    </mdx>
    <mdx n="41" f="v">
      <t c="5" si="23">
        <n x="27" s="1"/>
        <n x="25" s="1"/>
        <n x="48"/>
        <n x="22"/>
        <n x="51"/>
      </t>
    </mdx>
    <mdx n="41" f="v">
      <t c="5" si="23">
        <n x="27" s="1"/>
        <n x="25" s="1"/>
        <n x="48"/>
        <n x="21"/>
        <n x="51"/>
      </t>
    </mdx>
    <mdx n="41" f="v">
      <t c="5" si="23">
        <n x="27" s="1"/>
        <n x="25" s="1"/>
        <n x="48"/>
        <n x="19"/>
        <n x="51"/>
      </t>
    </mdx>
    <mdx n="41" f="v">
      <t c="5" si="23">
        <n x="27" s="1"/>
        <n x="25" s="1"/>
        <n x="48"/>
        <n x="17"/>
        <n x="51"/>
      </t>
    </mdx>
    <mdx n="41" f="v">
      <t c="5" si="23">
        <n x="27" s="1"/>
        <n x="25" s="1"/>
        <n x="48"/>
        <n x="16"/>
        <n x="51"/>
      </t>
    </mdx>
    <mdx n="41" f="v">
      <t c="5" si="23">
        <n x="27" s="1"/>
        <n x="25" s="1"/>
        <n x="48"/>
        <n x="29" s="1"/>
        <n x="51"/>
      </t>
    </mdx>
    <mdx n="41" f="v">
      <t c="5" si="23">
        <n x="27" s="1"/>
        <n x="25" s="1"/>
        <n x="48"/>
        <n x="13"/>
        <n x="51"/>
      </t>
    </mdx>
    <mdx n="41" f="v">
      <t c="5" si="23">
        <n x="27" s="1"/>
        <n x="25" s="1"/>
        <n x="48"/>
        <n x="10"/>
        <n x="51"/>
      </t>
    </mdx>
    <mdx n="41" f="v">
      <t c="5" si="23">
        <n x="27" s="1"/>
        <n x="25" s="1"/>
        <n x="48"/>
        <n x="43"/>
        <n x="51"/>
      </t>
    </mdx>
    <mdx n="41" f="v">
      <t c="5" si="23">
        <n x="27" s="1"/>
        <n x="25" s="1"/>
        <n x="48"/>
        <n x="44"/>
        <n x="51"/>
      </t>
    </mdx>
    <mdx n="41" f="v">
      <t c="5" si="23">
        <n x="27" s="1"/>
        <n x="25" s="1"/>
        <n x="48"/>
        <n x="6"/>
        <n x="51"/>
      </t>
    </mdx>
    <mdx n="41" f="v">
      <t c="5" si="23">
        <n x="36" s="1"/>
        <n x="25" s="1"/>
        <n x="48"/>
        <n x="22"/>
        <n x="51"/>
      </t>
    </mdx>
    <mdx n="41" f="v">
      <t c="5" si="23">
        <n x="36" s="1"/>
        <n x="25" s="1"/>
        <n x="48"/>
        <n x="21"/>
        <n x="51"/>
      </t>
    </mdx>
    <mdx n="41" f="v">
      <t c="5" si="23">
        <n x="36" s="1"/>
        <n x="25" s="1"/>
        <n x="48"/>
        <n x="19"/>
        <n x="51"/>
      </t>
    </mdx>
    <mdx n="41" f="v">
      <t c="5" si="23">
        <n x="36" s="1"/>
        <n x="25" s="1"/>
        <n x="48"/>
        <n x="17"/>
        <n x="51"/>
      </t>
    </mdx>
    <mdx n="41" f="v">
      <t c="5" si="23">
        <n x="36" s="1"/>
        <n x="25" s="1"/>
        <n x="48"/>
        <n x="16"/>
        <n x="51"/>
      </t>
    </mdx>
    <mdx n="41" f="v">
      <t c="5" si="23">
        <n x="36" s="1"/>
        <n x="25" s="1"/>
        <n x="48"/>
        <n x="29" s="1"/>
        <n x="51"/>
      </t>
    </mdx>
    <mdx n="41" f="v">
      <t c="5" si="23">
        <n x="36" s="1"/>
        <n x="25" s="1"/>
        <n x="48"/>
        <n x="15"/>
        <n x="51"/>
      </t>
    </mdx>
    <mdx n="41" f="v">
      <t c="5" si="23">
        <n x="36" s="1"/>
        <n x="25" s="1"/>
        <n x="48"/>
        <n x="13"/>
        <n x="51"/>
      </t>
    </mdx>
    <mdx n="41" f="v">
      <t c="5" si="23">
        <n x="36" s="1"/>
        <n x="25" s="1"/>
        <n x="48"/>
        <n x="11"/>
        <n x="51"/>
      </t>
    </mdx>
    <mdx n="41" f="v">
      <t c="5" si="23">
        <n x="36" s="1"/>
        <n x="25" s="1"/>
        <n x="48"/>
        <n x="10"/>
        <n x="51"/>
      </t>
    </mdx>
    <mdx n="41" f="v">
      <t c="5" si="23">
        <n x="36" s="1"/>
        <n x="25" s="1"/>
        <n x="48"/>
        <n x="43"/>
        <n x="51"/>
      </t>
    </mdx>
    <mdx n="41" f="v">
      <t c="5" si="23">
        <n x="36" s="1"/>
        <n x="25" s="1"/>
        <n x="48"/>
        <n x="44"/>
        <n x="51"/>
      </t>
    </mdx>
    <mdx n="41" f="v">
      <t c="5" si="23">
        <n x="36" s="1"/>
        <n x="25" s="1"/>
        <n x="48"/>
        <n x="6"/>
        <n x="51"/>
      </t>
    </mdx>
    <mdx n="41" f="v">
      <t c="5" si="23">
        <n x="38" s="1"/>
        <n x="25" s="1"/>
        <n x="48"/>
        <n x="22"/>
        <n x="51"/>
      </t>
    </mdx>
    <mdx n="41" f="v">
      <t c="5" si="23">
        <n x="38" s="1"/>
        <n x="25" s="1"/>
        <n x="48"/>
        <n x="21"/>
        <n x="51"/>
      </t>
    </mdx>
    <mdx n="41" f="v">
      <t c="5" si="23">
        <n x="38" s="1"/>
        <n x="25" s="1"/>
        <n x="48"/>
        <n x="19"/>
        <n x="51"/>
      </t>
    </mdx>
    <mdx n="41" f="v">
      <t c="5" si="23">
        <n x="38" s="1"/>
        <n x="25" s="1"/>
        <n x="48"/>
        <n x="17"/>
        <n x="51"/>
      </t>
    </mdx>
    <mdx n="41" f="v">
      <t c="5" si="23">
        <n x="38" s="1"/>
        <n x="25" s="1"/>
        <n x="48"/>
        <n x="16"/>
        <n x="51"/>
      </t>
    </mdx>
    <mdx n="41" f="v">
      <t c="5" si="23">
        <n x="38" s="1"/>
        <n x="25" s="1"/>
        <n x="48"/>
        <n x="29" s="1"/>
        <n x="51"/>
      </t>
    </mdx>
    <mdx n="41" f="v">
      <t c="5" si="23">
        <n x="38" s="1"/>
        <n x="25" s="1"/>
        <n x="48"/>
        <n x="13"/>
        <n x="51"/>
      </t>
    </mdx>
    <mdx n="41" f="v">
      <t c="5" si="23">
        <n x="38" s="1"/>
        <n x="25" s="1"/>
        <n x="48"/>
        <n x="10"/>
        <n x="51"/>
      </t>
    </mdx>
    <mdx n="41" f="v">
      <t c="5" si="23">
        <n x="38" s="1"/>
        <n x="25" s="1"/>
        <n x="48"/>
        <n x="44"/>
        <n x="51"/>
      </t>
    </mdx>
    <mdx n="41" f="v">
      <t c="5" si="23">
        <n x="37" s="1"/>
        <n x="25" s="1"/>
        <n x="48"/>
        <n x="22"/>
        <n x="51"/>
      </t>
    </mdx>
    <mdx n="41" f="v">
      <t c="5" si="23">
        <n x="37" s="1"/>
        <n x="25" s="1"/>
        <n x="48"/>
        <n x="21"/>
        <n x="51"/>
      </t>
    </mdx>
    <mdx n="41" f="v">
      <t c="5" si="23">
        <n x="37" s="1"/>
        <n x="25" s="1"/>
        <n x="48"/>
        <n x="19"/>
        <n x="51"/>
      </t>
    </mdx>
    <mdx n="41" f="v">
      <t c="5" si="23">
        <n x="37" s="1"/>
        <n x="25" s="1"/>
        <n x="48"/>
        <n x="17"/>
        <n x="51"/>
      </t>
    </mdx>
    <mdx n="41" f="v">
      <t c="5" si="23">
        <n x="37" s="1"/>
        <n x="25" s="1"/>
        <n x="48"/>
        <n x="16"/>
        <n x="51"/>
      </t>
    </mdx>
    <mdx n="41" f="v">
      <t c="5" si="23">
        <n x="37" s="1"/>
        <n x="25" s="1"/>
        <n x="48"/>
        <n x="29" s="1"/>
        <n x="51"/>
      </t>
    </mdx>
    <mdx n="41" f="v">
      <t c="5" si="23">
        <n x="37" s="1"/>
        <n x="25" s="1"/>
        <n x="48"/>
        <n x="13"/>
        <n x="51"/>
      </t>
    </mdx>
    <mdx n="41" f="v">
      <t c="5" si="23">
        <n x="37" s="1"/>
        <n x="25" s="1"/>
        <n x="48"/>
        <n x="10"/>
        <n x="51"/>
      </t>
    </mdx>
    <mdx n="41" f="v">
      <t c="5" si="23">
        <n x="37" s="1"/>
        <n x="25" s="1"/>
        <n x="48"/>
        <n x="43"/>
        <n x="51"/>
      </t>
    </mdx>
    <mdx n="41" f="v">
      <t c="5" si="23">
        <n x="37" s="1"/>
        <n x="25" s="1"/>
        <n x="48"/>
        <n x="44"/>
        <n x="51"/>
      </t>
    </mdx>
    <mdx n="41" f="v">
      <t c="5" si="23">
        <n x="28" s="1"/>
        <n x="25" s="1"/>
        <n x="48"/>
        <n x="22"/>
        <n x="51"/>
      </t>
    </mdx>
    <mdx n="41" f="v">
      <t c="5" si="23">
        <n x="28" s="1"/>
        <n x="25" s="1"/>
        <n x="48"/>
        <n x="21"/>
        <n x="51"/>
      </t>
    </mdx>
    <mdx n="41" f="v">
      <t c="5" si="23">
        <n x="28" s="1"/>
        <n x="25" s="1"/>
        <n x="48"/>
        <n x="19"/>
        <n x="51"/>
      </t>
    </mdx>
    <mdx n="41" f="v">
      <t c="5" si="23">
        <n x="28" s="1"/>
        <n x="25" s="1"/>
        <n x="48"/>
        <n x="17"/>
        <n x="51"/>
      </t>
    </mdx>
    <mdx n="41" f="v">
      <t c="5" si="23">
        <n x="28" s="1"/>
        <n x="25" s="1"/>
        <n x="48"/>
        <n x="16"/>
        <n x="51"/>
      </t>
    </mdx>
    <mdx n="41" f="v">
      <t c="5" si="23">
        <n x="28" s="1"/>
        <n x="25" s="1"/>
        <n x="48"/>
        <n x="29" s="1"/>
        <n x="51"/>
      </t>
    </mdx>
    <mdx n="41" f="v">
      <t c="5" si="23">
        <n x="28" s="1"/>
        <n x="25" s="1"/>
        <n x="48"/>
        <n x="13"/>
        <n x="51"/>
      </t>
    </mdx>
    <mdx n="41" f="v">
      <t c="5" si="23">
        <n x="28" s="1"/>
        <n x="25" s="1"/>
        <n x="48"/>
        <n x="10"/>
        <n x="51"/>
      </t>
    </mdx>
    <mdx n="41" f="v">
      <t c="5" si="23">
        <n x="28" s="1"/>
        <n x="25" s="1"/>
        <n x="48"/>
        <n x="44"/>
        <n x="51"/>
      </t>
    </mdx>
    <mdx n="41" f="m">
      <t c="1">
        <n x="54"/>
      </t>
    </mdx>
    <mdx n="41" f="v">
      <t c="4" si="23">
        <n x="35" s="1"/>
        <n x="48"/>
        <n x="22"/>
        <n x="53"/>
      </t>
    </mdx>
    <mdx n="41" f="v">
      <t c="4" si="23">
        <n x="35" s="1"/>
        <n x="48"/>
        <n x="22"/>
        <n x="54"/>
      </t>
    </mdx>
    <mdx n="41" f="v">
      <t c="4" si="23">
        <n x="35" s="1"/>
        <n x="48"/>
        <n x="21"/>
        <n x="53"/>
      </t>
    </mdx>
    <mdx n="41" f="v">
      <t c="4" si="23">
        <n x="35" s="1"/>
        <n x="48"/>
        <n x="21"/>
        <n x="54"/>
      </t>
    </mdx>
    <mdx n="41" f="v">
      <t c="4" si="23">
        <n x="35" s="1"/>
        <n x="48"/>
        <n x="19"/>
        <n x="53"/>
      </t>
    </mdx>
    <mdx n="41" f="v">
      <t c="4" si="23">
        <n x="35" s="1"/>
        <n x="48"/>
        <n x="19"/>
        <n x="54"/>
      </t>
    </mdx>
    <mdx n="41" f="v">
      <t c="4" si="23">
        <n x="35" s="1"/>
        <n x="48"/>
        <n x="17"/>
        <n x="53"/>
      </t>
    </mdx>
    <mdx n="41" f="v">
      <t c="4" si="23">
        <n x="35" s="1"/>
        <n x="48"/>
        <n x="17"/>
        <n x="54"/>
      </t>
    </mdx>
    <mdx n="41" f="v">
      <t c="4" si="23">
        <n x="35" s="1"/>
        <n x="48"/>
        <n x="16"/>
        <n x="53"/>
      </t>
    </mdx>
    <mdx n="41" f="v">
      <t c="4" si="23">
        <n x="35" s="1"/>
        <n x="48"/>
        <n x="16"/>
        <n x="54"/>
      </t>
    </mdx>
    <mdx n="41" f="v">
      <t c="4" si="23">
        <n x="35" s="1"/>
        <n x="48"/>
        <n x="29" s="1"/>
        <n x="53"/>
      </t>
    </mdx>
    <mdx n="41" f="v">
      <t c="4" si="23">
        <n x="35" s="1"/>
        <n x="48"/>
        <n x="29" s="1"/>
        <n x="54"/>
      </t>
    </mdx>
    <mdx n="41" f="v">
      <t c="4" si="23">
        <n x="35" s="1"/>
        <n x="48"/>
        <n x="15"/>
        <n x="53"/>
      </t>
    </mdx>
    <mdx n="41" f="v">
      <t c="4" si="23">
        <n x="35" s="1"/>
        <n x="48"/>
        <n x="15"/>
        <n x="54"/>
      </t>
    </mdx>
    <mdx n="41" f="v">
      <t c="4" si="23">
        <n x="35" s="1"/>
        <n x="48"/>
        <n x="13"/>
        <n x="53"/>
      </t>
    </mdx>
    <mdx n="41" f="v">
      <t c="4" si="23">
        <n x="35" s="1"/>
        <n x="48"/>
        <n x="13"/>
        <n x="54"/>
      </t>
    </mdx>
    <mdx n="41" f="v">
      <t c="4" si="23">
        <n x="35" s="1"/>
        <n x="48"/>
        <n x="11"/>
        <n x="53"/>
      </t>
    </mdx>
    <mdx n="41" f="v">
      <t c="4" si="23">
        <n x="35" s="1"/>
        <n x="48"/>
        <n x="11"/>
        <n x="54"/>
      </t>
    </mdx>
    <mdx n="41" f="v">
      <t c="4" si="23">
        <n x="35" s="1"/>
        <n x="48"/>
        <n x="10"/>
        <n x="53"/>
      </t>
    </mdx>
    <mdx n="41" f="v">
      <t c="4" si="23">
        <n x="35" s="1"/>
        <n x="48"/>
        <n x="10"/>
        <n x="54"/>
      </t>
    </mdx>
    <mdx n="41" f="v">
      <t c="4" si="23">
        <n x="35" s="1"/>
        <n x="48"/>
        <n x="43"/>
        <n x="53"/>
      </t>
    </mdx>
    <mdx n="41" f="v">
      <t c="4" si="23">
        <n x="35" s="1"/>
        <n x="48"/>
        <n x="43"/>
        <n x="54"/>
      </t>
    </mdx>
    <mdx n="41" f="v">
      <t c="4" si="23">
        <n x="35" s="1"/>
        <n x="48"/>
        <n x="7"/>
        <n x="53"/>
      </t>
    </mdx>
    <mdx n="41" f="v">
      <t c="4" si="23">
        <n x="35" s="1"/>
        <n x="48"/>
        <n x="7"/>
        <n x="54"/>
      </t>
    </mdx>
    <mdx n="41" f="v">
      <t c="4" si="23">
        <n x="35" s="1"/>
        <n x="48"/>
        <n x="8"/>
        <n x="53"/>
      </t>
    </mdx>
    <mdx n="41" f="v">
      <t c="4" si="23">
        <n x="35" s="1"/>
        <n x="48"/>
        <n x="8"/>
        <n x="54"/>
      </t>
    </mdx>
    <mdx n="41" f="v">
      <t c="4" si="23">
        <n x="35" s="1"/>
        <n x="48"/>
        <n x="6"/>
        <n x="53"/>
      </t>
    </mdx>
    <mdx n="41" f="v">
      <t c="4" si="23">
        <n x="35" s="1"/>
        <n x="48"/>
        <n x="6"/>
        <n x="54"/>
      </t>
    </mdx>
    <mdx n="41" f="v">
      <t c="5" si="23">
        <n x="52" s="1"/>
        <n x="25" s="1"/>
        <n x="48"/>
        <n x="22"/>
        <n x="53"/>
      </t>
    </mdx>
    <mdx n="41" f="v">
      <t c="5" si="23">
        <n x="52" s="1"/>
        <n x="25" s="1"/>
        <n x="48"/>
        <n x="22"/>
        <n x="54"/>
      </t>
    </mdx>
    <mdx n="41" f="v">
      <t c="5" si="23">
        <n x="52" s="1"/>
        <n x="25" s="1"/>
        <n x="48"/>
        <n x="21"/>
        <n x="53"/>
      </t>
    </mdx>
    <mdx n="41" f="v">
      <t c="5" si="23">
        <n x="52" s="1"/>
        <n x="25" s="1"/>
        <n x="48"/>
        <n x="21"/>
        <n x="54"/>
      </t>
    </mdx>
    <mdx n="41" f="v">
      <t c="5" si="23">
        <n x="52" s="1"/>
        <n x="25" s="1"/>
        <n x="48"/>
        <n x="19"/>
        <n x="53"/>
      </t>
    </mdx>
    <mdx n="41" f="v">
      <t c="5" si="23">
        <n x="52" s="1"/>
        <n x="25" s="1"/>
        <n x="48"/>
        <n x="19"/>
        <n x="54"/>
      </t>
    </mdx>
    <mdx n="41" f="v">
      <t c="5" si="23">
        <n x="52" s="1"/>
        <n x="25" s="1"/>
        <n x="48"/>
        <n x="17"/>
        <n x="53"/>
      </t>
    </mdx>
    <mdx n="41" f="v">
      <t c="5" si="23">
        <n x="52" s="1"/>
        <n x="25" s="1"/>
        <n x="48"/>
        <n x="17"/>
        <n x="54"/>
      </t>
    </mdx>
    <mdx n="41" f="v">
      <t c="5" si="23">
        <n x="52" s="1"/>
        <n x="25" s="1"/>
        <n x="48"/>
        <n x="16"/>
        <n x="53"/>
      </t>
    </mdx>
    <mdx n="41" f="v">
      <t c="5" si="23">
        <n x="52" s="1"/>
        <n x="25" s="1"/>
        <n x="48"/>
        <n x="16"/>
        <n x="54"/>
      </t>
    </mdx>
    <mdx n="41" f="v">
      <t c="5" si="23">
        <n x="52" s="1"/>
        <n x="25" s="1"/>
        <n x="48"/>
        <n x="29" s="1"/>
        <n x="53"/>
      </t>
    </mdx>
    <mdx n="41" f="v">
      <t c="5" si="23">
        <n x="52" s="1"/>
        <n x="25" s="1"/>
        <n x="48"/>
        <n x="29" s="1"/>
        <n x="54"/>
      </t>
    </mdx>
    <mdx n="41" f="v">
      <t c="5" si="23">
        <n x="52" s="1"/>
        <n x="25" s="1"/>
        <n x="48"/>
        <n x="15"/>
        <n x="53"/>
      </t>
    </mdx>
    <mdx n="41" f="v">
      <t c="5" si="23">
        <n x="52" s="1"/>
        <n x="25" s="1"/>
        <n x="48"/>
        <n x="15"/>
        <n x="54"/>
      </t>
    </mdx>
    <mdx n="41" f="v">
      <t c="5" si="23">
        <n x="52" s="1"/>
        <n x="25" s="1"/>
        <n x="48"/>
        <n x="13"/>
        <n x="53"/>
      </t>
    </mdx>
    <mdx n="41" f="v">
      <t c="5" si="23">
        <n x="52" s="1"/>
        <n x="25" s="1"/>
        <n x="48"/>
        <n x="13"/>
        <n x="54"/>
      </t>
    </mdx>
    <mdx n="41" f="v">
      <t c="5" si="23">
        <n x="52" s="1"/>
        <n x="25" s="1"/>
        <n x="48"/>
        <n x="11"/>
        <n x="53"/>
      </t>
    </mdx>
    <mdx n="41" f="v">
      <t c="5" si="23">
        <n x="52" s="1"/>
        <n x="25" s="1"/>
        <n x="48"/>
        <n x="11"/>
        <n x="54"/>
      </t>
    </mdx>
    <mdx n="41" f="v">
      <t c="5" si="23">
        <n x="52" s="1"/>
        <n x="25" s="1"/>
        <n x="48"/>
        <n x="10"/>
        <n x="53"/>
      </t>
    </mdx>
    <mdx n="41" f="v">
      <t c="5" si="23">
        <n x="52" s="1"/>
        <n x="25" s="1"/>
        <n x="48"/>
        <n x="10"/>
        <n x="54"/>
      </t>
    </mdx>
    <mdx n="41" f="v">
      <t c="5" si="23">
        <n x="52" s="1"/>
        <n x="25" s="1"/>
        <n x="48"/>
        <n x="43"/>
        <n x="53"/>
      </t>
    </mdx>
    <mdx n="41" f="v">
      <t c="5" si="23">
        <n x="52" s="1"/>
        <n x="25" s="1"/>
        <n x="48"/>
        <n x="43"/>
        <n x="54"/>
      </t>
    </mdx>
    <mdx n="41" f="v">
      <t c="5" si="23">
        <n x="52" s="1"/>
        <n x="25" s="1"/>
        <n x="48"/>
        <n x="44"/>
        <n x="53"/>
      </t>
    </mdx>
    <mdx n="41" f="v">
      <t c="5" si="23">
        <n x="52" s="1"/>
        <n x="25" s="1"/>
        <n x="48"/>
        <n x="44"/>
        <n x="54"/>
      </t>
    </mdx>
    <mdx n="41" f="v">
      <t c="5" si="23">
        <n x="52" s="1"/>
        <n x="25" s="1"/>
        <n x="48"/>
        <n x="6"/>
        <n x="53"/>
      </t>
    </mdx>
    <mdx n="41" f="v">
      <t c="5" si="23">
        <n x="52" s="1"/>
        <n x="25" s="1"/>
        <n x="48"/>
        <n x="6"/>
        <n x="54"/>
      </t>
    </mdx>
    <mdx n="41" f="v">
      <t c="5" si="23">
        <n x="39" s="1"/>
        <n x="25" s="1"/>
        <n x="48"/>
        <n x="22"/>
        <n x="53"/>
      </t>
    </mdx>
    <mdx n="41" f="v">
      <t c="5" si="23">
        <n x="39" s="1"/>
        <n x="25" s="1"/>
        <n x="48"/>
        <n x="22"/>
        <n x="54"/>
      </t>
    </mdx>
    <mdx n="41" f="v">
      <t c="5" si="23">
        <n x="39" s="1"/>
        <n x="25" s="1"/>
        <n x="48"/>
        <n x="21"/>
        <n x="53"/>
      </t>
    </mdx>
    <mdx n="41" f="v">
      <t c="5" si="23">
        <n x="39" s="1"/>
        <n x="25" s="1"/>
        <n x="48"/>
        <n x="21"/>
        <n x="54"/>
      </t>
    </mdx>
    <mdx n="41" f="v">
      <t c="5" si="23">
        <n x="39" s="1"/>
        <n x="25" s="1"/>
        <n x="48"/>
        <n x="19"/>
        <n x="53"/>
      </t>
    </mdx>
    <mdx n="41" f="v">
      <t c="5" si="23">
        <n x="39" s="1"/>
        <n x="25" s="1"/>
        <n x="48"/>
        <n x="19"/>
        <n x="54"/>
      </t>
    </mdx>
    <mdx n="41" f="v">
      <t c="5" si="23">
        <n x="39" s="1"/>
        <n x="25" s="1"/>
        <n x="48"/>
        <n x="17"/>
        <n x="53"/>
      </t>
    </mdx>
    <mdx n="41" f="v">
      <t c="5" si="23">
        <n x="39" s="1"/>
        <n x="25" s="1"/>
        <n x="48"/>
        <n x="17"/>
        <n x="54"/>
      </t>
    </mdx>
    <mdx n="41" f="v">
      <t c="5" si="23">
        <n x="39" s="1"/>
        <n x="25" s="1"/>
        <n x="48"/>
        <n x="16"/>
        <n x="53"/>
      </t>
    </mdx>
    <mdx n="41" f="v">
      <t c="5" si="23">
        <n x="39" s="1"/>
        <n x="25" s="1"/>
        <n x="48"/>
        <n x="16"/>
        <n x="54"/>
      </t>
    </mdx>
    <mdx n="41" f="v">
      <t c="5" si="23">
        <n x="39" s="1"/>
        <n x="25" s="1"/>
        <n x="48"/>
        <n x="29" s="1"/>
        <n x="53"/>
      </t>
    </mdx>
    <mdx n="41" f="v">
      <t c="5" si="23">
        <n x="39" s="1"/>
        <n x="25" s="1"/>
        <n x="48"/>
        <n x="29" s="1"/>
        <n x="54"/>
      </t>
    </mdx>
    <mdx n="41" f="v">
      <t c="5" si="23">
        <n x="39" s="1"/>
        <n x="25" s="1"/>
        <n x="48"/>
        <n x="15"/>
        <n x="53"/>
      </t>
    </mdx>
    <mdx n="41" f="v">
      <t c="5" si="23">
        <n x="39" s="1"/>
        <n x="25" s="1"/>
        <n x="48"/>
        <n x="15"/>
        <n x="54"/>
      </t>
    </mdx>
    <mdx n="41" f="v">
      <t c="5" si="23">
        <n x="39" s="1"/>
        <n x="25" s="1"/>
        <n x="48"/>
        <n x="13"/>
        <n x="53"/>
      </t>
    </mdx>
    <mdx n="41" f="v">
      <t c="5" si="23">
        <n x="39" s="1"/>
        <n x="25" s="1"/>
        <n x="48"/>
        <n x="13"/>
        <n x="54"/>
      </t>
    </mdx>
    <mdx n="41" f="v">
      <t c="5" si="23">
        <n x="39" s="1"/>
        <n x="25" s="1"/>
        <n x="48"/>
        <n x="11"/>
        <n x="53"/>
      </t>
    </mdx>
    <mdx n="41" f="v">
      <t c="5" si="23">
        <n x="39" s="1"/>
        <n x="25" s="1"/>
        <n x="48"/>
        <n x="11"/>
        <n x="54"/>
      </t>
    </mdx>
    <mdx n="41" f="v">
      <t c="5" si="23">
        <n x="39" s="1"/>
        <n x="25" s="1"/>
        <n x="48"/>
        <n x="10"/>
        <n x="53"/>
      </t>
    </mdx>
    <mdx n="41" f="v">
      <t c="5" si="23">
        <n x="39" s="1"/>
        <n x="25" s="1"/>
        <n x="48"/>
        <n x="10"/>
        <n x="54"/>
      </t>
    </mdx>
    <mdx n="41" f="v">
      <t c="5" si="23">
        <n x="39" s="1"/>
        <n x="25" s="1"/>
        <n x="48"/>
        <n x="43"/>
        <n x="53"/>
      </t>
    </mdx>
    <mdx n="41" f="v">
      <t c="5" si="23">
        <n x="39" s="1"/>
        <n x="25" s="1"/>
        <n x="48"/>
        <n x="43"/>
        <n x="54"/>
      </t>
    </mdx>
    <mdx n="41" f="v">
      <t c="5" si="23">
        <n x="39" s="1"/>
        <n x="25" s="1"/>
        <n x="48"/>
        <n x="44"/>
        <n x="53"/>
      </t>
    </mdx>
    <mdx n="41" f="v">
      <t c="5" si="23">
        <n x="39" s="1"/>
        <n x="25" s="1"/>
        <n x="48"/>
        <n x="44"/>
        <n x="54"/>
      </t>
    </mdx>
    <mdx n="41" f="v">
      <t c="5" si="23">
        <n x="39" s="1"/>
        <n x="25" s="1"/>
        <n x="48"/>
        <n x="6"/>
        <n x="53"/>
      </t>
    </mdx>
    <mdx n="41" f="v">
      <t c="5" si="23">
        <n x="39" s="1"/>
        <n x="25" s="1"/>
        <n x="48"/>
        <n x="6"/>
        <n x="54"/>
      </t>
    </mdx>
    <mdx n="41" f="v">
      <t c="5" si="23">
        <n x="26" s="1"/>
        <n x="25" s="1"/>
        <n x="48"/>
        <n x="22"/>
        <n x="53"/>
      </t>
    </mdx>
    <mdx n="41" f="v">
      <t c="5" si="23">
        <n x="26" s="1"/>
        <n x="25" s="1"/>
        <n x="48"/>
        <n x="22"/>
        <n x="54"/>
      </t>
    </mdx>
    <mdx n="41" f="v">
      <t c="5" si="23">
        <n x="26" s="1"/>
        <n x="25" s="1"/>
        <n x="48"/>
        <n x="21"/>
        <n x="53"/>
      </t>
    </mdx>
    <mdx n="41" f="v">
      <t c="5" si="23">
        <n x="26" s="1"/>
        <n x="25" s="1"/>
        <n x="48"/>
        <n x="21"/>
        <n x="54"/>
      </t>
    </mdx>
    <mdx n="41" f="v">
      <t c="5" si="23">
        <n x="26" s="1"/>
        <n x="25" s="1"/>
        <n x="48"/>
        <n x="19"/>
        <n x="53"/>
      </t>
    </mdx>
    <mdx n="41" f="v">
      <t c="5" si="23">
        <n x="26" s="1"/>
        <n x="25" s="1"/>
        <n x="48"/>
        <n x="19"/>
        <n x="54"/>
      </t>
    </mdx>
    <mdx n="41" f="v">
      <t c="5" si="23">
        <n x="26" s="1"/>
        <n x="25" s="1"/>
        <n x="48"/>
        <n x="17"/>
        <n x="53"/>
      </t>
    </mdx>
    <mdx n="41" f="v">
      <t c="5" si="23">
        <n x="26" s="1"/>
        <n x="25" s="1"/>
        <n x="48"/>
        <n x="17"/>
        <n x="54"/>
      </t>
    </mdx>
    <mdx n="41" f="v">
      <t c="5" si="23">
        <n x="26" s="1"/>
        <n x="25" s="1"/>
        <n x="48"/>
        <n x="16"/>
        <n x="53"/>
      </t>
    </mdx>
    <mdx n="41" f="v">
      <t c="5" si="23">
        <n x="26" s="1"/>
        <n x="25" s="1"/>
        <n x="48"/>
        <n x="16"/>
        <n x="54"/>
      </t>
    </mdx>
    <mdx n="41" f="v">
      <t c="5" si="23">
        <n x="26" s="1"/>
        <n x="25" s="1"/>
        <n x="48"/>
        <n x="29" s="1"/>
        <n x="53"/>
      </t>
    </mdx>
    <mdx n="41" f="v">
      <t c="5" si="23">
        <n x="26" s="1"/>
        <n x="25" s="1"/>
        <n x="48"/>
        <n x="29" s="1"/>
        <n x="54"/>
      </t>
    </mdx>
    <mdx n="41" f="v">
      <t c="5" si="23">
        <n x="26" s="1"/>
        <n x="25" s="1"/>
        <n x="48"/>
        <n x="13"/>
        <n x="53"/>
      </t>
    </mdx>
    <mdx n="41" f="v">
      <t c="5" si="23">
        <n x="26" s="1"/>
        <n x="25" s="1"/>
        <n x="48"/>
        <n x="13"/>
        <n x="54"/>
      </t>
    </mdx>
    <mdx n="41" f="v">
      <t c="5" si="23">
        <n x="26" s="1"/>
        <n x="25" s="1"/>
        <n x="48"/>
        <n x="10"/>
        <n x="53"/>
      </t>
    </mdx>
    <mdx n="41" f="v">
      <t c="5" si="23">
        <n x="26" s="1"/>
        <n x="25" s="1"/>
        <n x="48"/>
        <n x="10"/>
        <n x="54"/>
      </t>
    </mdx>
    <mdx n="41" f="v">
      <t c="5" si="23">
        <n x="26" s="1"/>
        <n x="25" s="1"/>
        <n x="48"/>
        <n x="44"/>
        <n x="53"/>
      </t>
    </mdx>
    <mdx n="41" f="v">
      <t c="5" si="23">
        <n x="26" s="1"/>
        <n x="25" s="1"/>
        <n x="48"/>
        <n x="44"/>
        <n x="54"/>
      </t>
    </mdx>
    <mdx n="41" f="v">
      <t c="5" si="23">
        <n x="26" s="1"/>
        <n x="25" s="1"/>
        <n x="48"/>
        <n x="6"/>
        <n x="53"/>
      </t>
    </mdx>
    <mdx n="41" f="v">
      <t c="5" si="23">
        <n x="26" s="1"/>
        <n x="25" s="1"/>
        <n x="48"/>
        <n x="6"/>
        <n x="54"/>
      </t>
    </mdx>
    <mdx n="41" f="v">
      <t c="5" si="23">
        <n x="27" s="1"/>
        <n x="25" s="1"/>
        <n x="48"/>
        <n x="22"/>
        <n x="53"/>
      </t>
    </mdx>
    <mdx n="41" f="v">
      <t c="5" si="23">
        <n x="27" s="1"/>
        <n x="25" s="1"/>
        <n x="48"/>
        <n x="22"/>
        <n x="54"/>
      </t>
    </mdx>
    <mdx n="41" f="v">
      <t c="5" si="23">
        <n x="27" s="1"/>
        <n x="25" s="1"/>
        <n x="48"/>
        <n x="21"/>
        <n x="53"/>
      </t>
    </mdx>
    <mdx n="41" f="v">
      <t c="5" si="23">
        <n x="27" s="1"/>
        <n x="25" s="1"/>
        <n x="48"/>
        <n x="21"/>
        <n x="54"/>
      </t>
    </mdx>
    <mdx n="41" f="v">
      <t c="5" si="23">
        <n x="27" s="1"/>
        <n x="25" s="1"/>
        <n x="48"/>
        <n x="19"/>
        <n x="53"/>
      </t>
    </mdx>
    <mdx n="41" f="v">
      <t c="5" si="23">
        <n x="27" s="1"/>
        <n x="25" s="1"/>
        <n x="48"/>
        <n x="19"/>
        <n x="54"/>
      </t>
    </mdx>
    <mdx n="41" f="v">
      <t c="5" si="23">
        <n x="27" s="1"/>
        <n x="25" s="1"/>
        <n x="48"/>
        <n x="17"/>
        <n x="53"/>
      </t>
    </mdx>
    <mdx n="41" f="v">
      <t c="5" si="23">
        <n x="27" s="1"/>
        <n x="25" s="1"/>
        <n x="48"/>
        <n x="17"/>
        <n x="54"/>
      </t>
    </mdx>
    <mdx n="41" f="v">
      <t c="5" si="23">
        <n x="27" s="1"/>
        <n x="25" s="1"/>
        <n x="48"/>
        <n x="16"/>
        <n x="53"/>
      </t>
    </mdx>
    <mdx n="41" f="v">
      <t c="5" si="23">
        <n x="27" s="1"/>
        <n x="25" s="1"/>
        <n x="48"/>
        <n x="16"/>
        <n x="54"/>
      </t>
    </mdx>
    <mdx n="41" f="v">
      <t c="5" si="23">
        <n x="27" s="1"/>
        <n x="25" s="1"/>
        <n x="48"/>
        <n x="29" s="1"/>
        <n x="53"/>
      </t>
    </mdx>
    <mdx n="41" f="v">
      <t c="5" si="23">
        <n x="27" s="1"/>
        <n x="25" s="1"/>
        <n x="48"/>
        <n x="29" s="1"/>
        <n x="54"/>
      </t>
    </mdx>
    <mdx n="41" f="v">
      <t c="5" si="23">
        <n x="27" s="1"/>
        <n x="25" s="1"/>
        <n x="48"/>
        <n x="15"/>
        <n x="53"/>
      </t>
    </mdx>
    <mdx n="41" f="v">
      <t c="5" si="23">
        <n x="27" s="1"/>
        <n x="25" s="1"/>
        <n x="48"/>
        <n x="15"/>
        <n x="54"/>
      </t>
    </mdx>
    <mdx n="41" f="v">
      <t c="5" si="23">
        <n x="27" s="1"/>
        <n x="25" s="1"/>
        <n x="48"/>
        <n x="13"/>
        <n x="53"/>
      </t>
    </mdx>
    <mdx n="41" f="v">
      <t c="5" si="23">
        <n x="27" s="1"/>
        <n x="25" s="1"/>
        <n x="48"/>
        <n x="13"/>
        <n x="54"/>
      </t>
    </mdx>
    <mdx n="41" f="v">
      <t c="5" si="23">
        <n x="27" s="1"/>
        <n x="25" s="1"/>
        <n x="48"/>
        <n x="11"/>
        <n x="53"/>
      </t>
    </mdx>
    <mdx n="41" f="v">
      <t c="5" si="23">
        <n x="27" s="1"/>
        <n x="25" s="1"/>
        <n x="48"/>
        <n x="11"/>
        <n x="54"/>
      </t>
    </mdx>
    <mdx n="41" f="v">
      <t c="5" si="23">
        <n x="27" s="1"/>
        <n x="25" s="1"/>
        <n x="48"/>
        <n x="10"/>
        <n x="53"/>
      </t>
    </mdx>
    <mdx n="41" f="v">
      <t c="5" si="23">
        <n x="27" s="1"/>
        <n x="25" s="1"/>
        <n x="48"/>
        <n x="10"/>
        <n x="54"/>
      </t>
    </mdx>
    <mdx n="41" f="v">
      <t c="5" si="23">
        <n x="27" s="1"/>
        <n x="25" s="1"/>
        <n x="48"/>
        <n x="43"/>
        <n x="53"/>
      </t>
    </mdx>
    <mdx n="41" f="v">
      <t c="5" si="23">
        <n x="27" s="1"/>
        <n x="25" s="1"/>
        <n x="48"/>
        <n x="43"/>
        <n x="54"/>
      </t>
    </mdx>
    <mdx n="41" f="v">
      <t c="5" si="23">
        <n x="27" s="1"/>
        <n x="25" s="1"/>
        <n x="48"/>
        <n x="44"/>
        <n x="53"/>
      </t>
    </mdx>
    <mdx n="41" f="v">
      <t c="5" si="23">
        <n x="27" s="1"/>
        <n x="25" s="1"/>
        <n x="48"/>
        <n x="44"/>
        <n x="54"/>
      </t>
    </mdx>
    <mdx n="41" f="v">
      <t c="5" si="23">
        <n x="27" s="1"/>
        <n x="25" s="1"/>
        <n x="48"/>
        <n x="6"/>
        <n x="53"/>
      </t>
    </mdx>
    <mdx n="41" f="v">
      <t c="5" si="23">
        <n x="27" s="1"/>
        <n x="25" s="1"/>
        <n x="48"/>
        <n x="6"/>
        <n x="54"/>
      </t>
    </mdx>
    <mdx n="41" f="v">
      <t c="5" si="23">
        <n x="36" s="1"/>
        <n x="25" s="1"/>
        <n x="48"/>
        <n x="22"/>
        <n x="53"/>
      </t>
    </mdx>
    <mdx n="41" f="v">
      <t c="5" si="23">
        <n x="36" s="1"/>
        <n x="25" s="1"/>
        <n x="48"/>
        <n x="22"/>
        <n x="54"/>
      </t>
    </mdx>
    <mdx n="41" f="v">
      <t c="5" si="23">
        <n x="36" s="1"/>
        <n x="25" s="1"/>
        <n x="48"/>
        <n x="21"/>
        <n x="53"/>
      </t>
    </mdx>
    <mdx n="41" f="v">
      <t c="5" si="23">
        <n x="36" s="1"/>
        <n x="25" s="1"/>
        <n x="48"/>
        <n x="21"/>
        <n x="54"/>
      </t>
    </mdx>
    <mdx n="41" f="v">
      <t c="5" si="23">
        <n x="36" s="1"/>
        <n x="25" s="1"/>
        <n x="48"/>
        <n x="19"/>
        <n x="53"/>
      </t>
    </mdx>
    <mdx n="41" f="v">
      <t c="5" si="23">
        <n x="36" s="1"/>
        <n x="25" s="1"/>
        <n x="48"/>
        <n x="19"/>
        <n x="54"/>
      </t>
    </mdx>
    <mdx n="41" f="v">
      <t c="5" si="23">
        <n x="36" s="1"/>
        <n x="25" s="1"/>
        <n x="48"/>
        <n x="17"/>
        <n x="53"/>
      </t>
    </mdx>
    <mdx n="41" f="v">
      <t c="5" si="23">
        <n x="36" s="1"/>
        <n x="25" s="1"/>
        <n x="48"/>
        <n x="17"/>
        <n x="54"/>
      </t>
    </mdx>
    <mdx n="41" f="v">
      <t c="5" si="23">
        <n x="36" s="1"/>
        <n x="25" s="1"/>
        <n x="48"/>
        <n x="16"/>
        <n x="53"/>
      </t>
    </mdx>
    <mdx n="41" f="v">
      <t c="5" si="23">
        <n x="36" s="1"/>
        <n x="25" s="1"/>
        <n x="48"/>
        <n x="16"/>
        <n x="54"/>
      </t>
    </mdx>
    <mdx n="41" f="v">
      <t c="5" si="23">
        <n x="36" s="1"/>
        <n x="25" s="1"/>
        <n x="48"/>
        <n x="29" s="1"/>
        <n x="53"/>
      </t>
    </mdx>
    <mdx n="41" f="v">
      <t c="5" si="23">
        <n x="36" s="1"/>
        <n x="25" s="1"/>
        <n x="48"/>
        <n x="29" s="1"/>
        <n x="54"/>
      </t>
    </mdx>
    <mdx n="41" f="v">
      <t c="5" si="23">
        <n x="36" s="1"/>
        <n x="25" s="1"/>
        <n x="48"/>
        <n x="15"/>
        <n x="53"/>
      </t>
    </mdx>
    <mdx n="41" f="v">
      <t c="5" si="23">
        <n x="36" s="1"/>
        <n x="25" s="1"/>
        <n x="48"/>
        <n x="15"/>
        <n x="54"/>
      </t>
    </mdx>
    <mdx n="41" f="v">
      <t c="5" si="23">
        <n x="36" s="1"/>
        <n x="25" s="1"/>
        <n x="48"/>
        <n x="13"/>
        <n x="53"/>
      </t>
    </mdx>
    <mdx n="41" f="v">
      <t c="5" si="23">
        <n x="36" s="1"/>
        <n x="25" s="1"/>
        <n x="48"/>
        <n x="13"/>
        <n x="54"/>
      </t>
    </mdx>
    <mdx n="41" f="v">
      <t c="5" si="23">
        <n x="36" s="1"/>
        <n x="25" s="1"/>
        <n x="48"/>
        <n x="11"/>
        <n x="53"/>
      </t>
    </mdx>
    <mdx n="41" f="v">
      <t c="5" si="23">
        <n x="36" s="1"/>
        <n x="25" s="1"/>
        <n x="48"/>
        <n x="11"/>
        <n x="54"/>
      </t>
    </mdx>
    <mdx n="41" f="v">
      <t c="5" si="23">
        <n x="36" s="1"/>
        <n x="25" s="1"/>
        <n x="48"/>
        <n x="10"/>
        <n x="54"/>
      </t>
    </mdx>
    <mdx n="41" f="v">
      <t c="5" si="23">
        <n x="36" s="1"/>
        <n x="25" s="1"/>
        <n x="48"/>
        <n x="43"/>
        <n x="53"/>
      </t>
    </mdx>
    <mdx n="41" f="v">
      <t c="5" si="23">
        <n x="36" s="1"/>
        <n x="25" s="1"/>
        <n x="48"/>
        <n x="43"/>
        <n x="54"/>
      </t>
    </mdx>
    <mdx n="41" f="v">
      <t c="5" si="23">
        <n x="36" s="1"/>
        <n x="25" s="1"/>
        <n x="48"/>
        <n x="44"/>
        <n x="53"/>
      </t>
    </mdx>
    <mdx n="41" f="v">
      <t c="5" si="23">
        <n x="36" s="1"/>
        <n x="25" s="1"/>
        <n x="48"/>
        <n x="44"/>
        <n x="54"/>
      </t>
    </mdx>
    <mdx n="41" f="v">
      <t c="5" si="23">
        <n x="36" s="1"/>
        <n x="25" s="1"/>
        <n x="48"/>
        <n x="6"/>
        <n x="53"/>
      </t>
    </mdx>
    <mdx n="41" f="v">
      <t c="5" si="23">
        <n x="36" s="1"/>
        <n x="25" s="1"/>
        <n x="48"/>
        <n x="6"/>
        <n x="54"/>
      </t>
    </mdx>
    <mdx n="41" f="v">
      <t c="5" si="23">
        <n x="37" s="1"/>
        <n x="25" s="1"/>
        <n x="48"/>
        <n x="22"/>
        <n x="53"/>
      </t>
    </mdx>
    <mdx n="41" f="v">
      <t c="5" si="23">
        <n x="37" s="1"/>
        <n x="25" s="1"/>
        <n x="48"/>
        <n x="22"/>
        <n x="54"/>
      </t>
    </mdx>
    <mdx n="41" f="v">
      <t c="5" si="23">
        <n x="37" s="1"/>
        <n x="25" s="1"/>
        <n x="48"/>
        <n x="21"/>
        <n x="53"/>
      </t>
    </mdx>
    <mdx n="41" f="v">
      <t c="5" si="23">
        <n x="37" s="1"/>
        <n x="25" s="1"/>
        <n x="48"/>
        <n x="21"/>
        <n x="54"/>
      </t>
    </mdx>
    <mdx n="41" f="v">
      <t c="5" si="23">
        <n x="37" s="1"/>
        <n x="25" s="1"/>
        <n x="48"/>
        <n x="19"/>
        <n x="53"/>
      </t>
    </mdx>
    <mdx n="41" f="v">
      <t c="5" si="23">
        <n x="37" s="1"/>
        <n x="25" s="1"/>
        <n x="48"/>
        <n x="19"/>
        <n x="54"/>
      </t>
    </mdx>
    <mdx n="41" f="v">
      <t c="5" si="23">
        <n x="37" s="1"/>
        <n x="25" s="1"/>
        <n x="48"/>
        <n x="17"/>
        <n x="53"/>
      </t>
    </mdx>
    <mdx n="41" f="v">
      <t c="5" si="23">
        <n x="37" s="1"/>
        <n x="25" s="1"/>
        <n x="48"/>
        <n x="17"/>
        <n x="54"/>
      </t>
    </mdx>
    <mdx n="41" f="v">
      <t c="5" si="23">
        <n x="37" s="1"/>
        <n x="25" s="1"/>
        <n x="48"/>
        <n x="16"/>
        <n x="53"/>
      </t>
    </mdx>
    <mdx n="41" f="v">
      <t c="5" si="23">
        <n x="37" s="1"/>
        <n x="25" s="1"/>
        <n x="48"/>
        <n x="16"/>
        <n x="54"/>
      </t>
    </mdx>
    <mdx n="41" f="v">
      <t c="5" si="23">
        <n x="37" s="1"/>
        <n x="25" s="1"/>
        <n x="48"/>
        <n x="29" s="1"/>
        <n x="53"/>
      </t>
    </mdx>
    <mdx n="41" f="v">
      <t c="5" si="23">
        <n x="37" s="1"/>
        <n x="25" s="1"/>
        <n x="48"/>
        <n x="29" s="1"/>
        <n x="54"/>
      </t>
    </mdx>
    <mdx n="41" f="v">
      <t c="5" si="23">
        <n x="37" s="1"/>
        <n x="25" s="1"/>
        <n x="48"/>
        <n x="13"/>
        <n x="53"/>
      </t>
    </mdx>
    <mdx n="41" f="v">
      <t c="5" si="23">
        <n x="37" s="1"/>
        <n x="25" s="1"/>
        <n x="48"/>
        <n x="13"/>
        <n x="54"/>
      </t>
    </mdx>
    <mdx n="41" f="v">
      <t c="5" si="23">
        <n x="37" s="1"/>
        <n x="25" s="1"/>
        <n x="48"/>
        <n x="10"/>
        <n x="54"/>
      </t>
    </mdx>
    <mdx n="41" f="v">
      <t c="5" si="23">
        <n x="37" s="1"/>
        <n x="25" s="1"/>
        <n x="48"/>
        <n x="43"/>
        <n x="53"/>
      </t>
    </mdx>
    <mdx n="41" f="v">
      <t c="5" si="23">
        <n x="37" s="1"/>
        <n x="25" s="1"/>
        <n x="48"/>
        <n x="43"/>
        <n x="54"/>
      </t>
    </mdx>
    <mdx n="41" f="v">
      <t c="5" si="23">
        <n x="37" s="1"/>
        <n x="25" s="1"/>
        <n x="48"/>
        <n x="44"/>
        <n x="53"/>
      </t>
    </mdx>
    <mdx n="41" f="v">
      <t c="5" si="23">
        <n x="37" s="1"/>
        <n x="25" s="1"/>
        <n x="48"/>
        <n x="44"/>
        <n x="54"/>
      </t>
    </mdx>
    <mdx n="41" f="v">
      <t c="5" si="23">
        <n x="38" s="1"/>
        <n x="25" s="1"/>
        <n x="48"/>
        <n x="22"/>
        <n x="53"/>
      </t>
    </mdx>
    <mdx n="41" f="v">
      <t c="5" si="23">
        <n x="38" s="1"/>
        <n x="25" s="1"/>
        <n x="48"/>
        <n x="22"/>
        <n x="54"/>
      </t>
    </mdx>
    <mdx n="41" f="v">
      <t c="5" si="23">
        <n x="38" s="1"/>
        <n x="25" s="1"/>
        <n x="48"/>
        <n x="21"/>
        <n x="53"/>
      </t>
    </mdx>
    <mdx n="41" f="v">
      <t c="5" si="23">
        <n x="38" s="1"/>
        <n x="25" s="1"/>
        <n x="48"/>
        <n x="21"/>
        <n x="54"/>
      </t>
    </mdx>
    <mdx n="41" f="v">
      <t c="5" si="23">
        <n x="38" s="1"/>
        <n x="25" s="1"/>
        <n x="48"/>
        <n x="19"/>
        <n x="53"/>
      </t>
    </mdx>
    <mdx n="41" f="v">
      <t c="5" si="23">
        <n x="38" s="1"/>
        <n x="25" s="1"/>
        <n x="48"/>
        <n x="19"/>
        <n x="54"/>
      </t>
    </mdx>
    <mdx n="41" f="v">
      <t c="5" si="23">
        <n x="38" s="1"/>
        <n x="25" s="1"/>
        <n x="48"/>
        <n x="17"/>
        <n x="53"/>
      </t>
    </mdx>
    <mdx n="41" f="v">
      <t c="5" si="23">
        <n x="38" s="1"/>
        <n x="25" s="1"/>
        <n x="48"/>
        <n x="17"/>
        <n x="54"/>
      </t>
    </mdx>
    <mdx n="41" f="v">
      <t c="5" si="23">
        <n x="38" s="1"/>
        <n x="25" s="1"/>
        <n x="48"/>
        <n x="16"/>
        <n x="53"/>
      </t>
    </mdx>
    <mdx n="41" f="v">
      <t c="5" si="23">
        <n x="38" s="1"/>
        <n x="25" s="1"/>
        <n x="48"/>
        <n x="16"/>
        <n x="54"/>
      </t>
    </mdx>
    <mdx n="41" f="v">
      <t c="5" si="23">
        <n x="38" s="1"/>
        <n x="25" s="1"/>
        <n x="48"/>
        <n x="29" s="1"/>
        <n x="53"/>
      </t>
    </mdx>
    <mdx n="41" f="v">
      <t c="5" si="23">
        <n x="38" s="1"/>
        <n x="25" s="1"/>
        <n x="48"/>
        <n x="29" s="1"/>
        <n x="54"/>
      </t>
    </mdx>
    <mdx n="41" f="v">
      <t c="5" si="23">
        <n x="38" s="1"/>
        <n x="25" s="1"/>
        <n x="48"/>
        <n x="13"/>
        <n x="53"/>
      </t>
    </mdx>
    <mdx n="41" f="v">
      <t c="5" si="23">
        <n x="38" s="1"/>
        <n x="25" s="1"/>
        <n x="48"/>
        <n x="13"/>
        <n x="54"/>
      </t>
    </mdx>
    <mdx n="41" f="v">
      <t c="5" si="23">
        <n x="38" s="1"/>
        <n x="25" s="1"/>
        <n x="48"/>
        <n x="10"/>
        <n x="54"/>
      </t>
    </mdx>
    <mdx n="41" f="v">
      <t c="5" si="23">
        <n x="38" s="1"/>
        <n x="25" s="1"/>
        <n x="48"/>
        <n x="43"/>
        <n x="53"/>
      </t>
    </mdx>
    <mdx n="41" f="v">
      <t c="5" si="23">
        <n x="38" s="1"/>
        <n x="25" s="1"/>
        <n x="48"/>
        <n x="43"/>
        <n x="54"/>
      </t>
    </mdx>
    <mdx n="41" f="v">
      <t c="5" si="23">
        <n x="38" s="1"/>
        <n x="25" s="1"/>
        <n x="48"/>
        <n x="44"/>
        <n x="53"/>
      </t>
    </mdx>
    <mdx n="41" f="v">
      <t c="5" si="23">
        <n x="38" s="1"/>
        <n x="25" s="1"/>
        <n x="48"/>
        <n x="44"/>
        <n x="54"/>
      </t>
    </mdx>
    <mdx n="41" f="v">
      <t c="5" si="23">
        <n x="24" s="1"/>
        <n x="25" s="1"/>
        <n x="48"/>
        <n x="22"/>
        <n x="53"/>
      </t>
    </mdx>
    <mdx n="41" f="v">
      <t c="5" si="23">
        <n x="24" s="1"/>
        <n x="25" s="1"/>
        <n x="48"/>
        <n x="22"/>
        <n x="54"/>
      </t>
    </mdx>
    <mdx n="41" f="v">
      <t c="5" si="23">
        <n x="24" s="1"/>
        <n x="25" s="1"/>
        <n x="48"/>
        <n x="21"/>
        <n x="53"/>
      </t>
    </mdx>
    <mdx n="41" f="v">
      <t c="5" si="23">
        <n x="24" s="1"/>
        <n x="25" s="1"/>
        <n x="48"/>
        <n x="21"/>
        <n x="54"/>
      </t>
    </mdx>
    <mdx n="41" f="v">
      <t c="5" si="23">
        <n x="24" s="1"/>
        <n x="25" s="1"/>
        <n x="48"/>
        <n x="19"/>
        <n x="53"/>
      </t>
    </mdx>
    <mdx n="41" f="v">
      <t c="5" si="23">
        <n x="24" s="1"/>
        <n x="25" s="1"/>
        <n x="48"/>
        <n x="19"/>
        <n x="54"/>
      </t>
    </mdx>
    <mdx n="41" f="v">
      <t c="5" si="23">
        <n x="24" s="1"/>
        <n x="25" s="1"/>
        <n x="48"/>
        <n x="17"/>
        <n x="53"/>
      </t>
    </mdx>
    <mdx n="41" f="v">
      <t c="5" si="23">
        <n x="24" s="1"/>
        <n x="25" s="1"/>
        <n x="48"/>
        <n x="17"/>
        <n x="54"/>
      </t>
    </mdx>
    <mdx n="41" f="v">
      <t c="5" si="23">
        <n x="24" s="1"/>
        <n x="25" s="1"/>
        <n x="48"/>
        <n x="16"/>
        <n x="53"/>
      </t>
    </mdx>
    <mdx n="41" f="v">
      <t c="5" si="23">
        <n x="24" s="1"/>
        <n x="25" s="1"/>
        <n x="48"/>
        <n x="16"/>
        <n x="54"/>
      </t>
    </mdx>
    <mdx n="41" f="v">
      <t c="5" si="23">
        <n x="24" s="1"/>
        <n x="25" s="1"/>
        <n x="48"/>
        <n x="29" s="1"/>
        <n x="53"/>
      </t>
    </mdx>
    <mdx n="41" f="v">
      <t c="5" si="23">
        <n x="24" s="1"/>
        <n x="25" s="1"/>
        <n x="48"/>
        <n x="29" s="1"/>
        <n x="54"/>
      </t>
    </mdx>
    <mdx n="41" f="v">
      <t c="5" si="23">
        <n x="24" s="1"/>
        <n x="25" s="1"/>
        <n x="48"/>
        <n x="13"/>
        <n x="53"/>
      </t>
    </mdx>
    <mdx n="41" f="v">
      <t c="5" si="23">
        <n x="24" s="1"/>
        <n x="25" s="1"/>
        <n x="48"/>
        <n x="13"/>
        <n x="54"/>
      </t>
    </mdx>
    <mdx n="41" f="v">
      <t c="5" si="23">
        <n x="24" s="1"/>
        <n x="25" s="1"/>
        <n x="48"/>
        <n x="10"/>
        <n x="54"/>
      </t>
    </mdx>
    <mdx n="41" f="v">
      <t c="5" si="23">
        <n x="24" s="1"/>
        <n x="25" s="1"/>
        <n x="48"/>
        <n x="43"/>
        <n x="54"/>
      </t>
    </mdx>
    <mdx n="41" f="v">
      <t c="5" si="23">
        <n x="24" s="1"/>
        <n x="25" s="1"/>
        <n x="48"/>
        <n x="44"/>
        <n x="53"/>
      </t>
    </mdx>
    <mdx n="41" f="v">
      <t c="5" si="23">
        <n x="24" s="1"/>
        <n x="25" s="1"/>
        <n x="48"/>
        <n x="44"/>
        <n x="54"/>
      </t>
    </mdx>
    <mdx n="41" f="v">
      <t c="5" si="23">
        <n x="24" s="1"/>
        <n x="25" s="1"/>
        <n x="48"/>
        <n x="6"/>
        <n x="53"/>
      </t>
    </mdx>
    <mdx n="41" f="v">
      <t c="5" si="23">
        <n x="24" s="1"/>
        <n x="25" s="1"/>
        <n x="48"/>
        <n x="6"/>
        <n x="54"/>
      </t>
    </mdx>
    <mdx n="41" f="v">
      <t c="5" si="23">
        <n x="28" s="1"/>
        <n x="25" s="1"/>
        <n x="48"/>
        <n x="17"/>
        <n x="54"/>
      </t>
    </mdx>
    <mdx n="41" f="v">
      <t c="5" si="23">
        <n x="28" s="1"/>
        <n x="25" s="1"/>
        <n x="48"/>
        <n x="16"/>
        <n x="54"/>
      </t>
    </mdx>
    <mdx n="41" f="v">
      <t c="5" si="23">
        <n x="28" s="1"/>
        <n x="25" s="1"/>
        <n x="48"/>
        <n x="29" s="1"/>
        <n x="54"/>
      </t>
    </mdx>
    <mdx n="41" f="v">
      <t c="5" si="23">
        <n x="28" s="1"/>
        <n x="25" s="1"/>
        <n x="48"/>
        <n x="13"/>
        <n x="54"/>
      </t>
    </mdx>
    <mdx n="41" f="v">
      <t c="5" si="23">
        <n x="28" s="1"/>
        <n x="25" s="1"/>
        <n x="48"/>
        <n x="10"/>
        <n x="54"/>
      </t>
    </mdx>
    <mdx n="41" f="v">
      <t c="5" si="23">
        <n x="28" s="1"/>
        <n x="25" s="1"/>
        <n x="48"/>
        <n x="43"/>
        <n x="54"/>
      </t>
    </mdx>
    <mdx n="41" f="v">
      <t c="5" si="23">
        <n x="28" s="1"/>
        <n x="25" s="1"/>
        <n x="48"/>
        <n x="44"/>
        <n x="54"/>
      </t>
    </mdx>
    <mdx n="41" f="v">
      <t c="5" si="23">
        <n x="28" s="1"/>
        <n x="25" s="1"/>
        <n x="48"/>
        <n x="6"/>
        <n x="54"/>
      </t>
    </mdx>
    <mdx n="55" f="v">
      <t c="4" si="23">
        <n x="35" s="1"/>
        <n x="48"/>
        <n x="22"/>
        <n x="56"/>
      </t>
    </mdx>
    <mdx n="55" f="v">
      <t c="4" si="23">
        <n x="35" s="1"/>
        <n x="48"/>
        <n x="21"/>
        <n x="56"/>
      </t>
    </mdx>
    <mdx n="55" f="v">
      <t c="4" si="23">
        <n x="35" s="1"/>
        <n x="48"/>
        <n x="19"/>
        <n x="56"/>
      </t>
    </mdx>
    <mdx n="55" f="v">
      <t c="4" si="23">
        <n x="35" s="1"/>
        <n x="48"/>
        <n x="17"/>
        <n x="56"/>
      </t>
    </mdx>
    <mdx n="55" f="v">
      <t c="4" si="23">
        <n x="35" s="1"/>
        <n x="48"/>
        <n x="16"/>
        <n x="56"/>
      </t>
    </mdx>
    <mdx n="55" f="v">
      <t c="4" si="23">
        <n x="35" s="1"/>
        <n x="48"/>
        <n x="29" s="1"/>
        <n x="56"/>
      </t>
    </mdx>
    <mdx n="55" f="v">
      <t c="4" si="23">
        <n x="35" s="1"/>
        <n x="48"/>
        <n x="15"/>
        <n x="56"/>
      </t>
    </mdx>
    <mdx n="55" f="v">
      <t c="4" si="23">
        <n x="35" s="1"/>
        <n x="48"/>
        <n x="13"/>
        <n x="56"/>
      </t>
    </mdx>
    <mdx n="55" f="v">
      <t c="4" si="23">
        <n x="35" s="1"/>
        <n x="48"/>
        <n x="11"/>
        <n x="56"/>
      </t>
    </mdx>
    <mdx n="55" f="v">
      <t c="4" si="23">
        <n x="35" s="1"/>
        <n x="48"/>
        <n x="10"/>
        <n x="56"/>
      </t>
    </mdx>
    <mdx n="55" f="v">
      <t c="4" si="23">
        <n x="35" s="1"/>
        <n x="48"/>
        <n x="43"/>
        <n x="56"/>
      </t>
    </mdx>
    <mdx n="55" f="v">
      <t c="4" si="23">
        <n x="35" s="1"/>
        <n x="48"/>
        <n x="7"/>
        <n x="56"/>
      </t>
    </mdx>
    <mdx n="55" f="v">
      <t c="4" si="23">
        <n x="35" s="1"/>
        <n x="48"/>
        <n x="8"/>
        <n x="56"/>
      </t>
    </mdx>
    <mdx n="55" f="v">
      <t c="4" si="23">
        <n x="35" s="1"/>
        <n x="48"/>
        <n x="6"/>
        <n x="56"/>
      </t>
    </mdx>
    <mdx n="55" f="v">
      <t c="5" si="23">
        <n x="52" s="1"/>
        <n x="25" s="1"/>
        <n x="48"/>
        <n x="22"/>
        <n x="56"/>
      </t>
    </mdx>
    <mdx n="55" f="v">
      <t c="5" si="23">
        <n x="52" s="1"/>
        <n x="25" s="1"/>
        <n x="48"/>
        <n x="21"/>
        <n x="56"/>
      </t>
    </mdx>
    <mdx n="55" f="v">
      <t c="5" si="23">
        <n x="52" s="1"/>
        <n x="25" s="1"/>
        <n x="48"/>
        <n x="19"/>
        <n x="56"/>
      </t>
    </mdx>
    <mdx n="55" f="v">
      <t c="5" si="23">
        <n x="52" s="1"/>
        <n x="25" s="1"/>
        <n x="48"/>
        <n x="17"/>
        <n x="56"/>
      </t>
    </mdx>
    <mdx n="55" f="v">
      <t c="5" si="23">
        <n x="52" s="1"/>
        <n x="25" s="1"/>
        <n x="48"/>
        <n x="16"/>
        <n x="56"/>
      </t>
    </mdx>
    <mdx n="55" f="v">
      <t c="5" si="23">
        <n x="52" s="1"/>
        <n x="25" s="1"/>
        <n x="48"/>
        <n x="29" s="1"/>
        <n x="56"/>
      </t>
    </mdx>
    <mdx n="55" f="v">
      <t c="5" si="23">
        <n x="52" s="1"/>
        <n x="25" s="1"/>
        <n x="48"/>
        <n x="15"/>
        <n x="56"/>
      </t>
    </mdx>
    <mdx n="55" f="v">
      <t c="5" si="23">
        <n x="52" s="1"/>
        <n x="25" s="1"/>
        <n x="48"/>
        <n x="13"/>
        <n x="56"/>
      </t>
    </mdx>
    <mdx n="55" f="v">
      <t c="5" si="23">
        <n x="52" s="1"/>
        <n x="25" s="1"/>
        <n x="48"/>
        <n x="11"/>
        <n x="56"/>
      </t>
    </mdx>
    <mdx n="55" f="v">
      <t c="5" si="23">
        <n x="52" s="1"/>
        <n x="25" s="1"/>
        <n x="48"/>
        <n x="10"/>
        <n x="56"/>
      </t>
    </mdx>
    <mdx n="55" f="v">
      <t c="5" si="23">
        <n x="52" s="1"/>
        <n x="25" s="1"/>
        <n x="48"/>
        <n x="43"/>
        <n x="56"/>
      </t>
    </mdx>
    <mdx n="55" f="v">
      <t c="5" si="23">
        <n x="52" s="1"/>
        <n x="25" s="1"/>
        <n x="48"/>
        <n x="44"/>
        <n x="56"/>
      </t>
    </mdx>
    <mdx n="55" f="v">
      <t c="5" si="23">
        <n x="52" s="1"/>
        <n x="25" s="1"/>
        <n x="48"/>
        <n x="6"/>
        <n x="56"/>
      </t>
    </mdx>
    <mdx n="55" f="v">
      <t c="5" si="23">
        <n x="39" s="1"/>
        <n x="25" s="1"/>
        <n x="48"/>
        <n x="22"/>
        <n x="56"/>
      </t>
    </mdx>
    <mdx n="55" f="v">
      <t c="5" si="23">
        <n x="39" s="1"/>
        <n x="25" s="1"/>
        <n x="48"/>
        <n x="21"/>
        <n x="56"/>
      </t>
    </mdx>
    <mdx n="55" f="v">
      <t c="5" si="23">
        <n x="39" s="1"/>
        <n x="25" s="1"/>
        <n x="48"/>
        <n x="19"/>
        <n x="56"/>
      </t>
    </mdx>
    <mdx n="55" f="v">
      <t c="5" si="23">
        <n x="39" s="1"/>
        <n x="25" s="1"/>
        <n x="48"/>
        <n x="17"/>
        <n x="56"/>
      </t>
    </mdx>
    <mdx n="55" f="v">
      <t c="5" si="23">
        <n x="39" s="1"/>
        <n x="25" s="1"/>
        <n x="48"/>
        <n x="16"/>
        <n x="56"/>
      </t>
    </mdx>
    <mdx n="55" f="v">
      <t c="5" si="23">
        <n x="39" s="1"/>
        <n x="25" s="1"/>
        <n x="48"/>
        <n x="29" s="1"/>
        <n x="56"/>
      </t>
    </mdx>
    <mdx n="55" f="v">
      <t c="5" si="23">
        <n x="39" s="1"/>
        <n x="25" s="1"/>
        <n x="48"/>
        <n x="15"/>
        <n x="56"/>
      </t>
    </mdx>
    <mdx n="55" f="v">
      <t c="5" si="23">
        <n x="39" s="1"/>
        <n x="25" s="1"/>
        <n x="48"/>
        <n x="13"/>
        <n x="56"/>
      </t>
    </mdx>
    <mdx n="55" f="v">
      <t c="5" si="23">
        <n x="39" s="1"/>
        <n x="25" s="1"/>
        <n x="48"/>
        <n x="11"/>
        <n x="56"/>
      </t>
    </mdx>
    <mdx n="55" f="v">
      <t c="5" si="23">
        <n x="39" s="1"/>
        <n x="25" s="1"/>
        <n x="48"/>
        <n x="10"/>
        <n x="56"/>
      </t>
    </mdx>
    <mdx n="55" f="v">
      <t c="5" si="23">
        <n x="39" s="1"/>
        <n x="25" s="1"/>
        <n x="48"/>
        <n x="43"/>
        <n x="56"/>
      </t>
    </mdx>
    <mdx n="55" f="v">
      <t c="5" si="23">
        <n x="39" s="1"/>
        <n x="25" s="1"/>
        <n x="48"/>
        <n x="44"/>
        <n x="56"/>
      </t>
    </mdx>
    <mdx n="55" f="v">
      <t c="5" si="23">
        <n x="39" s="1"/>
        <n x="25" s="1"/>
        <n x="48"/>
        <n x="6"/>
        <n x="56"/>
      </t>
    </mdx>
    <mdx n="55" f="v">
      <t c="5" si="23">
        <n x="26" s="1"/>
        <n x="25" s="1"/>
        <n x="48"/>
        <n x="22"/>
        <n x="56"/>
      </t>
    </mdx>
    <mdx n="55" f="v">
      <t c="5" si="23">
        <n x="26" s="1"/>
        <n x="25" s="1"/>
        <n x="48"/>
        <n x="21"/>
        <n x="56"/>
      </t>
    </mdx>
    <mdx n="55" f="v">
      <t c="5" si="23">
        <n x="26" s="1"/>
        <n x="25" s="1"/>
        <n x="48"/>
        <n x="19"/>
        <n x="56"/>
      </t>
    </mdx>
    <mdx n="55" f="v">
      <t c="5" si="23">
        <n x="26" s="1"/>
        <n x="25" s="1"/>
        <n x="48"/>
        <n x="17"/>
        <n x="56"/>
      </t>
    </mdx>
    <mdx n="55" f="v">
      <t c="5" si="23">
        <n x="26" s="1"/>
        <n x="25" s="1"/>
        <n x="48"/>
        <n x="16"/>
        <n x="56"/>
      </t>
    </mdx>
    <mdx n="55" f="v">
      <t c="5" si="23">
        <n x="26" s="1"/>
        <n x="25" s="1"/>
        <n x="48"/>
        <n x="29" s="1"/>
        <n x="56"/>
      </t>
    </mdx>
    <mdx n="55" f="v">
      <t c="5" si="23">
        <n x="26" s="1"/>
        <n x="25" s="1"/>
        <n x="48"/>
        <n x="13"/>
        <n x="56"/>
      </t>
    </mdx>
    <mdx n="55" f="v">
      <t c="5" si="23">
        <n x="26" s="1"/>
        <n x="25" s="1"/>
        <n x="48"/>
        <n x="10"/>
        <n x="56"/>
      </t>
    </mdx>
    <mdx n="55" f="v">
      <t c="5" si="23">
        <n x="26" s="1"/>
        <n x="25" s="1"/>
        <n x="48"/>
        <n x="44"/>
        <n x="56"/>
      </t>
    </mdx>
    <mdx n="55" f="v">
      <t c="5" si="23">
        <n x="26" s="1"/>
        <n x="25" s="1"/>
        <n x="48"/>
        <n x="6"/>
        <n x="56"/>
      </t>
    </mdx>
    <mdx n="55" f="v">
      <t c="5" si="23">
        <n x="27" s="1"/>
        <n x="25" s="1"/>
        <n x="48"/>
        <n x="22"/>
        <n x="56"/>
      </t>
    </mdx>
    <mdx n="55" f="v">
      <t c="5" si="23">
        <n x="27" s="1"/>
        <n x="25" s="1"/>
        <n x="48"/>
        <n x="21"/>
        <n x="56"/>
      </t>
    </mdx>
    <mdx n="55" f="v">
      <t c="5" si="23">
        <n x="27" s="1"/>
        <n x="25" s="1"/>
        <n x="48"/>
        <n x="19"/>
        <n x="56"/>
      </t>
    </mdx>
    <mdx n="55" f="v">
      <t c="5" si="23">
        <n x="27" s="1"/>
        <n x="25" s="1"/>
        <n x="48"/>
        <n x="17"/>
        <n x="56"/>
      </t>
    </mdx>
    <mdx n="55" f="v">
      <t c="5" si="23">
        <n x="27" s="1"/>
        <n x="25" s="1"/>
        <n x="48"/>
        <n x="16"/>
        <n x="56"/>
      </t>
    </mdx>
    <mdx n="55" f="v">
      <t c="5" si="23">
        <n x="27" s="1"/>
        <n x="25" s="1"/>
        <n x="48"/>
        <n x="29" s="1"/>
        <n x="56"/>
      </t>
    </mdx>
    <mdx n="55" f="v">
      <t c="5" si="23">
        <n x="27" s="1"/>
        <n x="25" s="1"/>
        <n x="48"/>
        <n x="15"/>
        <n x="56"/>
      </t>
    </mdx>
    <mdx n="55" f="v">
      <t c="5" si="23">
        <n x="27" s="1"/>
        <n x="25" s="1"/>
        <n x="48"/>
        <n x="13"/>
        <n x="56"/>
      </t>
    </mdx>
    <mdx n="55" f="v">
      <t c="5" si="23">
        <n x="27" s="1"/>
        <n x="25" s="1"/>
        <n x="48"/>
        <n x="11"/>
        <n x="56"/>
      </t>
    </mdx>
    <mdx n="55" f="v">
      <t c="5" si="23">
        <n x="27" s="1"/>
        <n x="25" s="1"/>
        <n x="48"/>
        <n x="10"/>
        <n x="56"/>
      </t>
    </mdx>
    <mdx n="55" f="v">
      <t c="5" si="23">
        <n x="27" s="1"/>
        <n x="25" s="1"/>
        <n x="48"/>
        <n x="43"/>
        <n x="56"/>
      </t>
    </mdx>
    <mdx n="55" f="v">
      <t c="5" si="23">
        <n x="27" s="1"/>
        <n x="25" s="1"/>
        <n x="48"/>
        <n x="44"/>
        <n x="56"/>
      </t>
    </mdx>
    <mdx n="55" f="v">
      <t c="5" si="23">
        <n x="27" s="1"/>
        <n x="25" s="1"/>
        <n x="48"/>
        <n x="6"/>
        <n x="56"/>
      </t>
    </mdx>
    <mdx n="55" f="v">
      <t c="5" si="23">
        <n x="36" s="1"/>
        <n x="25" s="1"/>
        <n x="48"/>
        <n x="22"/>
        <n x="56"/>
      </t>
    </mdx>
    <mdx n="55" f="v">
      <t c="5" si="23">
        <n x="36" s="1"/>
        <n x="25" s="1"/>
        <n x="48"/>
        <n x="21"/>
        <n x="56"/>
      </t>
    </mdx>
    <mdx n="55" f="v">
      <t c="5" si="23">
        <n x="36" s="1"/>
        <n x="25" s="1"/>
        <n x="48"/>
        <n x="19"/>
        <n x="56"/>
      </t>
    </mdx>
    <mdx n="55" f="v">
      <t c="5" si="23">
        <n x="36" s="1"/>
        <n x="25" s="1"/>
        <n x="48"/>
        <n x="17"/>
        <n x="56"/>
      </t>
    </mdx>
    <mdx n="55" f="v">
      <t c="5" si="23">
        <n x="36" s="1"/>
        <n x="25" s="1"/>
        <n x="48"/>
        <n x="16"/>
        <n x="56"/>
      </t>
    </mdx>
    <mdx n="55" f="v">
      <t c="5" si="23">
        <n x="36" s="1"/>
        <n x="25" s="1"/>
        <n x="48"/>
        <n x="29" s="1"/>
        <n x="56"/>
      </t>
    </mdx>
    <mdx n="55" f="v">
      <t c="5" si="23">
        <n x="36" s="1"/>
        <n x="25" s="1"/>
        <n x="48"/>
        <n x="15"/>
        <n x="56"/>
      </t>
    </mdx>
    <mdx n="55" f="v">
      <t c="5" si="23">
        <n x="36" s="1"/>
        <n x="25" s="1"/>
        <n x="48"/>
        <n x="13"/>
        <n x="56"/>
      </t>
    </mdx>
    <mdx n="55" f="v">
      <t c="5" si="23">
        <n x="36" s="1"/>
        <n x="25" s="1"/>
        <n x="48"/>
        <n x="11"/>
        <n x="56"/>
      </t>
    </mdx>
    <mdx n="55" f="v">
      <t c="5" si="23">
        <n x="36" s="1"/>
        <n x="25" s="1"/>
        <n x="48"/>
        <n x="43"/>
        <n x="56"/>
      </t>
    </mdx>
    <mdx n="55" f="v">
      <t c="5" si="23">
        <n x="36" s="1"/>
        <n x="25" s="1"/>
        <n x="48"/>
        <n x="44"/>
        <n x="56"/>
      </t>
    </mdx>
    <mdx n="55" f="v">
      <t c="5" si="23">
        <n x="36" s="1"/>
        <n x="25" s="1"/>
        <n x="48"/>
        <n x="6"/>
        <n x="56"/>
      </t>
    </mdx>
    <mdx n="55" f="v">
      <t c="5" si="23">
        <n x="37" s="1"/>
        <n x="25" s="1"/>
        <n x="48"/>
        <n x="22"/>
        <n x="56"/>
      </t>
    </mdx>
    <mdx n="55" f="v">
      <t c="5" si="23">
        <n x="37" s="1"/>
        <n x="25" s="1"/>
        <n x="48"/>
        <n x="21"/>
        <n x="56"/>
      </t>
    </mdx>
    <mdx n="55" f="v">
      <t c="5" si="23">
        <n x="37" s="1"/>
        <n x="25" s="1"/>
        <n x="48"/>
        <n x="19"/>
        <n x="56"/>
      </t>
    </mdx>
    <mdx n="55" f="v">
      <t c="5" si="23">
        <n x="37" s="1"/>
        <n x="25" s="1"/>
        <n x="48"/>
        <n x="17"/>
        <n x="56"/>
      </t>
    </mdx>
    <mdx n="55" f="v">
      <t c="5" si="23">
        <n x="37" s="1"/>
        <n x="25" s="1"/>
        <n x="48"/>
        <n x="16"/>
        <n x="56"/>
      </t>
    </mdx>
    <mdx n="55" f="v">
      <t c="5" si="23">
        <n x="37" s="1"/>
        <n x="25" s="1"/>
        <n x="48"/>
        <n x="29" s="1"/>
        <n x="56"/>
      </t>
    </mdx>
    <mdx n="55" f="v">
      <t c="5" si="23">
        <n x="37" s="1"/>
        <n x="25" s="1"/>
        <n x="48"/>
        <n x="13"/>
        <n x="56"/>
      </t>
    </mdx>
    <mdx n="55" f="v">
      <t c="5" si="23">
        <n x="37" s="1"/>
        <n x="25" s="1"/>
        <n x="48"/>
        <n x="10"/>
        <n x="56"/>
      </t>
    </mdx>
    <mdx n="55" f="v">
      <t c="5" si="23">
        <n x="37" s="1"/>
        <n x="25" s="1"/>
        <n x="48"/>
        <n x="43"/>
        <n x="56"/>
      </t>
    </mdx>
    <mdx n="55" f="v">
      <t c="5" si="23">
        <n x="37" s="1"/>
        <n x="25" s="1"/>
        <n x="48"/>
        <n x="44"/>
        <n x="56"/>
      </t>
    </mdx>
    <mdx n="55" f="v">
      <t c="5" si="23">
        <n x="38" s="1"/>
        <n x="25" s="1"/>
        <n x="48"/>
        <n x="22"/>
        <n x="56"/>
      </t>
    </mdx>
    <mdx n="55" f="v">
      <t c="5" si="23">
        <n x="38" s="1"/>
        <n x="25" s="1"/>
        <n x="48"/>
        <n x="21"/>
        <n x="56"/>
      </t>
    </mdx>
    <mdx n="55" f="v">
      <t c="5" si="23">
        <n x="38" s="1"/>
        <n x="25" s="1"/>
        <n x="48"/>
        <n x="19"/>
        <n x="56"/>
      </t>
    </mdx>
    <mdx n="55" f="v">
      <t c="5" si="23">
        <n x="38" s="1"/>
        <n x="25" s="1"/>
        <n x="48"/>
        <n x="17"/>
        <n x="56"/>
      </t>
    </mdx>
    <mdx n="55" f="v">
      <t c="5" si="23">
        <n x="38" s="1"/>
        <n x="25" s="1"/>
        <n x="48"/>
        <n x="16"/>
        <n x="56"/>
      </t>
    </mdx>
    <mdx n="55" f="v">
      <t c="5" si="23">
        <n x="38" s="1"/>
        <n x="25" s="1"/>
        <n x="48"/>
        <n x="29" s="1"/>
        <n x="56"/>
      </t>
    </mdx>
    <mdx n="55" f="v">
      <t c="5" si="23">
        <n x="38" s="1"/>
        <n x="25" s="1"/>
        <n x="48"/>
        <n x="13"/>
        <n x="56"/>
      </t>
    </mdx>
    <mdx n="55" f="v">
      <t c="5" si="23">
        <n x="38" s="1"/>
        <n x="25" s="1"/>
        <n x="48"/>
        <n x="44"/>
        <n x="56"/>
      </t>
    </mdx>
    <mdx n="55" f="v">
      <t c="5" si="23">
        <n x="24" s="1"/>
        <n x="25" s="1"/>
        <n x="48"/>
        <n x="22"/>
        <n x="56"/>
      </t>
    </mdx>
    <mdx n="55" f="v">
      <t c="5" si="23">
        <n x="24" s="1"/>
        <n x="25" s="1"/>
        <n x="48"/>
        <n x="21"/>
        <n x="56"/>
      </t>
    </mdx>
    <mdx n="55" f="v">
      <t c="5" si="23">
        <n x="24" s="1"/>
        <n x="25" s="1"/>
        <n x="48"/>
        <n x="19"/>
        <n x="56"/>
      </t>
    </mdx>
    <mdx n="55" f="v">
      <t c="5" si="23">
        <n x="24" s="1"/>
        <n x="25" s="1"/>
        <n x="48"/>
        <n x="17"/>
        <n x="56"/>
      </t>
    </mdx>
    <mdx n="55" f="v">
      <t c="5" si="23">
        <n x="24" s="1"/>
        <n x="25" s="1"/>
        <n x="48"/>
        <n x="16"/>
        <n x="56"/>
      </t>
    </mdx>
    <mdx n="55" f="v">
      <t c="5" si="23">
        <n x="24" s="1"/>
        <n x="25" s="1"/>
        <n x="48"/>
        <n x="29" s="1"/>
        <n x="56"/>
      </t>
    </mdx>
    <mdx n="55" f="v">
      <t c="5" si="23">
        <n x="24" s="1"/>
        <n x="25" s="1"/>
        <n x="48"/>
        <n x="13"/>
        <n x="56"/>
      </t>
    </mdx>
    <mdx n="55" f="v">
      <t c="5" si="23">
        <n x="24" s="1"/>
        <n x="25" s="1"/>
        <n x="48"/>
        <n x="10"/>
        <n x="56"/>
      </t>
    </mdx>
    <mdx n="55" f="v">
      <t c="5" si="23">
        <n x="24" s="1"/>
        <n x="25" s="1"/>
        <n x="48"/>
        <n x="43"/>
        <n x="56"/>
      </t>
    </mdx>
    <mdx n="55" f="v">
      <t c="5" si="23">
        <n x="24" s="1"/>
        <n x="25" s="1"/>
        <n x="48"/>
        <n x="44"/>
        <n x="56"/>
      </t>
    </mdx>
    <mdx n="55" f="v">
      <t c="5" si="23">
        <n x="24" s="1"/>
        <n x="25" s="1"/>
        <n x="48"/>
        <n x="6"/>
        <n x="56"/>
      </t>
    </mdx>
    <mdx n="55" f="v">
      <t c="5" si="23">
        <n x="28" s="1"/>
        <n x="25" s="1"/>
        <n x="48"/>
        <n x="17"/>
        <n x="56"/>
      </t>
    </mdx>
    <mdx n="55" f="v">
      <t c="5" si="23">
        <n x="28" s="1"/>
        <n x="25" s="1"/>
        <n x="48"/>
        <n x="16"/>
        <n x="56"/>
      </t>
    </mdx>
    <mdx n="55" f="v">
      <t c="5" si="23">
        <n x="28" s="1"/>
        <n x="25" s="1"/>
        <n x="48"/>
        <n x="29" s="1"/>
        <n x="56"/>
      </t>
    </mdx>
    <mdx n="55" f="v">
      <t c="5" si="23">
        <n x="28" s="1"/>
        <n x="25" s="1"/>
        <n x="48"/>
        <n x="13"/>
        <n x="56"/>
      </t>
    </mdx>
    <mdx n="55" f="v">
      <t c="5" si="23">
        <n x="28" s="1"/>
        <n x="25" s="1"/>
        <n x="48"/>
        <n x="10"/>
        <n x="56"/>
      </t>
    </mdx>
    <mdx n="55" f="v">
      <t c="5" si="23">
        <n x="28" s="1"/>
        <n x="25" s="1"/>
        <n x="48"/>
        <n x="43"/>
        <n x="56"/>
      </t>
    </mdx>
    <mdx n="55" f="v">
      <t c="5" si="23">
        <n x="28" s="1"/>
        <n x="25" s="1"/>
        <n x="48"/>
        <n x="44"/>
        <n x="56"/>
      </t>
    </mdx>
    <mdx n="55" f="v">
      <t c="5" si="23">
        <n x="28" s="1"/>
        <n x="25" s="1"/>
        <n x="48"/>
        <n x="6"/>
        <n x="56"/>
      </t>
    </mdx>
    <mdx n="55" f="v">
      <t c="4" si="23">
        <n x="35" s="1"/>
        <n x="48"/>
        <n x="22"/>
        <n x="57"/>
      </t>
    </mdx>
    <mdx n="55" f="v">
      <t c="4" si="23">
        <n x="35" s="1"/>
        <n x="48"/>
        <n x="21"/>
        <n x="57"/>
      </t>
    </mdx>
    <mdx n="55" f="v">
      <t c="4" si="23">
        <n x="35" s="1"/>
        <n x="48"/>
        <n x="19"/>
        <n x="57"/>
      </t>
    </mdx>
    <mdx n="55" f="v">
      <t c="4" si="23">
        <n x="35" s="1"/>
        <n x="48"/>
        <n x="17"/>
        <n x="57"/>
      </t>
    </mdx>
    <mdx n="55" f="v">
      <t c="4" si="23">
        <n x="35" s="1"/>
        <n x="48"/>
        <n x="16"/>
        <n x="57"/>
      </t>
    </mdx>
    <mdx n="55" f="v">
      <t c="4" si="23">
        <n x="35" s="1"/>
        <n x="48"/>
        <n x="29" s="1"/>
        <n x="57"/>
      </t>
    </mdx>
    <mdx n="55" f="v">
      <t c="4" si="23">
        <n x="35" s="1"/>
        <n x="48"/>
        <n x="15"/>
        <n x="57"/>
      </t>
    </mdx>
    <mdx n="55" f="v">
      <t c="4" si="23">
        <n x="35" s="1"/>
        <n x="48"/>
        <n x="13"/>
        <n x="57"/>
      </t>
    </mdx>
    <mdx n="55" f="v">
      <t c="4" si="23">
        <n x="35" s="1"/>
        <n x="48"/>
        <n x="11"/>
        <n x="57"/>
      </t>
    </mdx>
    <mdx n="55" f="v">
      <t c="4" si="23">
        <n x="35" s="1"/>
        <n x="48"/>
        <n x="10"/>
        <n x="57"/>
      </t>
    </mdx>
    <mdx n="55" f="v">
      <t c="4" si="23">
        <n x="35" s="1"/>
        <n x="48"/>
        <n x="43"/>
        <n x="57"/>
      </t>
    </mdx>
    <mdx n="55" f="v">
      <t c="4" si="23">
        <n x="35" s="1"/>
        <n x="48"/>
        <n x="7"/>
        <n x="57"/>
      </t>
    </mdx>
    <mdx n="55" f="v">
      <t c="4" si="23">
        <n x="35" s="1"/>
        <n x="48"/>
        <n x="8"/>
        <n x="57"/>
      </t>
    </mdx>
    <mdx n="55" f="v">
      <t c="4" si="23">
        <n x="35" s="1"/>
        <n x="48"/>
        <n x="6"/>
        <n x="57"/>
      </t>
    </mdx>
    <mdx n="55" f="v">
      <t c="5" si="23">
        <n x="52" s="1"/>
        <n x="25" s="1"/>
        <n x="48"/>
        <n x="22"/>
        <n x="57"/>
      </t>
    </mdx>
    <mdx n="55" f="v">
      <t c="5" si="23">
        <n x="52" s="1"/>
        <n x="25" s="1"/>
        <n x="48"/>
        <n x="21"/>
        <n x="57"/>
      </t>
    </mdx>
    <mdx n="55" f="v">
      <t c="5" si="23">
        <n x="52" s="1"/>
        <n x="25" s="1"/>
        <n x="48"/>
        <n x="19"/>
        <n x="57"/>
      </t>
    </mdx>
    <mdx n="55" f="v">
      <t c="5" si="23">
        <n x="52" s="1"/>
        <n x="25" s="1"/>
        <n x="48"/>
        <n x="17"/>
        <n x="57"/>
      </t>
    </mdx>
    <mdx n="55" f="v">
      <t c="5" si="23">
        <n x="52" s="1"/>
        <n x="25" s="1"/>
        <n x="48"/>
        <n x="16"/>
        <n x="57"/>
      </t>
    </mdx>
    <mdx n="55" f="v">
      <t c="5" si="23">
        <n x="52" s="1"/>
        <n x="25" s="1"/>
        <n x="48"/>
        <n x="29" s="1"/>
        <n x="57"/>
      </t>
    </mdx>
    <mdx n="55" f="v">
      <t c="5" si="23">
        <n x="52" s="1"/>
        <n x="25" s="1"/>
        <n x="48"/>
        <n x="15"/>
        <n x="57"/>
      </t>
    </mdx>
    <mdx n="55" f="v">
      <t c="5" si="23">
        <n x="52" s="1"/>
        <n x="25" s="1"/>
        <n x="48"/>
        <n x="13"/>
        <n x="57"/>
      </t>
    </mdx>
    <mdx n="55" f="v">
      <t c="5" si="23">
        <n x="52" s="1"/>
        <n x="25" s="1"/>
        <n x="48"/>
        <n x="11"/>
        <n x="57"/>
      </t>
    </mdx>
    <mdx n="55" f="v">
      <t c="5" si="23">
        <n x="52" s="1"/>
        <n x="25" s="1"/>
        <n x="48"/>
        <n x="10"/>
        <n x="57"/>
      </t>
    </mdx>
    <mdx n="55" f="v">
      <t c="5" si="23">
        <n x="52" s="1"/>
        <n x="25" s="1"/>
        <n x="48"/>
        <n x="43"/>
        <n x="57"/>
      </t>
    </mdx>
    <mdx n="55" f="v">
      <t c="5" si="23">
        <n x="52" s="1"/>
        <n x="25" s="1"/>
        <n x="48"/>
        <n x="44"/>
        <n x="57"/>
      </t>
    </mdx>
    <mdx n="55" f="v">
      <t c="5" si="23">
        <n x="52" s="1"/>
        <n x="25" s="1"/>
        <n x="48"/>
        <n x="6"/>
        <n x="57"/>
      </t>
    </mdx>
    <mdx n="55" f="v">
      <t c="5" si="23">
        <n x="39" s="1"/>
        <n x="25" s="1"/>
        <n x="48"/>
        <n x="22"/>
        <n x="57"/>
      </t>
    </mdx>
    <mdx n="55" f="v">
      <t c="5" si="23">
        <n x="39" s="1"/>
        <n x="25" s="1"/>
        <n x="48"/>
        <n x="21"/>
        <n x="57"/>
      </t>
    </mdx>
    <mdx n="55" f="v">
      <t c="5" si="23">
        <n x="39" s="1"/>
        <n x="25" s="1"/>
        <n x="48"/>
        <n x="19"/>
        <n x="57"/>
      </t>
    </mdx>
    <mdx n="55" f="v">
      <t c="5" si="23">
        <n x="39" s="1"/>
        <n x="25" s="1"/>
        <n x="48"/>
        <n x="17"/>
        <n x="57"/>
      </t>
    </mdx>
    <mdx n="55" f="v">
      <t c="5" si="23">
        <n x="39" s="1"/>
        <n x="25" s="1"/>
        <n x="48"/>
        <n x="16"/>
        <n x="57"/>
      </t>
    </mdx>
    <mdx n="55" f="v">
      <t c="5" si="23">
        <n x="39" s="1"/>
        <n x="25" s="1"/>
        <n x="48"/>
        <n x="29" s="1"/>
        <n x="57"/>
      </t>
    </mdx>
    <mdx n="55" f="v">
      <t c="5" si="23">
        <n x="39" s="1"/>
        <n x="25" s="1"/>
        <n x="48"/>
        <n x="15"/>
        <n x="57"/>
      </t>
    </mdx>
    <mdx n="55" f="v">
      <t c="5" si="23">
        <n x="39" s="1"/>
        <n x="25" s="1"/>
        <n x="48"/>
        <n x="13"/>
        <n x="57"/>
      </t>
    </mdx>
    <mdx n="55" f="v">
      <t c="5" si="23">
        <n x="39" s="1"/>
        <n x="25" s="1"/>
        <n x="48"/>
        <n x="11"/>
        <n x="57"/>
      </t>
    </mdx>
    <mdx n="55" f="v">
      <t c="5" si="23">
        <n x="39" s="1"/>
        <n x="25" s="1"/>
        <n x="48"/>
        <n x="10"/>
        <n x="57"/>
      </t>
    </mdx>
    <mdx n="55" f="v">
      <t c="5" si="23">
        <n x="39" s="1"/>
        <n x="25" s="1"/>
        <n x="48"/>
        <n x="43"/>
        <n x="57"/>
      </t>
    </mdx>
    <mdx n="55" f="v">
      <t c="5" si="23">
        <n x="39" s="1"/>
        <n x="25" s="1"/>
        <n x="48"/>
        <n x="44"/>
        <n x="57"/>
      </t>
    </mdx>
    <mdx n="55" f="v">
      <t c="5" si="23">
        <n x="39" s="1"/>
        <n x="25" s="1"/>
        <n x="48"/>
        <n x="6"/>
        <n x="57"/>
      </t>
    </mdx>
    <mdx n="55" f="v">
      <t c="5" si="23">
        <n x="26" s="1"/>
        <n x="25" s="1"/>
        <n x="48"/>
        <n x="22"/>
        <n x="57"/>
      </t>
    </mdx>
    <mdx n="55" f="v">
      <t c="5" si="23">
        <n x="26" s="1"/>
        <n x="25" s="1"/>
        <n x="48"/>
        <n x="21"/>
        <n x="57"/>
      </t>
    </mdx>
    <mdx n="55" f="v">
      <t c="5" si="23">
        <n x="26" s="1"/>
        <n x="25" s="1"/>
        <n x="48"/>
        <n x="19"/>
        <n x="57"/>
      </t>
    </mdx>
    <mdx n="55" f="v">
      <t c="5" si="23">
        <n x="26" s="1"/>
        <n x="25" s="1"/>
        <n x="48"/>
        <n x="17"/>
        <n x="57"/>
      </t>
    </mdx>
    <mdx n="55" f="v">
      <t c="5" si="23">
        <n x="26" s="1"/>
        <n x="25" s="1"/>
        <n x="48"/>
        <n x="16"/>
        <n x="57"/>
      </t>
    </mdx>
    <mdx n="55" f="v">
      <t c="5" si="23">
        <n x="26" s="1"/>
        <n x="25" s="1"/>
        <n x="48"/>
        <n x="29" s="1"/>
        <n x="57"/>
      </t>
    </mdx>
    <mdx n="55" f="v">
      <t c="5" si="23">
        <n x="26" s="1"/>
        <n x="25" s="1"/>
        <n x="48"/>
        <n x="13"/>
        <n x="57"/>
      </t>
    </mdx>
    <mdx n="55" f="v">
      <t c="5" si="23">
        <n x="26" s="1"/>
        <n x="25" s="1"/>
        <n x="48"/>
        <n x="10"/>
        <n x="57"/>
      </t>
    </mdx>
    <mdx n="55" f="v">
      <t c="5" si="23">
        <n x="26" s="1"/>
        <n x="25" s="1"/>
        <n x="48"/>
        <n x="43"/>
        <n x="57"/>
      </t>
    </mdx>
    <mdx n="55" f="v">
      <t c="5" si="23">
        <n x="26" s="1"/>
        <n x="25" s="1"/>
        <n x="48"/>
        <n x="44"/>
        <n x="57"/>
      </t>
    </mdx>
    <mdx n="55" f="v">
      <t c="5" si="23">
        <n x="26" s="1"/>
        <n x="25" s="1"/>
        <n x="48"/>
        <n x="6"/>
        <n x="57"/>
      </t>
    </mdx>
    <mdx n="55" f="v">
      <t c="5" si="23">
        <n x="27" s="1"/>
        <n x="25" s="1"/>
        <n x="48"/>
        <n x="22"/>
        <n x="57"/>
      </t>
    </mdx>
    <mdx n="55" f="v">
      <t c="5" si="23">
        <n x="27" s="1"/>
        <n x="25" s="1"/>
        <n x="48"/>
        <n x="21"/>
        <n x="57"/>
      </t>
    </mdx>
    <mdx n="55" f="v">
      <t c="5" si="23">
        <n x="27" s="1"/>
        <n x="25" s="1"/>
        <n x="48"/>
        <n x="19"/>
        <n x="57"/>
      </t>
    </mdx>
    <mdx n="55" f="v">
      <t c="5" si="23">
        <n x="27" s="1"/>
        <n x="25" s="1"/>
        <n x="48"/>
        <n x="17"/>
        <n x="57"/>
      </t>
    </mdx>
    <mdx n="55" f="v">
      <t c="5" si="23">
        <n x="27" s="1"/>
        <n x="25" s="1"/>
        <n x="48"/>
        <n x="16"/>
        <n x="57"/>
      </t>
    </mdx>
    <mdx n="55" f="v">
      <t c="5" si="23">
        <n x="27" s="1"/>
        <n x="25" s="1"/>
        <n x="48"/>
        <n x="29" s="1"/>
        <n x="57"/>
      </t>
    </mdx>
    <mdx n="55" f="v">
      <t c="5" si="23">
        <n x="27" s="1"/>
        <n x="25" s="1"/>
        <n x="48"/>
        <n x="15"/>
        <n x="57"/>
      </t>
    </mdx>
    <mdx n="55" f="v">
      <t c="5" si="23">
        <n x="27" s="1"/>
        <n x="25" s="1"/>
        <n x="48"/>
        <n x="13"/>
        <n x="57"/>
      </t>
    </mdx>
    <mdx n="55" f="v">
      <t c="5" si="23">
        <n x="27" s="1"/>
        <n x="25" s="1"/>
        <n x="48"/>
        <n x="11"/>
        <n x="57"/>
      </t>
    </mdx>
    <mdx n="55" f="v">
      <t c="5" si="23">
        <n x="27" s="1"/>
        <n x="25" s="1"/>
        <n x="48"/>
        <n x="10"/>
        <n x="57"/>
      </t>
    </mdx>
    <mdx n="55" f="v">
      <t c="5" si="23">
        <n x="27" s="1"/>
        <n x="25" s="1"/>
        <n x="48"/>
        <n x="43"/>
        <n x="57"/>
      </t>
    </mdx>
    <mdx n="55" f="v">
      <t c="5" si="23">
        <n x="27" s="1"/>
        <n x="25" s="1"/>
        <n x="48"/>
        <n x="44"/>
        <n x="57"/>
      </t>
    </mdx>
    <mdx n="55" f="v">
      <t c="5" si="23">
        <n x="27" s="1"/>
        <n x="25" s="1"/>
        <n x="48"/>
        <n x="6"/>
        <n x="57"/>
      </t>
    </mdx>
    <mdx n="55" f="v">
      <t c="5" si="23">
        <n x="36" s="1"/>
        <n x="25" s="1"/>
        <n x="48"/>
        <n x="22"/>
        <n x="57"/>
      </t>
    </mdx>
    <mdx n="55" f="v">
      <t c="5" si="23">
        <n x="36" s="1"/>
        <n x="25" s="1"/>
        <n x="48"/>
        <n x="21"/>
        <n x="57"/>
      </t>
    </mdx>
    <mdx n="55" f="v">
      <t c="5" si="23">
        <n x="36" s="1"/>
        <n x="25" s="1"/>
        <n x="48"/>
        <n x="19"/>
        <n x="57"/>
      </t>
    </mdx>
    <mdx n="55" f="v">
      <t c="5" si="23">
        <n x="36" s="1"/>
        <n x="25" s="1"/>
        <n x="48"/>
        <n x="17"/>
        <n x="57"/>
      </t>
    </mdx>
    <mdx n="55" f="v">
      <t c="5" si="23">
        <n x="36" s="1"/>
        <n x="25" s="1"/>
        <n x="48"/>
        <n x="16"/>
        <n x="57"/>
      </t>
    </mdx>
    <mdx n="55" f="v">
      <t c="5" si="23">
        <n x="36" s="1"/>
        <n x="25" s="1"/>
        <n x="48"/>
        <n x="29" s="1"/>
        <n x="57"/>
      </t>
    </mdx>
    <mdx n="55" f="v">
      <t c="5" si="23">
        <n x="36" s="1"/>
        <n x="25" s="1"/>
        <n x="48"/>
        <n x="15"/>
        <n x="57"/>
      </t>
    </mdx>
    <mdx n="55" f="v">
      <t c="5" si="23">
        <n x="36" s="1"/>
        <n x="25" s="1"/>
        <n x="48"/>
        <n x="13"/>
        <n x="57"/>
      </t>
    </mdx>
    <mdx n="55" f="v">
      <t c="5" si="23">
        <n x="36" s="1"/>
        <n x="25" s="1"/>
        <n x="48"/>
        <n x="11"/>
        <n x="57"/>
      </t>
    </mdx>
    <mdx n="55" f="v">
      <t c="5" si="23">
        <n x="36" s="1"/>
        <n x="25" s="1"/>
        <n x="48"/>
        <n x="43"/>
        <n x="57"/>
      </t>
    </mdx>
    <mdx n="55" f="v">
      <t c="5" si="23">
        <n x="36" s="1"/>
        <n x="25" s="1"/>
        <n x="48"/>
        <n x="44"/>
        <n x="57"/>
      </t>
    </mdx>
    <mdx n="55" f="v">
      <t c="5" si="23">
        <n x="36" s="1"/>
        <n x="25" s="1"/>
        <n x="48"/>
        <n x="6"/>
        <n x="57"/>
      </t>
    </mdx>
    <mdx n="55" f="v">
      <t c="5" si="23">
        <n x="37" s="1"/>
        <n x="25" s="1"/>
        <n x="48"/>
        <n x="22"/>
        <n x="57"/>
      </t>
    </mdx>
    <mdx n="55" f="v">
      <t c="5" si="23">
        <n x="37" s="1"/>
        <n x="25" s="1"/>
        <n x="48"/>
        <n x="21"/>
        <n x="57"/>
      </t>
    </mdx>
    <mdx n="55" f="v">
      <t c="5" si="23">
        <n x="37" s="1"/>
        <n x="25" s="1"/>
        <n x="48"/>
        <n x="19"/>
        <n x="57"/>
      </t>
    </mdx>
    <mdx n="55" f="v">
      <t c="5" si="23">
        <n x="37" s="1"/>
        <n x="25" s="1"/>
        <n x="48"/>
        <n x="17"/>
        <n x="57"/>
      </t>
    </mdx>
    <mdx n="55" f="v">
      <t c="5" si="23">
        <n x="37" s="1"/>
        <n x="25" s="1"/>
        <n x="48"/>
        <n x="16"/>
        <n x="57"/>
      </t>
    </mdx>
    <mdx n="55" f="v">
      <t c="5" si="23">
        <n x="37" s="1"/>
        <n x="25" s="1"/>
        <n x="48"/>
        <n x="29" s="1"/>
        <n x="57"/>
      </t>
    </mdx>
    <mdx n="55" f="v">
      <t c="5" si="23">
        <n x="37" s="1"/>
        <n x="25" s="1"/>
        <n x="48"/>
        <n x="13"/>
        <n x="57"/>
      </t>
    </mdx>
    <mdx n="55" f="v">
      <t c="5" si="23">
        <n x="37" s="1"/>
        <n x="25" s="1"/>
        <n x="48"/>
        <n x="10"/>
        <n x="57"/>
      </t>
    </mdx>
    <mdx n="55" f="v">
      <t c="5" si="23">
        <n x="37" s="1"/>
        <n x="25" s="1"/>
        <n x="48"/>
        <n x="43"/>
        <n x="57"/>
      </t>
    </mdx>
    <mdx n="55" f="v">
      <t c="5" si="23">
        <n x="37" s="1"/>
        <n x="25" s="1"/>
        <n x="48"/>
        <n x="44"/>
        <n x="57"/>
      </t>
    </mdx>
    <mdx n="55" f="v">
      <t c="5" si="23">
        <n x="38" s="1"/>
        <n x="25" s="1"/>
        <n x="48"/>
        <n x="22"/>
        <n x="57"/>
      </t>
    </mdx>
    <mdx n="55" f="v">
      <t c="5" si="23">
        <n x="38" s="1"/>
        <n x="25" s="1"/>
        <n x="48"/>
        <n x="21"/>
        <n x="57"/>
      </t>
    </mdx>
    <mdx n="55" f="v">
      <t c="5" si="23">
        <n x="38" s="1"/>
        <n x="25" s="1"/>
        <n x="48"/>
        <n x="19"/>
        <n x="57"/>
      </t>
    </mdx>
    <mdx n="55" f="v">
      <t c="5" si="23">
        <n x="38" s="1"/>
        <n x="25" s="1"/>
        <n x="48"/>
        <n x="17"/>
        <n x="57"/>
      </t>
    </mdx>
    <mdx n="55" f="v">
      <t c="5" si="23">
        <n x="38" s="1"/>
        <n x="25" s="1"/>
        <n x="48"/>
        <n x="16"/>
        <n x="57"/>
      </t>
    </mdx>
    <mdx n="55" f="v">
      <t c="5" si="23">
        <n x="38" s="1"/>
        <n x="25" s="1"/>
        <n x="48"/>
        <n x="29" s="1"/>
        <n x="57"/>
      </t>
    </mdx>
    <mdx n="55" f="v">
      <t c="5" si="23">
        <n x="38" s="1"/>
        <n x="25" s="1"/>
        <n x="48"/>
        <n x="13"/>
        <n x="57"/>
      </t>
    </mdx>
    <mdx n="55" f="v">
      <t c="5" si="23">
        <n x="38" s="1"/>
        <n x="25" s="1"/>
        <n x="48"/>
        <n x="10"/>
        <n x="57"/>
      </t>
    </mdx>
    <mdx n="55" f="v">
      <t c="5" si="23">
        <n x="38" s="1"/>
        <n x="25" s="1"/>
        <n x="48"/>
        <n x="43"/>
        <n x="57"/>
      </t>
    </mdx>
    <mdx n="55" f="v">
      <t c="5" si="23">
        <n x="38" s="1"/>
        <n x="25" s="1"/>
        <n x="48"/>
        <n x="44"/>
        <n x="57"/>
      </t>
    </mdx>
    <mdx n="55" f="v">
      <t c="5" si="23">
        <n x="24" s="1"/>
        <n x="25" s="1"/>
        <n x="48"/>
        <n x="22"/>
        <n x="57"/>
      </t>
    </mdx>
    <mdx n="55" f="v">
      <t c="5" si="23">
        <n x="24" s="1"/>
        <n x="25" s="1"/>
        <n x="48"/>
        <n x="21"/>
        <n x="57"/>
      </t>
    </mdx>
    <mdx n="55" f="v">
      <t c="5" si="23">
        <n x="24" s="1"/>
        <n x="25" s="1"/>
        <n x="48"/>
        <n x="19"/>
        <n x="57"/>
      </t>
    </mdx>
    <mdx n="55" f="v">
      <t c="5" si="23">
        <n x="24" s="1"/>
        <n x="25" s="1"/>
        <n x="48"/>
        <n x="17"/>
        <n x="57"/>
      </t>
    </mdx>
    <mdx n="55" f="v">
      <t c="5" si="23">
        <n x="24" s="1"/>
        <n x="25" s="1"/>
        <n x="48"/>
        <n x="16"/>
        <n x="57"/>
      </t>
    </mdx>
    <mdx n="55" f="v">
      <t c="5" si="23">
        <n x="24" s="1"/>
        <n x="25" s="1"/>
        <n x="48"/>
        <n x="29" s="1"/>
        <n x="57"/>
      </t>
    </mdx>
    <mdx n="55" f="v">
      <t c="5" si="23">
        <n x="24" s="1"/>
        <n x="25" s="1"/>
        <n x="48"/>
        <n x="13"/>
        <n x="57"/>
      </t>
    </mdx>
    <mdx n="55" f="v">
      <t c="5" si="23">
        <n x="24" s="1"/>
        <n x="25" s="1"/>
        <n x="48"/>
        <n x="10"/>
        <n x="57"/>
      </t>
    </mdx>
    <mdx n="55" f="v">
      <t c="5" si="23">
        <n x="24" s="1"/>
        <n x="25" s="1"/>
        <n x="48"/>
        <n x="43"/>
        <n x="57"/>
      </t>
    </mdx>
    <mdx n="55" f="v">
      <t c="5" si="23">
        <n x="24" s="1"/>
        <n x="25" s="1"/>
        <n x="48"/>
        <n x="44"/>
        <n x="57"/>
      </t>
    </mdx>
    <mdx n="55" f="v">
      <t c="5" si="23">
        <n x="24" s="1"/>
        <n x="25" s="1"/>
        <n x="48"/>
        <n x="6"/>
        <n x="57"/>
      </t>
    </mdx>
    <mdx n="55" f="v">
      <t c="5" si="23">
        <n x="28" s="1"/>
        <n x="25" s="1"/>
        <n x="48"/>
        <n x="17"/>
        <n x="57"/>
      </t>
    </mdx>
    <mdx n="55" f="v">
      <t c="5" si="23">
        <n x="28" s="1"/>
        <n x="25" s="1"/>
        <n x="48"/>
        <n x="16"/>
        <n x="57"/>
      </t>
    </mdx>
    <mdx n="55" f="v">
      <t c="5" si="23">
        <n x="28" s="1"/>
        <n x="25" s="1"/>
        <n x="48"/>
        <n x="29" s="1"/>
        <n x="57"/>
      </t>
    </mdx>
    <mdx n="55" f="v">
      <t c="5" si="23">
        <n x="28" s="1"/>
        <n x="25" s="1"/>
        <n x="48"/>
        <n x="13"/>
        <n x="57"/>
      </t>
    </mdx>
    <mdx n="55" f="v">
      <t c="5" si="23">
        <n x="28" s="1"/>
        <n x="25" s="1"/>
        <n x="48"/>
        <n x="10"/>
        <n x="57"/>
      </t>
    </mdx>
    <mdx n="55" f="v">
      <t c="5" si="23">
        <n x="28" s="1"/>
        <n x="25" s="1"/>
        <n x="48"/>
        <n x="43"/>
        <n x="57"/>
      </t>
    </mdx>
    <mdx n="55" f="v">
      <t c="5" si="23">
        <n x="28" s="1"/>
        <n x="25" s="1"/>
        <n x="48"/>
        <n x="44"/>
        <n x="57"/>
      </t>
    </mdx>
  </mdxMetadata>
  <valueMetadata count="180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valueMetadata>
</metadata>
</file>

<file path=xl/sharedStrings.xml><?xml version="1.0" encoding="utf-8"?>
<sst xmlns="http://schemas.openxmlformats.org/spreadsheetml/2006/main" count="2931" uniqueCount="925">
  <si>
    <t>DRE_real</t>
  </si>
  <si>
    <t>2021</t>
  </si>
  <si>
    <t>2022</t>
  </si>
  <si>
    <t>2022 Total</t>
  </si>
  <si>
    <t>Q1 2022</t>
  </si>
  <si>
    <t>Q2 2022</t>
  </si>
  <si>
    <t>Q3 2022</t>
  </si>
  <si>
    <t>Q4 2022</t>
  </si>
  <si>
    <t>Receita Operacional Bruta</t>
  </si>
  <si>
    <t>Deduções da Receita</t>
  </si>
  <si>
    <t>RECEITA LÍQUIDA</t>
  </si>
  <si>
    <t>´</t>
  </si>
  <si>
    <t>Custos</t>
  </si>
  <si>
    <t>LUCRO BRUTO</t>
  </si>
  <si>
    <t>Margem Bruta (%)</t>
  </si>
  <si>
    <t>`</t>
  </si>
  <si>
    <t>SG&amp;A</t>
  </si>
  <si>
    <t>Despesas Comerciais</t>
  </si>
  <si>
    <t>Despesas Administrativas</t>
  </si>
  <si>
    <t>Outras Receitas e Despesas</t>
  </si>
  <si>
    <t>.</t>
  </si>
  <si>
    <t>Resultado Equivalência Patrimonial</t>
  </si>
  <si>
    <t>Resultado Valor Justo (PPI)</t>
  </si>
  <si>
    <t>RESULTADO OPERACIONAL</t>
  </si>
  <si>
    <t>``</t>
  </si>
  <si>
    <t>Reversão Depreciação e Amortização</t>
  </si>
  <si>
    <t>-</t>
  </si>
  <si>
    <t>EBITDA</t>
  </si>
  <si>
    <t>´´</t>
  </si>
  <si>
    <t>Reversão PPI</t>
  </si>
  <si>
    <t>Reversão Não Recorrentes</t>
  </si>
  <si>
    <t>--</t>
  </si>
  <si>
    <t>EBITDA AJ</t>
  </si>
  <si>
    <t>Margem EBITDA Aj (%)</t>
  </si>
  <si>
    <t>"</t>
  </si>
  <si>
    <t>Resultado Financeiro</t>
  </si>
  <si>
    <t>Receitas Financeiras</t>
  </si>
  <si>
    <t>Despesas Financeiras</t>
  </si>
  <si>
    <t>,</t>
  </si>
  <si>
    <t>IR/CSLL</t>
  </si>
  <si>
    <t>°</t>
  </si>
  <si>
    <t>LUCRO LÍQUIDO</t>
  </si>
  <si>
    <t>Margem Líquida (%)</t>
  </si>
  <si>
    <t>Rótulos de Coluna</t>
  </si>
  <si>
    <t>Rótulos de Linha</t>
  </si>
  <si>
    <t>Total Geral</t>
  </si>
  <si>
    <t>REFERENCIA</t>
  </si>
  <si>
    <t>(Vários itens)</t>
  </si>
  <si>
    <t>1T20</t>
  </si>
  <si>
    <t>4T18</t>
  </si>
  <si>
    <t>3T18</t>
  </si>
  <si>
    <t>2T18</t>
  </si>
  <si>
    <t>1T18</t>
  </si>
  <si>
    <t>2016 ¹</t>
  </si>
  <si>
    <t>2015 ¹</t>
  </si>
  <si>
    <t>NEGÓCIO</t>
  </si>
  <si>
    <t>All</t>
  </si>
  <si>
    <t>2023</t>
  </si>
  <si>
    <t>2023 Total</t>
  </si>
  <si>
    <t>Q1 2023</t>
  </si>
  <si>
    <t>Q2 2023</t>
  </si>
  <si>
    <t>Q3 2023</t>
  </si>
  <si>
    <t>Q4 2023</t>
  </si>
  <si>
    <t>62.4%</t>
  </si>
  <si>
    <t>62.1%</t>
  </si>
  <si>
    <t>60.0%</t>
  </si>
  <si>
    <t>49.8%</t>
  </si>
  <si>
    <t>58.9%</t>
  </si>
  <si>
    <t>54.4%</t>
  </si>
  <si>
    <t>Reversão Não Caixa</t>
  </si>
  <si>
    <t>54.6%</t>
  </si>
  <si>
    <t>50.8%</t>
  </si>
  <si>
    <t>48.3%</t>
  </si>
  <si>
    <t>31.7%</t>
  </si>
  <si>
    <t>46.9%</t>
  </si>
  <si>
    <t>37.6%</t>
  </si>
  <si>
    <t>35.2%</t>
  </si>
  <si>
    <t>41.9%</t>
  </si>
  <si>
    <t>30.0%</t>
  </si>
  <si>
    <t>20.2%</t>
  </si>
  <si>
    <t>32.4%</t>
  </si>
  <si>
    <t>23.2%</t>
  </si>
  <si>
    <t>1T22</t>
  </si>
  <si>
    <t>2T22</t>
  </si>
  <si>
    <t>3T22</t>
  </si>
  <si>
    <t>4T22</t>
  </si>
  <si>
    <t>2014³</t>
  </si>
  <si>
    <t>2013³</t>
  </si>
  <si>
    <t>25.6%</t>
  </si>
  <si>
    <t>(205.2%)</t>
  </si>
  <si>
    <t>(601.4%)</t>
  </si>
  <si>
    <t>26.1%</t>
  </si>
  <si>
    <t>41.0%</t>
  </si>
  <si>
    <t>543.7%</t>
  </si>
  <si>
    <t>50.6%</t>
  </si>
  <si>
    <t>57.0%</t>
  </si>
  <si>
    <t>1.6%</t>
  </si>
  <si>
    <t>1,009.3%</t>
  </si>
  <si>
    <t>42.0%</t>
  </si>
  <si>
    <t>(23.4%)</t>
  </si>
  <si>
    <t>747.9%</t>
  </si>
  <si>
    <t>6.1%</t>
  </si>
  <si>
    <t>DRE</t>
  </si>
  <si>
    <t>H&amp;G</t>
  </si>
  <si>
    <t xml:space="preserve">Amenities </t>
  </si>
  <si>
    <t>BP</t>
  </si>
  <si>
    <t>CDI</t>
  </si>
  <si>
    <t>CFO</t>
  </si>
  <si>
    <t>Catarina Fashion Outlet</t>
  </si>
  <si>
    <t xml:space="preserve">Cluster </t>
  </si>
  <si>
    <t>Couvert</t>
  </si>
  <si>
    <t>DF</t>
  </si>
  <si>
    <t>FBV</t>
  </si>
  <si>
    <t>Fazenda Boa Vista</t>
  </si>
  <si>
    <t>FC</t>
  </si>
  <si>
    <t>GAT GRU</t>
  </si>
  <si>
    <t>IGP-M</t>
  </si>
  <si>
    <t>INCC</t>
  </si>
  <si>
    <t>IPCA</t>
  </si>
  <si>
    <t>Landbank</t>
  </si>
  <si>
    <t>POC</t>
  </si>
  <si>
    <t>Revpar</t>
  </si>
  <si>
    <t>Santiago 3</t>
  </si>
  <si>
    <t>SAR</t>
  </si>
  <si>
    <t>SAS</t>
  </si>
  <si>
    <t>SCJ</t>
  </si>
  <si>
    <t>Shopping Cidade Jardim</t>
  </si>
  <si>
    <t>SJ</t>
  </si>
  <si>
    <t>Shops Jardins</t>
  </si>
  <si>
    <t>SPN</t>
  </si>
  <si>
    <t>Shopping Ponta Negra</t>
  </si>
  <si>
    <t>SSR</t>
  </si>
  <si>
    <t>SSS</t>
  </si>
  <si>
    <t>TR</t>
  </si>
  <si>
    <t>R$ MM</t>
  </si>
  <si>
    <t>Fazenda Boa Vista¹</t>
  </si>
  <si>
    <t>Boa Vista Estates</t>
  </si>
  <si>
    <t>Total</t>
  </si>
  <si>
    <r>
      <t>Catarina Town</t>
    </r>
    <r>
      <rPr>
        <vertAlign val="superscript"/>
        <sz val="11"/>
        <color theme="1"/>
        <rFont val="Century Gothic"/>
        <family val="2"/>
      </rPr>
      <t>4</t>
    </r>
  </si>
  <si>
    <t>Status</t>
  </si>
  <si>
    <t>Boa Vista</t>
  </si>
  <si>
    <t xml:space="preserve">  Boa Vista Estates</t>
  </si>
  <si>
    <t>Parque Catarina</t>
  </si>
  <si>
    <t xml:space="preserve">  Catarina Resort</t>
  </si>
  <si>
    <t>TBD</t>
  </si>
  <si>
    <t xml:space="preserve">  Catarina Town</t>
  </si>
  <si>
    <t>Santa Helena (Bragança)</t>
  </si>
  <si>
    <t>SP</t>
  </si>
  <si>
    <t>TOTAL</t>
  </si>
  <si>
    <t>Boa Vista Village²</t>
  </si>
  <si>
    <t>Boa Vista Village - Tennis</t>
  </si>
  <si>
    <t>Boa Vista Village - Family Offices</t>
  </si>
  <si>
    <t>Reserva Cidade Jardim</t>
  </si>
  <si>
    <t>Parque Cidade Jardim</t>
  </si>
  <si>
    <t>São Paulo - SP</t>
  </si>
  <si>
    <t>Porto Feliz - SP</t>
  </si>
  <si>
    <t>Praça Vila Nova</t>
  </si>
  <si>
    <t>Grand Lodge</t>
  </si>
  <si>
    <t>Benedito Lapin</t>
  </si>
  <si>
    <t>Horto Bela Vista</t>
  </si>
  <si>
    <t>Salvador - BA</t>
  </si>
  <si>
    <t>Residência Cidade Jardim</t>
  </si>
  <si>
    <t>Cidade Jardim Corporate Center</t>
  </si>
  <si>
    <t>Mena Barreto 423</t>
  </si>
  <si>
    <t>Cidade Jardim Townhouses</t>
  </si>
  <si>
    <t>Reserva Cidade Jardim³</t>
  </si>
  <si>
    <t>2014²</t>
  </si>
  <si>
    <t>2013²</t>
  </si>
  <si>
    <t>SSS (%)</t>
  </si>
  <si>
    <t>SAS (%)</t>
  </si>
  <si>
    <t>SSR (%)</t>
  </si>
  <si>
    <t>SAR (%)</t>
  </si>
  <si>
    <t>Boa Vista Market</t>
  </si>
  <si>
    <t>% JHSF</t>
  </si>
  <si>
    <t>São Roque - SP</t>
  </si>
  <si>
    <t>São Paulo/SP</t>
  </si>
  <si>
    <t>Fasano Miami</t>
  </si>
  <si>
    <t>Fasano Trancoso</t>
  </si>
  <si>
    <t>Trancoso/BA</t>
  </si>
  <si>
    <t>Belo Horizonte/MG</t>
  </si>
  <si>
    <t>Fasano Salvador</t>
  </si>
  <si>
    <t>Salvador/BA</t>
  </si>
  <si>
    <t>Angra dos Reis/RJ</t>
  </si>
  <si>
    <t>Porto Feliz/SP</t>
  </si>
  <si>
    <t>Rio de Janeiro/RJ</t>
  </si>
  <si>
    <t>Gero Itaim</t>
  </si>
  <si>
    <t>Rooftop Fasano Itaim</t>
  </si>
  <si>
    <t>Fasano New York</t>
  </si>
  <si>
    <t>Gero Panini Cidade Jardim</t>
  </si>
  <si>
    <t>Gero Panini Catarina Fashion Outlet</t>
  </si>
  <si>
    <t>Gero Panini Ipanema</t>
  </si>
  <si>
    <t>Gero Rio</t>
  </si>
  <si>
    <t>Gero Panini Itaim</t>
  </si>
  <si>
    <t>Gero</t>
  </si>
  <si>
    <t>Fasano Angra do Reis</t>
  </si>
  <si>
    <t>Restaurante Praia</t>
  </si>
  <si>
    <t>Panetteria Fasano</t>
  </si>
  <si>
    <t>Bistrot Parigi</t>
  </si>
  <si>
    <t>Trattoria</t>
  </si>
  <si>
    <t>Restaurante Fasano Boa Vista</t>
  </si>
  <si>
    <t>Punta del Este,  Maldonado/Uruguai</t>
  </si>
  <si>
    <t>Restaurante Locanda</t>
  </si>
  <si>
    <t>Nonno Ruggero</t>
  </si>
  <si>
    <t>Parigi</t>
  </si>
  <si>
    <t>Restaurante Fasano </t>
  </si>
  <si>
    <r>
      <t>Boa Vista Village</t>
    </r>
    <r>
      <rPr>
        <vertAlign val="superscript"/>
        <sz val="11"/>
        <color theme="1"/>
        <rFont val="Century Gothic"/>
        <family val="2"/>
      </rPr>
      <t>3</t>
    </r>
  </si>
  <si>
    <t>5.866.202</t>
  </si>
  <si>
    <t>Holding</t>
  </si>
  <si>
    <t>9M22</t>
  </si>
  <si>
    <t>6M22</t>
  </si>
  <si>
    <t>9M21</t>
  </si>
  <si>
    <t>6M21</t>
  </si>
  <si>
    <t>9M20</t>
  </si>
  <si>
    <t>6M20</t>
  </si>
  <si>
    <t>9M19</t>
  </si>
  <si>
    <t>6M19</t>
  </si>
  <si>
    <t>9M18</t>
  </si>
  <si>
    <t>6M18</t>
  </si>
  <si>
    <t>9M17</t>
  </si>
  <si>
    <t>6M17</t>
  </si>
  <si>
    <t>286.335</t>
  </si>
  <si>
    <t>196.587</t>
  </si>
  <si>
    <t>P&amp;L</t>
  </si>
  <si>
    <t>Balance Sheet and Cash flow</t>
  </si>
  <si>
    <t>RE Development</t>
  </si>
  <si>
    <t>Malls</t>
  </si>
  <si>
    <t>H&amp;R</t>
  </si>
  <si>
    <t>Airport</t>
  </si>
  <si>
    <t>Glossary</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</si>
  <si>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</si>
  <si>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</si>
  <si>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</si>
  <si>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</si>
  <si>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</si>
  <si>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</si>
  <si>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</si>
  <si>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</si>
  <si>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</si>
  <si>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</si>
  <si>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</si>
  <si>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</si>
  <si>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</si>
  <si>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</si>
  <si>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Hospitality and Restaurant</t>
  </si>
  <si>
    <t>Hospitality</t>
  </si>
  <si>
    <t>Hosting services</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</si>
  <si>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</si>
  <si>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</si>
  <si>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</si>
  <si>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</si>
  <si>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</si>
  <si>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</si>
  <si>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</si>
  <si>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</si>
  <si>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</si>
  <si>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</si>
  <si>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</si>
  <si>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</si>
  <si>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</si>
  <si>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</si>
  <si>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</si>
  <si>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</si>
  <si>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Land for future development</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</si>
  <si>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</si>
  <si>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</si>
  <si>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</si>
  <si>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Obligations with the company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</si>
  <si>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</si>
  <si>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</si>
  <si>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</si>
  <si>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Consolidated Profit (R$'Mil)</t>
  </si>
  <si>
    <t>1Q23</t>
  </si>
  <si>
    <t>4Q22</t>
  </si>
  <si>
    <t>3Q22</t>
  </si>
  <si>
    <t>2Q22</t>
  </si>
  <si>
    <t>1Q22</t>
  </si>
  <si>
    <t>4Q21</t>
  </si>
  <si>
    <t>3Q21</t>
  </si>
  <si>
    <t>2Q21</t>
  </si>
  <si>
    <t>1Q21</t>
  </si>
  <si>
    <t>4Q20</t>
  </si>
  <si>
    <t>3Q20</t>
  </si>
  <si>
    <t>2Q20</t>
  </si>
  <si>
    <t>1Q20</t>
  </si>
  <si>
    <t>4Q19</t>
  </si>
  <si>
    <t>3Q19</t>
  </si>
  <si>
    <t>2Q19</t>
  </si>
  <si>
    <t>1Q19</t>
  </si>
  <si>
    <t>4Q18</t>
  </si>
  <si>
    <t>3Q18</t>
  </si>
  <si>
    <t>2Q18</t>
  </si>
  <si>
    <t>1Q18</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</si>
  <si>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</si>
  <si>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</si>
  <si>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</si>
  <si>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¹ The values ​​presented above include the effects of the sale of assets that the Company held abroad, a transaction concluded on May 13, 2016.</t>
  </si>
  <si>
    <t>2020 adjusted¹</t>
  </si>
  <si>
    <t>¹ 33% stake in SCJ sold in 2016</t>
  </si>
  <si>
    <t>² adjusted for the purposes of comparison, considering the sales of minority interests in the Malls of the Company's Portfolio.</t>
  </si>
  <si>
    <t>³In 2014 and 2013 the fair value of PPI was not excluded from adjusted EBITDA</t>
  </si>
  <si>
    <t>¹ The amounts presented above include the effects of the sale of assets that the Company held abroad, a transaction concluded on May 13, 2016.</t>
  </si>
  <si>
    <t>JHSF MALLS + RETAIL and DIGITAL (R$'Mil)</t>
  </si>
  <si>
    <t>2019 adjusted in 2021¹</t>
  </si>
  <si>
    <t>2019 adjusted in 2020¹</t>
  </si>
  <si>
    <t>2018 adjusted¹</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</si>
  <si>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</si>
  <si>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</si>
  <si>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</si>
  <si>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</si>
  <si>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</si>
  <si>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</si>
  <si>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</si>
  <si>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</si>
  <si>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</si>
  <si>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</si>
  <si>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</si>
  <si>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</si>
  <si>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</si>
  <si>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Non-recurring events (adjustments)</t>
  </si>
  <si>
    <t>Adjusted EBITDA</t>
  </si>
  <si>
    <t>¹ Adjusted for purposes of comparison, considering the sales of minority interests in the malls of the Company's portfolio.</t>
  </si>
  <si>
    <t>²In 2014 and 2013 the fair value of PPI was not excluded from adjusted EBITDA</t>
  </si>
  <si>
    <t>Consolidated Balance Sheet</t>
  </si>
  <si>
    <t>3Q17</t>
  </si>
  <si>
    <t>2Q17</t>
  </si>
  <si>
    <t>1Q17</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</si>
  <si>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</si>
  <si>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</si>
  <si>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</si>
  <si>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</si>
  <si>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</si>
  <si>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</si>
  <si>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</si>
  <si>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</si>
  <si>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</si>
  <si>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</si>
  <si>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</si>
  <si>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Investments</t>
  </si>
  <si>
    <t>Fixed assets</t>
  </si>
  <si>
    <t>LIABILITIES</t>
  </si>
  <si>
    <t>Current Liabilities</t>
  </si>
  <si>
    <t>Loans, financing and debentures</t>
  </si>
  <si>
    <t>Suppliers</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</si>
  <si>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</si>
  <si>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</si>
  <si>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</si>
  <si>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</si>
  <si>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</si>
  <si>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</si>
  <si>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</si>
  <si>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</si>
  <si>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</si>
  <si>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</si>
  <si>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</si>
  <si>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</si>
  <si>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</si>
  <si>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</si>
  <si>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</si>
  <si>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</si>
  <si>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</si>
  <si>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</si>
  <si>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</si>
  <si>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</si>
  <si>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</si>
  <si>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</si>
  <si>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</si>
  <si>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</si>
  <si>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</si>
  <si>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</si>
  <si>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r>
      <t>Dividends/ JCP t</t>
    </r>
    <r>
      <rPr>
        <sz val="11"/>
        <color rgb="FF181818"/>
        <rFont val="Century Gothic"/>
        <family val="2"/>
      </rPr>
      <t>o </t>
    </r>
    <r>
      <rPr>
        <sz val="11"/>
        <color rgb="FF0C0C0C"/>
        <rFont val="Century Gothic"/>
        <family val="2"/>
      </rPr>
      <t>be</t>
    </r>
    <r>
      <rPr>
        <sz val="11"/>
        <color rgb="FF000000"/>
        <rFont val="Century Gothic"/>
        <family val="2"/>
      </rPr>
      <t> paid</t>
    </r>
  </si>
  <si>
    <t>#JHSF3 Total Shares</t>
  </si>
  <si>
    <t>NOTE: The information contained in this spreadsheet is managerial and may differ from the official financial statements disclosed in the CVM (ITR/DFP).</t>
  </si>
  <si>
    <t>Accumulated Cash Flow (R$'Mil)</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</si>
  <si>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</si>
  <si>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</si>
  <si>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</si>
  <si>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</si>
  <si>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</si>
  <si>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</si>
  <si>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</si>
  <si>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</si>
  <si>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</si>
  <si>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</si>
  <si>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</si>
  <si>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</si>
  <si>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</si>
  <si>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</si>
  <si>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</si>
  <si>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</si>
  <si>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</si>
  <si>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</si>
  <si>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</si>
  <si>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</si>
  <si>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</si>
  <si>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</si>
  <si>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</si>
  <si>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</si>
  <si>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</si>
  <si>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</si>
  <si>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</si>
  <si>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</si>
  <si>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</si>
  <si>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</si>
  <si>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</si>
  <si>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</si>
  <si>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</si>
  <si>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</si>
  <si>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</si>
  <si>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</si>
  <si>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</si>
  <si>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</si>
  <si>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</si>
  <si>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</si>
  <si>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</si>
  <si>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</si>
  <si>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</si>
  <si>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</si>
  <si>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</si>
  <si>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</si>
  <si>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</si>
  <si>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</si>
  <si>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</si>
  <si>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</si>
  <si>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</si>
  <si>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</si>
  <si>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</si>
  <si>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</si>
  <si>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</si>
  <si>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</si>
  <si>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</si>
  <si>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</si>
  <si>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</si>
  <si>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</si>
  <si>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</si>
  <si>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</si>
  <si>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</si>
  <si>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</si>
  <si>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</si>
  <si>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Other assets and liabilities</t>
  </si>
  <si>
    <t>Sales</t>
  </si>
  <si>
    <t>4Q17</t>
  </si>
  <si>
    <t>3Q17*</t>
  </si>
  <si>
    <t>Contracted Sales (R$ Millions)</t>
  </si>
  <si>
    <r>
      <rPr>
        <vertAlign val="superscript"/>
        <sz val="9"/>
        <color theme="1"/>
        <rFont val="Century Gothic"/>
        <family val="2"/>
      </rPr>
      <t>1</t>
    </r>
    <r>
      <rPr>
        <sz val="9"/>
        <color theme="1"/>
        <rFont val="Century Gothic"/>
        <family val="2"/>
      </rPr>
      <t xml:space="preserve">In 4Q21 and 1Q22, reported sales were additional personalized services contracted for the construction of homes sold in previous quarters; </t>
    </r>
  </si>
  <si>
    <r>
      <rPr>
        <vertAlign val="superscript"/>
        <sz val="9"/>
        <color theme="1"/>
        <rFont val="Century Gothic"/>
        <family val="2"/>
      </rPr>
      <t>2</t>
    </r>
    <r>
      <rPr>
        <sz val="9"/>
        <color theme="1"/>
        <rFont val="Century Gothic"/>
        <family val="2"/>
      </rPr>
      <t xml:space="preserve">In 1Q21, the reported sale was related to the exchange of unit; </t>
    </r>
  </si>
  <si>
    <r>
      <rPr>
        <vertAlign val="superscript"/>
        <sz val="9"/>
        <color theme="1"/>
        <rFont val="Century Gothic"/>
        <family val="2"/>
      </rPr>
      <t>3</t>
    </r>
    <r>
      <rPr>
        <sz val="9"/>
        <color theme="1"/>
        <rFont val="Century Gothic"/>
        <family val="2"/>
      </rPr>
      <t>Includes Surf Lodge, Golf Residences, Grand Lodge, Family Offices and Membership;</t>
    </r>
  </si>
  <si>
    <r>
      <rPr>
        <vertAlign val="superscript"/>
        <sz val="9"/>
        <color theme="1"/>
        <rFont val="Century Gothic"/>
        <family val="2"/>
      </rPr>
      <t>4</t>
    </r>
    <r>
      <rPr>
        <sz val="9"/>
        <color theme="1"/>
        <rFont val="Century Gothic"/>
        <family val="2"/>
      </rPr>
      <t>Referring to the sale of land located in Parque Catarina, according to Material Fact of 07/12/2020.</t>
    </r>
  </si>
  <si>
    <r>
      <rPr>
        <vertAlign val="superscript"/>
        <sz val="9"/>
        <color theme="1"/>
        <rFont val="Century Gothic"/>
        <family val="2"/>
      </rPr>
      <t>5</t>
    </r>
    <r>
      <rPr>
        <sz val="9"/>
        <color theme="1"/>
        <rFont val="Century Gothic"/>
        <family val="2"/>
      </rPr>
      <t>Considers the São Paulo Surf Club and among others.</t>
    </r>
  </si>
  <si>
    <t>Houses</t>
  </si>
  <si>
    <t>Projects</t>
  </si>
  <si>
    <t>Total area (sqm)</t>
  </si>
  <si>
    <t>Launched
 PSV (R$ Million)¹</t>
  </si>
  <si>
    <t>PSV to be
 Launched (R$ Million)¹</t>
  </si>
  <si>
    <t>Book Value (R$ Million)²</t>
  </si>
  <si>
    <t>Launch</t>
  </si>
  <si>
    <t>Delivery²</t>
  </si>
  <si>
    <t>Type</t>
  </si>
  <si>
    <t>Location (Google Maps)</t>
  </si>
  <si>
    <t>Location</t>
  </si>
  <si>
    <t>sqm</t>
  </si>
  <si>
    <t>R$/sqm</t>
  </si>
  <si>
    <t>Village
Surfside| Launched</t>
  </si>
  <si>
    <t>Village
Family Office | Launched</t>
  </si>
  <si>
    <t>Total Boa Vista Village Launched</t>
  </si>
  <si>
    <t>Boa Vista Estates | Launched</t>
  </si>
  <si>
    <t>Reserva Cidade Jardim| Launched</t>
  </si>
  <si>
    <t>Land plots</t>
  </si>
  <si>
    <t>Launched development projects (Phases launched and to be launched)</t>
  </si>
  <si>
    <t>POC/Revenue to be appropriated¹</t>
  </si>
  <si>
    <t>Project</t>
  </si>
  <si>
    <t>¹For lots there is no POC</t>
  </si>
  <si>
    <r>
      <rPr>
        <vertAlign val="superscript"/>
        <sz val="9"/>
        <color theme="1"/>
        <rFont val="Century Gothic"/>
        <family val="2"/>
      </rPr>
      <t>3</t>
    </r>
    <r>
      <rPr>
        <sz val="9"/>
        <color theme="1"/>
        <rFont val="Century Gothic"/>
        <family val="2"/>
      </rPr>
      <t>Average POC</t>
    </r>
  </si>
  <si>
    <t>NOTE: The values ​​above do not represent guidance and are subject to change.</t>
  </si>
  <si>
    <t>Real Estate launch history (from 2006)</t>
  </si>
  <si>
    <t xml:space="preserve">Launch </t>
  </si>
  <si>
    <t>PSV Total</t>
  </si>
  <si>
    <t>¹ Phased project, the 1st phase being launched in 2007;</t>
  </si>
  <si>
    <t>² Phased project, the 1st phase being pre-launched in Dec/2019. PSV corresponds to the project's total sales of apartments and lots;</t>
  </si>
  <si>
    <t>³ Phased project, 1st phase pre-launched 2Q22.</t>
  </si>
  <si>
    <t>Accounts Receivable (Real Estate)</t>
  </si>
  <si>
    <t>Total Portfolio (in millions)</t>
  </si>
  <si>
    <t>Average term (years)</t>
  </si>
  <si>
    <t>Fixed</t>
  </si>
  <si>
    <r>
      <t>Average interest (%)</t>
    </r>
    <r>
      <rPr>
        <vertAlign val="superscript"/>
        <sz val="11"/>
        <color theme="1"/>
        <rFont val="Century Gothic"/>
        <family val="2"/>
      </rPr>
      <t>1</t>
    </r>
  </si>
  <si>
    <r>
      <rPr>
        <vertAlign val="superscript"/>
        <sz val="9"/>
        <color theme="1"/>
        <rFont val="Century Gothic"/>
        <family val="2"/>
      </rPr>
      <t>1</t>
    </r>
    <r>
      <rPr>
        <sz val="9"/>
        <color theme="1"/>
        <rFont val="Century Gothic"/>
        <family val="2"/>
      </rPr>
      <t>Plus the Indexes</t>
    </r>
  </si>
  <si>
    <t>4Q16</t>
  </si>
  <si>
    <t>3Q16</t>
  </si>
  <si>
    <t>2Q16</t>
  </si>
  <si>
    <t>1Q16</t>
  </si>
  <si>
    <t>GLA (sqm)</t>
  </si>
  <si>
    <t>JHSF GLA (sqm)</t>
  </si>
  <si>
    <t>Sales (R $ 'million)</t>
  </si>
  <si>
    <t>Occupancy Rate (%)</t>
  </si>
  <si>
    <t>Occupation Cost (%)</t>
  </si>
  <si>
    <t>Cidade Jardim Mall</t>
  </si>
  <si>
    <t>Bela Vista Mall</t>
  </si>
  <si>
    <t>Ponta Negra Mall</t>
  </si>
  <si>
    <t>Current portfolio</t>
  </si>
  <si>
    <t xml:space="preserve">
Location</t>
  </si>
  <si>
    <t xml:space="preserve">
Total GLA (sqm)</t>
  </si>
  <si>
    <t>GLA JHSF (sqm)</t>
  </si>
  <si>
    <t xml:space="preserve">Opening date </t>
  </si>
  <si>
    <t>Portfolio in execution</t>
  </si>
  <si>
    <t>GLA JHSF (sqm)²</t>
  </si>
  <si>
    <t>Expected opening date ³</t>
  </si>
  <si>
    <t>NOTE: The above information is subject to change.</t>
  </si>
  <si>
    <t xml:space="preserve">Fasano Hotels </t>
  </si>
  <si>
    <t>Fasano Restaurants</t>
  </si>
  <si>
    <t>Average Daily (R$)</t>
  </si>
  <si>
    <t>Revpar (R$)</t>
  </si>
  <si>
    <t>Average Couvert (R$)</t>
  </si>
  <si>
    <t>Number of Couverts (units)</t>
  </si>
  <si>
    <t>Click here to access fasano's website</t>
  </si>
  <si>
    <t>2Q23</t>
  </si>
  <si>
    <t>Boa Vista Village</t>
  </si>
  <si>
    <t>SurfLodge</t>
  </si>
  <si>
    <r>
      <t>Golf Residences</t>
    </r>
    <r>
      <rPr>
        <vertAlign val="superscript"/>
        <sz val="11"/>
        <rFont val="Century Gothic"/>
        <family val="2"/>
      </rPr>
      <t>4</t>
    </r>
  </si>
  <si>
    <t>Familly Offices</t>
  </si>
  <si>
    <t>SurfSide</t>
  </si>
  <si>
    <t>Village Houses</t>
  </si>
  <si>
    <t>R$ 4,0 bilion</t>
  </si>
  <si>
    <t>R$ 3,2 bilion</t>
  </si>
  <si>
    <t>R$ 4,5 bilion</t>
  </si>
  <si>
    <t>R$ 2,9 bilion</t>
  </si>
  <si>
    <t>R$ 639 milion</t>
  </si>
  <si>
    <t>R$ 676 milion</t>
  </si>
  <si>
    <t>R$ 500 milion</t>
  </si>
  <si>
    <t>R$ 100 milion</t>
  </si>
  <si>
    <t>R$ 600 milion</t>
  </si>
  <si>
    <t>R$ 300 milion</t>
  </si>
  <si>
    <t>R$ 246 milion</t>
  </si>
  <si>
    <t>R$ 36 milion</t>
  </si>
  <si>
    <t>R$ 76 milion</t>
  </si>
  <si>
    <t>R$ 225 milion</t>
  </si>
  <si>
    <t>R$ 821 milion</t>
  </si>
  <si>
    <t>R$ 81 milion</t>
  </si>
  <si>
    <t>R$ 249 milion</t>
  </si>
  <si>
    <t>R$ 921 milion</t>
  </si>
  <si>
    <t>São Paulo Surf Club (membership)</t>
  </si>
  <si>
    <t>R$ 552 milion</t>
  </si>
  <si>
    <t>2Q23 x 2Q22</t>
  </si>
  <si>
    <t>1Q23 x 1Q22</t>
  </si>
  <si>
    <t>4Q22 x 4Q21</t>
  </si>
  <si>
    <t>3Q22 x 3Q21</t>
  </si>
  <si>
    <t>2Q22 x 2Q21</t>
  </si>
  <si>
    <t>1Q22 x 1Q21</t>
  </si>
  <si>
    <t>4Q21 x 4Q20</t>
  </si>
  <si>
    <t>3Q21 x 3Q20</t>
  </si>
  <si>
    <t>2Q21 x 2Q20</t>
  </si>
  <si>
    <t>1Q21 x 1Q20</t>
  </si>
  <si>
    <t xml:space="preserve">4Q20 x 3Q20 </t>
  </si>
  <si>
    <t xml:space="preserve">3Q20 x 2Q20 </t>
  </si>
  <si>
    <t>2Q20 x 1Q20</t>
  </si>
  <si>
    <t>1Q20 x 4Q19³</t>
  </si>
  <si>
    <t>Moviment (%)¹</t>
  </si>
  <si>
    <t>Landings (%)</t>
  </si>
  <si>
    <t>Liters Filled (%)</t>
  </si>
  <si>
    <r>
      <rPr>
        <b/>
        <vertAlign val="superscript"/>
        <sz val="9"/>
        <color theme="1"/>
        <rFont val="Century Gothic"/>
        <family val="2"/>
      </rPr>
      <t>1</t>
    </r>
    <r>
      <rPr>
        <sz val="9"/>
        <color theme="1"/>
        <rFont val="Century Gothic"/>
        <family val="2"/>
      </rPr>
      <t>Takeoffs and landings (only landings are tariff)</t>
    </r>
  </si>
  <si>
    <r>
      <rPr>
        <b/>
        <vertAlign val="superscript"/>
        <sz val="9"/>
        <color theme="1"/>
        <rFont val="Century Gothic"/>
        <family val="2"/>
      </rPr>
      <t>2</t>
    </r>
    <r>
      <rPr>
        <sz val="9"/>
        <color theme="1"/>
        <rFont val="Century Gothic"/>
        <family val="2"/>
      </rPr>
      <t>Runway service, simple cleaning, supply of GPU (electricity on the ground), service at the exit, use of airport facilities (rooms, meeting room, etc.)</t>
    </r>
  </si>
  <si>
    <r>
      <t>3</t>
    </r>
    <r>
      <rPr>
        <sz val="9"/>
        <color theme="1"/>
        <rFont val="Century Gothic"/>
        <family val="2"/>
      </rPr>
      <t>The airport was inaugurated in December 2019, which justifies the great variation in the analysis 1Q20 vs 4Q19;</t>
    </r>
  </si>
  <si>
    <t>location</t>
  </si>
  <si>
    <t>Opening</t>
  </si>
  <si>
    <t>Number of seats</t>
  </si>
  <si>
    <t>Openings</t>
  </si>
  <si>
    <t>Hotel Rooms</t>
  </si>
  <si>
    <t>Village</t>
  </si>
  <si>
    <t>Village
Apartments + Family Office + Houses</t>
  </si>
  <si>
    <t>Boa Vista Village - Surfside</t>
  </si>
  <si>
    <t>²Only considers launched phases of Surf Lodge and Golf Residences</t>
  </si>
  <si>
    <t># total de ações JHSF3</t>
  </si>
  <si>
    <t>Fair Value of Investment Properties</t>
  </si>
  <si>
    <t>Financial Expenses</t>
  </si>
  <si>
    <t>Financial Income</t>
  </si>
  <si>
    <t>Pre-tax Profit</t>
  </si>
  <si>
    <t>Income Taxes and Social Contribution</t>
  </si>
  <si>
    <t>Discontinued Operations Results</t>
  </si>
  <si>
    <t>Net Income</t>
  </si>
  <si>
    <t>Net Financial Result</t>
  </si>
  <si>
    <t>Non-cash events</t>
  </si>
  <si>
    <t>REAL ESTATE DEVELOPMENT (R$'MM)</t>
  </si>
  <si>
    <t>RENTAL HOUSES AND CLUBS</t>
  </si>
  <si>
    <t>MALLS (R$'MM)</t>
  </si>
  <si>
    <t>RETAIL (R$'MM)</t>
  </si>
  <si>
    <t>H&amp;G (R$'MM)</t>
  </si>
  <si>
    <t>AIRPORT (R$'MM)</t>
  </si>
  <si>
    <t>CAPITAL (R$'MM)</t>
  </si>
  <si>
    <t>HOLDING (R$'MM)</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</si>
  <si>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</si>
  <si>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</si>
  <si>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</si>
  <si>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</si>
  <si>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2Q23²</t>
  </si>
  <si>
    <t>1Q23¹</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</si>
  <si>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</si>
  <si>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t>¹From 1Q23 onwards, the Income Statement for Retail is analyzed separately from Digital+ID.</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</si>
  <si>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</si>
  <si>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¹As of 1Q23, JHSF Capital's Segment Income Statement was analyzed separately from the Holding's Income Statement.</t>
  </si>
  <si>
    <t>²From 1Q23 onwards, the Income Statement for Holding is analyzed separately.</t>
  </si>
  <si>
    <t>Rental Houses and Clubs</t>
  </si>
  <si>
    <t>Interest on leases paid</t>
  </si>
  <si>
    <t>Fasano Residences²</t>
  </si>
  <si>
    <t>Fasano Residences</t>
  </si>
  <si>
    <t>Capex to be Incurred
R$mm</t>
  </si>
  <si>
    <t>¹Number subject to change</t>
  </si>
  <si>
    <t>Next Openings¹</t>
  </si>
  <si>
    <t>¹Future projects may have  information changes</t>
  </si>
  <si>
    <t>²Number subject to change</t>
  </si>
  <si>
    <t>Boa Vista Village Surf Club</t>
  </si>
  <si>
    <t>3Q23</t>
  </si>
  <si>
    <t>Gero BH</t>
  </si>
  <si>
    <t>Baretto BH</t>
  </si>
  <si>
    <t>Fasano Punta del Este</t>
  </si>
  <si>
    <t>Fasano Las Piedras</t>
  </si>
  <si>
    <t>Baretto-Londra</t>
  </si>
  <si>
    <t>Baretto</t>
  </si>
  <si>
    <t xml:space="preserve">Adjusted EBITDA </t>
  </si>
  <si>
    <t>Net profit</t>
  </si>
  <si>
    <t>Net Cash¹</t>
  </si>
  <si>
    <t>Units</t>
  </si>
  <si>
    <t>Commercial payables and others</t>
  </si>
  <si>
    <t>Boa Vista Village Town Center</t>
  </si>
  <si>
    <t>3Q23 x 3Q22</t>
  </si>
  <si>
    <t>PSV (R$ Million)</t>
  </si>
  <si>
    <t>Boa Vista Village - Houses (built part))</t>
  </si>
  <si>
    <r>
      <t>Reserva Cidade Jardim and others</t>
    </r>
    <r>
      <rPr>
        <vertAlign val="superscript"/>
        <sz val="11"/>
        <color theme="1"/>
        <rFont val="Century Gothic"/>
        <family val="2"/>
      </rPr>
      <t>5</t>
    </r>
  </si>
  <si>
    <t>Summary</t>
  </si>
  <si>
    <t>²Subject to change;</t>
  </si>
  <si>
    <t>³Private area and PSV does not include rental projects;</t>
  </si>
  <si>
    <t>¹All PSV projections are based on Management's best expectation, taking into account macroeconomic and market conditions available at the moment and subject to project execution;</t>
  </si>
  <si>
    <t>Apartments ³</t>
  </si>
  <si>
    <t>Proceeds from the sale of equity investments and investment property</t>
  </si>
  <si>
    <t>Gross Debt: considers principal only</t>
  </si>
  <si>
    <t>Receivables portfolio: is at present value</t>
  </si>
  <si>
    <t>Memberships BVV Surf Club</t>
  </si>
  <si>
    <t>Fasano Hotels</t>
  </si>
  <si>
    <t>Rooms</t>
  </si>
  <si>
    <t>Fasano Fifth Avenue</t>
  </si>
  <si>
    <t>Fasano Belo Horizonte</t>
  </si>
  <si>
    <t>Fasano Angra dos Reis</t>
  </si>
  <si>
    <t>Fasano Boa Vista</t>
  </si>
  <si>
    <t>Fasano Rio de Janeiro</t>
  </si>
  <si>
    <t>Fasano São Paulo</t>
  </si>
  <si>
    <t>2024</t>
  </si>
  <si>
    <t>2025</t>
  </si>
  <si>
    <t>2026</t>
  </si>
  <si>
    <t>2027</t>
  </si>
  <si>
    <t>2028</t>
  </si>
  <si>
    <t>2029</t>
  </si>
  <si>
    <t>2030</t>
  </si>
  <si>
    <t>2031</t>
  </si>
  <si>
    <t>2032</t>
  </si>
  <si>
    <t>2033</t>
  </si>
  <si>
    <t>2034</t>
  </si>
  <si>
    <t>2035</t>
  </si>
  <si>
    <t>4Q23</t>
  </si>
  <si>
    <r>
      <t>Catarina Fashion Outlet 3</t>
    </r>
    <r>
      <rPr>
        <i/>
        <vertAlign val="superscript"/>
        <sz val="11"/>
        <color theme="1"/>
        <rFont val="Century Gothic"/>
        <family val="2"/>
      </rPr>
      <t>rd</t>
    </r>
    <r>
      <rPr>
        <i/>
        <sz val="11"/>
        <color theme="1"/>
        <rFont val="Century Gothic"/>
        <family val="2"/>
      </rPr>
      <t xml:space="preserve"> Expansion</t>
    </r>
  </si>
  <si>
    <t>Baretto New York</t>
  </si>
  <si>
    <t>Osteria New York</t>
  </si>
  <si>
    <t>Piscina Trancoso</t>
  </si>
  <si>
    <t>Bar da Piscina Salvador</t>
  </si>
  <si>
    <t>Marea Angra</t>
  </si>
  <si>
    <t>Bar da Piscina Boa Vista</t>
  </si>
  <si>
    <t xml:space="preserve">Pool Bar </t>
  </si>
  <si>
    <t>Private area (sqm)³</t>
  </si>
  <si>
    <t>4Q23 x 4Q22</t>
  </si>
  <si>
    <t>Indicators</t>
  </si>
  <si>
    <t>Number of Hangars</t>
  </si>
  <si>
    <t>Hangars (sqm)</t>
  </si>
  <si>
    <t>Patios (sqm)</t>
  </si>
  <si>
    <t>Runway (m)</t>
  </si>
  <si>
    <t>Moviment¹</t>
  </si>
  <si>
    <t>Liters Filled</t>
  </si>
  <si>
    <t>Porto Feliz/ SP</t>
  </si>
  <si>
    <t>São Paulo Surf Club</t>
  </si>
  <si>
    <t>São Paulo/ SP</t>
  </si>
  <si>
    <t>Familiar</t>
  </si>
  <si>
    <t>Individual</t>
  </si>
  <si>
    <t>Rental Houses Projects</t>
  </si>
  <si>
    <t>Clubs Projects</t>
  </si>
  <si>
    <t>Private Area (sqm)</t>
  </si>
  <si>
    <t>Average
Rent per sqm (R$)</t>
  </si>
  <si>
    <t>Unit value R$</t>
  </si>
  <si>
    <t>¹Future projects may have modified information</t>
  </si>
  <si>
    <t>(General Aviation Terminal) – Executive Aviation Terminal at the Guarulhos International Airport</t>
  </si>
  <si>
    <t>Habite-se</t>
  </si>
  <si>
    <t>Administrative act issued by competent authority that authorizes effective use of buildings or constructions intended for housing</t>
  </si>
  <si>
    <t>*Click on the buttons to be directed to the pages</t>
  </si>
  <si>
    <t>*In 1Q23 we reorganized the company's business lines according to the current long-term business plan.</t>
  </si>
  <si>
    <t>4Q22 Resubmitted</t>
  </si>
  <si>
    <t>2022 
Resubmitted</t>
  </si>
  <si>
    <t>4Q22
Resubmitted</t>
  </si>
  <si>
    <t xml:space="preserve">  Debts with related parties</t>
  </si>
  <si>
    <t>Other reservations</t>
  </si>
  <si>
    <t>Capital</t>
  </si>
  <si>
    <t>Retail</t>
  </si>
  <si>
    <t>Consolidated</t>
  </si>
  <si>
    <t>From the operational activities</t>
  </si>
  <si>
    <t>Adjustments to reconcile income before taxes to net cash generated from operating activities</t>
  </si>
  <si>
    <t>Depreciation and amortization of fixed and intangible assets</t>
  </si>
  <si>
    <t>Amortization of loan costs, debentures and obligations with partners</t>
  </si>
  <si>
    <t>Change in fair value of investment properties</t>
  </si>
  <si>
    <t>Assets and liabilities variation</t>
  </si>
  <si>
    <t>Income tax and social contribution paid</t>
  </si>
  <si>
    <t xml:space="preserve">Interest on loans, financing, and paid debentures </t>
  </si>
  <si>
    <t>Net cash provided by (consumed in) operating activities</t>
  </si>
  <si>
    <t>From investing activities</t>
  </si>
  <si>
    <t>Redemptions and (applications)</t>
  </si>
  <si>
    <t>Acquisition of fixed assets and investment properties</t>
  </si>
  <si>
    <t>Net cash generated by (used in) investing activities</t>
  </si>
  <si>
    <t>From financing activities</t>
  </si>
  <si>
    <t>Income from new loans, financing and debentures</t>
  </si>
  <si>
    <t>Payment of loans, financing and Debentures - principal</t>
  </si>
  <si>
    <t>Dividends paid</t>
  </si>
  <si>
    <t>Net cash generated (used in) financing activities</t>
  </si>
  <si>
    <t>Increase (decrease) in cash and cash equivalents</t>
  </si>
  <si>
    <t>Hospitality and Gastronomy</t>
  </si>
  <si>
    <t>Real Estate Development</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</si>
  <si>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</si>
  <si>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</si>
  <si>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</si>
  <si>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</si>
  <si>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</si>
  <si>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</si>
  <si>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</si>
  <si>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</si>
  <si>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</si>
  <si>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 xml:space="preserve">  Leasing (IFRS 16)</t>
  </si>
  <si>
    <t>Total Assets</t>
  </si>
  <si>
    <t>Indebtedness</t>
  </si>
  <si>
    <t>Short term</t>
  </si>
  <si>
    <t xml:space="preserve">Long term </t>
  </si>
  <si>
    <t xml:space="preserve">Usufruct (Long term) </t>
  </si>
  <si>
    <t>Taxes and Charges</t>
  </si>
  <si>
    <t xml:space="preserve">        Short term</t>
  </si>
  <si>
    <t xml:space="preserve">        Long term</t>
  </si>
  <si>
    <t>Advance for Works</t>
  </si>
  <si>
    <t>Total Liability</t>
  </si>
  <si>
    <t>Shareholders' equity</t>
  </si>
  <si>
    <t>Liability + Shareholders' Equity</t>
  </si>
  <si>
    <t>Commercial and other payables</t>
  </si>
  <si>
    <t>Aging Receivables Portfolio RE Development</t>
  </si>
  <si>
    <t>Debt mandatorily convertible into future project</t>
  </si>
  <si>
    <t>PSV to be launched (in R$ Million)</t>
  </si>
  <si>
    <t>Historical Launches PSV
(R$ mm)</t>
  </si>
  <si>
    <t>Airport Capacity</t>
  </si>
  <si>
    <t xml:space="preserve">Aging Real Estate Development Receivables Portfolio  </t>
  </si>
  <si>
    <t>Principal amortization</t>
  </si>
  <si>
    <t>3T23</t>
  </si>
  <si>
    <t>4T23</t>
  </si>
  <si>
    <t>2015¹</t>
  </si>
  <si>
    <t>2016¹</t>
  </si>
  <si>
    <t>2018 Adjusted²</t>
  </si>
  <si>
    <t>2020 
Adjusted²</t>
  </si>
  <si>
    <t>2019 
Adjusted in 2020²</t>
  </si>
  <si>
    <t>2019 
Adjusted in 2021²</t>
  </si>
  <si>
    <t>2Q23⁴</t>
  </si>
  <si>
    <t>2020 Adjusted²</t>
  </si>
  <si>
    <t>2019 Adjusted in 2020²</t>
  </si>
  <si>
    <t>2019 Adjusted in 2021²</t>
  </si>
  <si>
    <t>2T23²</t>
  </si>
  <si>
    <t>1T23¹</t>
  </si>
  <si>
    <t>1T19</t>
  </si>
  <si>
    <t>2T19</t>
  </si>
  <si>
    <t>3T19</t>
  </si>
  <si>
    <t>4T19</t>
  </si>
  <si>
    <t>2T20</t>
  </si>
  <si>
    <t>3T20</t>
  </si>
  <si>
    <t>4T20</t>
  </si>
  <si>
    <t>1Q24</t>
  </si>
  <si>
    <t>1T15</t>
  </si>
  <si>
    <t>2T15</t>
  </si>
  <si>
    <t>3T15</t>
  </si>
  <si>
    <t>4T15</t>
  </si>
  <si>
    <t>1Q24 x 1Q23</t>
  </si>
  <si>
    <t>JHSF Capital</t>
  </si>
  <si>
    <t>6M23</t>
  </si>
  <si>
    <t>9M23</t>
  </si>
  <si>
    <t>2022 Ressubmited</t>
  </si>
  <si>
    <t>Credits with related parties</t>
  </si>
  <si>
    <t>2025¹</t>
  </si>
  <si>
    <t>Indexes (%)¹</t>
  </si>
  <si>
    <t>Note: The value in R$/sqm is a simple division between PSV (R$) and private area (sqm) and is intended as a reference only. The R$/sqm may vary depending on the negotiation, size, location, type of product and date of signing the purchase contract.</t>
  </si>
  <si>
    <t>2Q24</t>
  </si>
  <si>
    <t>2Q24 x 2Q23</t>
  </si>
  <si>
    <r>
      <t>Bragança</t>
    </r>
    <r>
      <rPr>
        <b/>
        <vertAlign val="superscript"/>
        <sz val="11"/>
        <color theme="1"/>
        <rFont val="Century Gothic"/>
        <family val="2"/>
      </rPr>
      <t>4</t>
    </r>
  </si>
  <si>
    <r>
      <rPr>
        <vertAlign val="superscript"/>
        <sz val="9"/>
        <color theme="1"/>
        <rFont val="Century Gothic"/>
        <family val="2"/>
      </rPr>
      <t>5</t>
    </r>
    <r>
      <rPr>
        <sz val="9"/>
        <color theme="1"/>
        <rFont val="Century Gothic"/>
        <family val="2"/>
      </rPr>
      <t>Project net of rental units. Project totals R$4.2 billion in PSV</t>
    </r>
  </si>
  <si>
    <t>Leasing (IFRS 16)</t>
  </si>
  <si>
    <t>Paid dividends</t>
  </si>
  <si>
    <t>Residential Rental and Clubs</t>
  </si>
  <si>
    <t>Earnings (loss) before income taxes and social contribuition</t>
  </si>
  <si>
    <t>Principal amortization + accrued interest until Jun/24</t>
  </si>
  <si>
    <t>¹Financing bridge for the R$ 700 milion CRI</t>
  </si>
  <si>
    <t>Stabilized NOI² R$mm</t>
  </si>
  <si>
    <t xml:space="preserve">Stabilized NOI²
R$mm </t>
  </si>
  <si>
    <t>Recurring Income (R$'MM)</t>
  </si>
  <si>
    <t>Residential Rental &amp; Clubs</t>
  </si>
  <si>
    <t>3Q24</t>
  </si>
  <si>
    <t>Total GLA (sqm)¹</t>
  </si>
  <si>
    <t>Miami/EUA</t>
  </si>
  <si>
    <t>Fasano Cascais</t>
  </si>
  <si>
    <t>Cascais/PT</t>
  </si>
  <si>
    <t>3Q24 x 3Q23</t>
  </si>
  <si>
    <t>In operation</t>
  </si>
  <si>
    <t>Under Development¹</t>
  </si>
  <si>
    <t>Hospitality &amp; Gastronomy</t>
  </si>
  <si>
    <t>Properties for sale and inventory</t>
  </si>
  <si>
    <t>Customer advances and cancellations payable</t>
  </si>
  <si>
    <t>Advance for acquisition of shareholding</t>
  </si>
  <si>
    <t>4Q24</t>
  </si>
  <si>
    <t>¹Excludes debt mandatorily convertible into % of enterprise</t>
  </si>
  <si>
    <t>Lease payment - principal</t>
  </si>
  <si>
    <t xml:space="preserve">  Fazenda Boa Vista³</t>
  </si>
  <si>
    <t xml:space="preserve">  Boa Vista Village</t>
  </si>
  <si>
    <t xml:space="preserve">  Village Terrenos</t>
  </si>
  <si>
    <t>Houses (lote) | Launched</t>
  </si>
  <si>
    <t>Houses (construção) | Launched</t>
  </si>
  <si>
    <t>Village 
unidades Surf Lodge | Launched</t>
  </si>
  <si>
    <t>Village
unidades Golf Residences | Launched</t>
  </si>
  <si>
    <t>Village
unidades Grand Lodge | Launched</t>
  </si>
  <si>
    <t>Village
Lotes | Launched</t>
  </si>
  <si>
    <t>Total Project  - Launched</t>
  </si>
  <si>
    <t>2027+</t>
  </si>
  <si>
    <t>Fasano São Paulo Itaim</t>
  </si>
  <si>
    <t>Nova York/EUA</t>
  </si>
  <si>
    <t>Punta del Este/Uruguai</t>
  </si>
  <si>
    <t>Boa Vista Surf Lodge</t>
  </si>
  <si>
    <t>Gero Salvador</t>
  </si>
  <si>
    <t>Restaurante Boa Vista Surf Lodge</t>
  </si>
  <si>
    <t>Fasano Londres</t>
  </si>
  <si>
    <t>Londres</t>
  </si>
  <si>
    <t>Sardenha/IT</t>
  </si>
  <si>
    <t>In the final phase of construction</t>
  </si>
  <si>
    <t>2S25</t>
  </si>
  <si>
    <t>Fasano Tennis Club</t>
  </si>
  <si>
    <t>4Q24 x 4Q23</t>
  </si>
  <si>
    <t>R$ 1,5 billion</t>
  </si>
  <si>
    <t>Estancias</t>
  </si>
  <si>
    <t>Total Project  - Boa Vista Estates</t>
  </si>
  <si>
    <t>6M24</t>
  </si>
  <si>
    <t>9M24</t>
  </si>
  <si>
    <t>1Q25</t>
  </si>
  <si>
    <t>Investment property &amp; Intangible</t>
  </si>
  <si>
    <t>Interest on lease liabilities paid</t>
  </si>
  <si>
    <t>Purchase of treasury shares</t>
  </si>
  <si>
    <t xml:space="preserve">Fasano Cidade Jardim </t>
  </si>
  <si>
    <t>Club Fasano Cidade Jardim</t>
  </si>
  <si>
    <r>
      <t>Casas Fazenda Boa Vista</t>
    </r>
    <r>
      <rPr>
        <vertAlign val="superscript"/>
        <sz val="11"/>
        <color theme="1"/>
        <rFont val="Century Gothic"/>
        <family val="2"/>
      </rPr>
      <t>3</t>
    </r>
  </si>
  <si>
    <t>Boa Vista Lakes</t>
  </si>
  <si>
    <r>
      <t xml:space="preserve">  Reserva Cidade Jardim</t>
    </r>
    <r>
      <rPr>
        <vertAlign val="superscript"/>
        <sz val="11"/>
        <color theme="1"/>
        <rFont val="Century Gothic"/>
        <family val="2"/>
      </rPr>
      <t>5</t>
    </r>
  </si>
  <si>
    <r>
      <t>Others</t>
    </r>
    <r>
      <rPr>
        <b/>
        <vertAlign val="superscript"/>
        <sz val="11"/>
        <color theme="1"/>
        <rFont val="Century Gothic"/>
        <family val="2"/>
      </rPr>
      <t>6</t>
    </r>
  </si>
  <si>
    <t>6 Includes the Horto Bela Vista land and other properties</t>
  </si>
  <si>
    <t xml:space="preserve">Launched </t>
  </si>
  <si>
    <t>Launched and to be launched</t>
  </si>
  <si>
    <t xml:space="preserve">To be launched </t>
  </si>
  <si>
    <t>Mixed-Use</t>
  </si>
  <si>
    <t>Sale of residential units and Leasing</t>
  </si>
  <si>
    <t>Land lot sales</t>
  </si>
  <si>
    <t>Apartaments</t>
  </si>
  <si>
    <t>1ª fase 3Q20</t>
  </si>
  <si>
    <t>2Q21 (pre -launched)</t>
  </si>
  <si>
    <t>2Q22 (pre launched)</t>
  </si>
  <si>
    <t>19 december</t>
  </si>
  <si>
    <t>1ª fase Surf Lodge no 1Q23</t>
  </si>
  <si>
    <t>Usina SP - fase 2</t>
  </si>
  <si>
    <t>Projeto Multiuso Shops Faria Lima²</t>
  </si>
  <si>
    <t>CFO 4ª Expansão</t>
  </si>
  <si>
    <t>Fasano La Barra</t>
  </si>
  <si>
    <t>Punta del Leste</t>
  </si>
  <si>
    <t>Third-party assets / managed by third parties</t>
  </si>
  <si>
    <t>Under the responsibility of the Developer"</t>
  </si>
  <si>
    <t>Fasano Club New York</t>
  </si>
  <si>
    <t>1Q25 x 1Q24</t>
  </si>
  <si>
    <t xml:space="preserve">  Cliente Estates &amp; Fazenda Boa Vista</t>
  </si>
  <si>
    <t xml:space="preserve">  Cliente Boa Vista Village</t>
  </si>
  <si>
    <t>Services  (%)²</t>
  </si>
  <si>
    <t>²Consider Santiago 3 and the Boa Vista IV Complex</t>
  </si>
  <si>
    <t>¹Project located inBragança Paulista municipality. The Company holds 51% of the project.</t>
  </si>
  <si>
    <t>²The equity interest will be determined based on the project's progress. JHSF Participações will retain control over the projects</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</si>
  <si>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</si>
  <si>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</si>
  <si>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Note: For comparison purposes, from 2022 onward, membership revenue is now included in the income statement of Rental Residences and Clubs.</t>
  </si>
  <si>
    <t>Balance Sheet by segment - 2Q25
R$ thousand</t>
  </si>
  <si>
    <t>Cash Flow by Segment - Indirect Method
R$ thousand - 2Q25</t>
  </si>
  <si>
    <t>2Q25</t>
  </si>
  <si>
    <t>2Q25 x 2Q24</t>
  </si>
  <si>
    <t>Usina SP - fase 1 (Casa Fasano)</t>
  </si>
  <si>
    <t>1S26</t>
  </si>
  <si>
    <t>1S27</t>
  </si>
  <si>
    <r>
      <rPr>
        <vertAlign val="superscript"/>
        <sz val="9"/>
        <color theme="1"/>
        <rFont val="Century Gothic"/>
        <family val="2"/>
      </rPr>
      <t>4</t>
    </r>
    <r>
      <rPr>
        <sz val="9"/>
        <color theme="1"/>
        <rFont val="Century Gothic"/>
        <family val="2"/>
      </rPr>
      <t xml:space="preserve">Project on land located in the City of Bragança Paulista. The Company holds 51% of the project, which represents  R$7.8 billion total PSV.
</t>
    </r>
  </si>
  <si>
    <t>Products</t>
  </si>
  <si>
    <t xml:space="preserve">Santa Gertrudes </t>
  </si>
  <si>
    <t>Lots and others</t>
  </si>
  <si>
    <t>Available Units</t>
  </si>
  <si>
    <t>Total Operating Portfolio</t>
  </si>
  <si>
    <t>Total After New Projects</t>
  </si>
  <si>
    <t>Total New Projects</t>
  </si>
  <si>
    <t>Fasano Sardegna</t>
  </si>
  <si>
    <t>SPSC Residences</t>
  </si>
  <si>
    <t xml:space="preserve">  Internacional</t>
  </si>
  <si>
    <t xml:space="preserve">  Nacional </t>
  </si>
  <si>
    <t>n/a</t>
  </si>
  <si>
    <t>Clubs Portfolio</t>
  </si>
  <si>
    <t>Selezione Fasano</t>
  </si>
  <si>
    <t>Shops Jardins 2º Piso</t>
  </si>
  <si>
    <t>Store</t>
  </si>
  <si>
    <t>³ Value base date 06/30/2025</t>
  </si>
  <si>
    <t>1ª fase 2028</t>
  </si>
  <si>
    <t>Total Rentals</t>
  </si>
  <si>
    <t>Total  Clubs</t>
  </si>
  <si>
    <t>Ground Floor Expansion – Cidade Jardim Mall</t>
  </si>
  <si>
    <t>50,01%</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</si>
  <si>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</si>
  <si>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</si>
  <si>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</si>
  <si>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</si>
  <si>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</si>
  <si>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</si>
  <si>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</si>
  <si>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</si>
  <si>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</si>
  <si>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</si>
  <si>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</si>
  <si>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Catarina Resort</t>
  </si>
  <si>
    <t>Catarina Town</t>
  </si>
  <si>
    <t>Santa Helena (Bragança)¹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</si>
</sst>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6" formatCode="&quot;R$&quot;\ #,##0;[Red]\-&quot;R$&quot;\ #,##0"/>
    <numFmt numFmtId="44" formatCode="_-&quot;R$&quot;\ * #,##0.00_-;\-&quot;R$&quot;\ * #,##0.00_-;_-&quot;R$&quot;\ * &quot;-&quot;??_-;_-@_-"/>
    <numFmt numFmtId="43" formatCode="_-* #,##0.00_-;\-* #,##0.00_-;_-* &quot;-&quot;??_-;_-@_-"/>
    <numFmt numFmtId="164" formatCode="_(* #,##0,_);_(* \(#,##0,\);_(* &quot;-&quot;??_);_(@_)"/>
    <numFmt numFmtId="165" formatCode="#,##0\ ;\ \(#,##0\)\ ;\ \-"/>
    <numFmt numFmtId="166" formatCode="_(* #,##0.00_);_(* \(#,##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0.0;\-#,##0.0"/>
    <numFmt numFmtId="175" formatCode="_-* #,##0_-;\-* #,##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 numFmtId="181" formatCode="_(* #,##0_);_(* \(#,##0\);_(* &quot;-&quot;???_);_(@_)"/>
  </numFmts>
  <fonts count="81"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sz val="11"/>
      <color rgb="FF000000"/>
      <name val="Century Gothic"/>
      <family val="2"/>
    </font>
    <font>
      <b/>
      <sz val="11"/>
      <color rgb="FF00B050"/>
      <name val="Century Gothic"/>
      <family val="2"/>
    </font>
    <font>
      <b/>
      <sz val="11"/>
      <color rgb="FFFF0000"/>
      <name val="Century Gothic"/>
      <family val="2"/>
    </font>
    <font>
      <sz val="8"/>
      <color theme="1"/>
      <name val="Century Gothic"/>
      <family val="2"/>
    </font>
    <font>
      <u/>
      <sz val="9"/>
      <color theme="10"/>
      <name val="Century Gothic"/>
      <family val="2"/>
    </font>
    <font>
      <vertAlign val="superscript"/>
      <sz val="9"/>
      <color theme="1"/>
      <name val="Century Gothic"/>
      <family val="2"/>
    </font>
    <font>
      <b/>
      <vertAlign val="superscript"/>
      <sz val="11"/>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0"/>
      <color theme="1"/>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0"/>
      <name val="Calibri"/>
      <family val="2"/>
      <scheme val="minor"/>
    </font>
    <font>
      <b/>
      <sz val="11"/>
      <color theme="0"/>
      <name val="Calibri"/>
      <family val="2"/>
    </font>
    <font>
      <sz val="11"/>
      <color rgb="FF181818"/>
      <name val="Century Gothic"/>
      <family val="2"/>
    </font>
    <font>
      <sz val="11"/>
      <color rgb="FF0C0C0C"/>
      <name val="Century Gothic"/>
      <family val="2"/>
    </font>
    <font>
      <sz val="12"/>
      <color theme="1"/>
      <name val="Century Gothic"/>
      <family val="2"/>
    </font>
    <font>
      <b/>
      <sz val="9"/>
      <color indexed="8"/>
      <name val="Century Gothic"/>
      <family val="2"/>
    </font>
    <font>
      <sz val="9"/>
      <color rgb="FF222222"/>
      <name val="Century Gothic"/>
      <family val="2"/>
    </font>
    <font>
      <vertAlign val="superscript"/>
      <sz val="11"/>
      <name val="Century Gothic"/>
      <family val="2"/>
    </font>
    <font>
      <b/>
      <vertAlign val="superscript"/>
      <sz val="9"/>
      <color theme="1"/>
      <name val="Century Gothic"/>
      <family val="2"/>
    </font>
    <font>
      <sz val="8"/>
      <name val="Calibri"/>
      <family val="2"/>
    </font>
    <font>
      <b/>
      <sz val="12"/>
      <color theme="2" tint="-0.499984740745262"/>
      <name val="Century Gothic"/>
      <family val="2"/>
    </font>
    <font>
      <sz val="12"/>
      <color theme="1"/>
      <name val="Calibri"/>
      <family val="2"/>
      <scheme val="minor"/>
    </font>
    <font>
      <b/>
      <sz val="12"/>
      <color theme="1"/>
      <name val="Century Gothic"/>
      <family val="2"/>
    </font>
    <font>
      <b/>
      <sz val="11"/>
      <color theme="2" tint="-0.89999084444715716"/>
      <name val="Century Gothic"/>
      <family val="2"/>
    </font>
    <font>
      <b/>
      <sz val="11"/>
      <color theme="1" tint="4.9989318521683403E-2"/>
      <name val="Century Gothic"/>
      <family val="2"/>
    </font>
    <font>
      <i/>
      <vertAlign val="superscript"/>
      <sz val="11"/>
      <color theme="1"/>
      <name val="Century Gothic"/>
      <family val="2"/>
    </font>
    <font>
      <b/>
      <i/>
      <sz val="11"/>
      <color theme="2" tint="-0.749992370372631"/>
      <name val="Century Gothic"/>
      <family val="2"/>
    </font>
    <font>
      <b/>
      <sz val="11"/>
      <color theme="2" tint="-0.749992370372631"/>
      <name val="Century Gothic"/>
      <family val="2"/>
    </font>
    <font>
      <sz val="11"/>
      <color theme="2" tint="-0.749992370372631"/>
      <name val="Century Gothic"/>
      <family val="2"/>
    </font>
    <font>
      <sz val="9"/>
      <name val="Century Gothic"/>
      <family val="2"/>
    </font>
    <font>
      <sz val="11"/>
      <color theme="1" tint="0.249977111117893"/>
      <name val="Century Gothic"/>
      <family val="2"/>
    </font>
    <font>
      <b/>
      <i/>
      <sz val="11"/>
      <color theme="1" tint="0.249977111117893"/>
      <name val="Century Gothic"/>
      <family val="2"/>
    </font>
    <font>
      <i/>
      <sz val="11"/>
      <name val="Century Gothic"/>
      <family val="2"/>
    </font>
    <font>
      <b/>
      <sz val="10"/>
      <color theme="0"/>
      <name val="Century Gothic"/>
      <family val="2"/>
    </font>
    <font>
      <b/>
      <sz val="10"/>
      <name val="Century Gothic"/>
      <family val="2"/>
    </font>
    <font>
      <sz val="11"/>
      <color theme="1"/>
      <name val="Calibri"/>
      <family val="2"/>
    </font>
    <font>
      <sz val="10"/>
      <color theme="1"/>
      <name val="Arial"/>
      <family val="2"/>
    </font>
    <font>
      <u/>
      <sz val="11"/>
      <color theme="10"/>
      <name val="Calibri"/>
      <family val="2"/>
      <scheme val="minor"/>
    </font>
    <font>
      <sz val="11"/>
      <name val="Calibri"/>
      <family val="2"/>
      <scheme val="minor"/>
    </font>
    <font>
      <sz val="10"/>
      <name val="Arial"/>
      <family val="2"/>
    </font>
    <font>
      <sz val="11"/>
      <name val="Calibri"/>
      <family val="2"/>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s>
  <borders count="70">
    <border>
      <left/>
      <right/>
      <top/>
      <bottom/>
      <diagonal/>
    </border>
    <border>
      <left/>
      <right/>
      <top/>
      <bottom style="dotted">
        <color indexed="64"/>
      </bottom>
      <diagonal/>
    </border>
    <border>
      <left/>
      <right/>
      <top/>
      <bottom style="dotted">
        <color theme="1" tint="0.499984740745262"/>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dotted">
        <color indexed="64"/>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top/>
      <bottom style="thin">
        <color theme="0" tint="-0.14999847407452621"/>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top style="hair">
        <color rgb="FFBFBFBF"/>
      </top>
      <bottom/>
      <diagonal/>
    </border>
    <border>
      <left/>
      <right/>
      <top style="thin">
        <color indexed="64"/>
      </top>
      <bottom style="thin">
        <color indexed="64"/>
      </bottom>
      <diagonal/>
    </border>
    <border>
      <left/>
      <right/>
      <top style="thin">
        <color indexed="64"/>
      </top>
      <bottom style="double">
        <color indexed="64"/>
      </bottom>
      <diagonal/>
    </border>
    <border>
      <left style="thin">
        <color rgb="FFBFBFBF"/>
      </left>
      <right/>
      <top/>
      <bottom/>
      <diagonal/>
    </border>
    <border>
      <left/>
      <right style="thin">
        <color theme="0" tint="-0.14993743705557422"/>
      </right>
      <top/>
      <bottom style="thin">
        <color theme="0" tint="-0.14996795556505021"/>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8764000366222"/>
      </left>
      <right/>
      <top style="thin">
        <color theme="0" tint="-0.1498764000366222"/>
      </top>
      <bottom/>
      <diagonal/>
    </border>
    <border>
      <left style="thin">
        <color theme="0" tint="-0.1498764000366222"/>
      </left>
      <right/>
      <top/>
      <bottom/>
      <diagonal/>
    </border>
    <border>
      <left style="thin">
        <color theme="0" tint="-0.1498764000366222"/>
      </left>
      <right/>
      <top/>
      <bottom style="thin">
        <color theme="0" tint="-0.149876400036622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95">
    <xf numFmtId="0" fontId="0" fillId="0" borderId="0"/>
    <xf numFmtId="43" fontId="14" fillId="0" borderId="0" applyFont="0" applyFill="0" applyBorder="0" applyAlignment="0" applyProtection="0"/>
    <xf numFmtId="9" fontId="14"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2" fillId="0" borderId="0"/>
    <xf numFmtId="166" fontId="11" fillId="0" borderId="0" applyFont="0" applyFill="0" applyBorder="0" applyAlignment="0" applyProtection="0"/>
    <xf numFmtId="0" fontId="31"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43" fontId="10" fillId="0" borderId="0" applyFont="0" applyFill="0" applyBorder="0" applyAlignment="0" applyProtection="0"/>
    <xf numFmtId="0" fontId="15" fillId="0" borderId="41" applyNumberFormat="0" applyFont="0" applyFill="0" applyAlignment="0" applyProtection="0"/>
    <xf numFmtId="180" fontId="15" fillId="0" borderId="0" applyFont="0" applyFill="0" applyBorder="0" applyAlignment="0" applyProtection="0"/>
    <xf numFmtId="43" fontId="10" fillId="0" borderId="0" applyFont="0" applyFill="0" applyBorder="0" applyAlignment="0" applyProtection="0"/>
    <xf numFmtId="9" fontId="9" fillId="0" borderId="0" applyFont="0" applyFill="0" applyBorder="0" applyAlignment="0" applyProtection="0"/>
    <xf numFmtId="0" fontId="8" fillId="0" borderId="0"/>
    <xf numFmtId="9" fontId="7" fillId="0" borderId="0" applyFont="0" applyFill="0" applyBorder="0" applyAlignment="0" applyProtection="0"/>
    <xf numFmtId="9" fontId="7" fillId="0" borderId="0" applyFont="0" applyFill="0" applyBorder="0" applyAlignment="0" applyProtection="0"/>
    <xf numFmtId="0" fontId="6" fillId="0" borderId="0"/>
    <xf numFmtId="0" fontId="5" fillId="0" borderId="0"/>
    <xf numFmtId="43" fontId="4" fillId="0" borderId="0" applyFont="0" applyFill="0" applyBorder="0" applyAlignment="0" applyProtection="0"/>
    <xf numFmtId="9" fontId="4"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1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77"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75" fillId="0" borderId="0" applyFont="0" applyFill="0" applyBorder="0" applyAlignment="0" applyProtection="0"/>
    <xf numFmtId="0" fontId="4" fillId="0" borderId="0"/>
    <xf numFmtId="0" fontId="78" fillId="0" borderId="0"/>
    <xf numFmtId="0" fontId="79" fillId="0" borderId="0" applyNumberFormat="0" applyFont="0" applyFill="0" applyBorder="0" applyAlignment="0" applyProtection="0"/>
    <xf numFmtId="0" fontId="4" fillId="0" borderId="0"/>
    <xf numFmtId="43" fontId="4" fillId="0" borderId="0" applyFont="0" applyFill="0" applyBorder="0" applyAlignment="0" applyProtection="0"/>
    <xf numFmtId="0" fontId="80" fillId="0" borderId="0"/>
    <xf numFmtId="0" fontId="79"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15"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75"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2" fillId="0" borderId="0"/>
    <xf numFmtId="43" fontId="1" fillId="0" borderId="0" applyFont="0" applyFill="0" applyBorder="0" applyAlignment="0" applyProtection="0"/>
  </cellStyleXfs>
  <cellXfs count="674">
    <xf numFmtId="0" fontId="0" fillId="0" borderId="0" xfId="0"/>
    <xf numFmtId="0" fontId="0" fillId="0" borderId="0" xfId="0" applyAlignment="1">
      <alignment horizontal="left"/>
    </xf>
    <xf numFmtId="0" fontId="0" fillId="0" borderId="0" xfId="0" pivotButton="1"/>
    <xf numFmtId="165" fontId="0" fillId="0" borderId="0" xfId="0" applyNumberFormat="1"/>
    <xf numFmtId="0" fontId="16" fillId="0" borderId="0" xfId="0" applyFont="1" applyAlignment="1">
      <alignment horizontal="left" indent="1"/>
    </xf>
    <xf numFmtId="0" fontId="18" fillId="6" borderId="0" xfId="0" applyFont="1" applyFill="1" applyAlignment="1">
      <alignment horizontal="left" vertical="center" wrapText="1" indent="1"/>
    </xf>
    <xf numFmtId="0" fontId="17" fillId="0" borderId="0" xfId="0" applyFont="1" applyAlignment="1">
      <alignment horizontal="left"/>
    </xf>
    <xf numFmtId="170" fontId="17" fillId="0" borderId="0" xfId="0" applyNumberFormat="1" applyFont="1"/>
    <xf numFmtId="170" fontId="16" fillId="0" borderId="0" xfId="0" applyNumberFormat="1" applyFont="1"/>
    <xf numFmtId="0" fontId="22" fillId="3" borderId="0" xfId="0" applyFont="1" applyFill="1"/>
    <xf numFmtId="0" fontId="22" fillId="0" borderId="0" xfId="0" applyFont="1" applyAlignment="1">
      <alignment vertical="center"/>
    </xf>
    <xf numFmtId="0" fontId="16" fillId="0" borderId="0" xfId="0" applyFont="1"/>
    <xf numFmtId="0" fontId="16" fillId="0" borderId="0" xfId="0" pivotButton="1" applyFont="1"/>
    <xf numFmtId="0" fontId="16" fillId="0" borderId="0" xfId="0" applyFont="1" applyAlignment="1">
      <alignment horizontal="center" vertical="center"/>
    </xf>
    <xf numFmtId="0" fontId="19" fillId="0" borderId="0" xfId="0" applyFont="1" applyFill="1"/>
    <xf numFmtId="0" fontId="17" fillId="0" borderId="0" xfId="0" applyFont="1"/>
    <xf numFmtId="0" fontId="24" fillId="0" borderId="0" xfId="0" applyFont="1"/>
    <xf numFmtId="0" fontId="19" fillId="0" borderId="0" xfId="0" applyFont="1"/>
    <xf numFmtId="0" fontId="16" fillId="0" borderId="0" xfId="0" applyFont="1" applyFill="1"/>
    <xf numFmtId="0" fontId="20" fillId="0" borderId="0" xfId="0" applyFont="1"/>
    <xf numFmtId="0" fontId="19" fillId="0" borderId="0" xfId="0" applyFont="1" applyBorder="1" applyAlignment="1">
      <alignment horizontal="left" indent="1"/>
    </xf>
    <xf numFmtId="167" fontId="19" fillId="0" borderId="0" xfId="2" applyNumberFormat="1" applyFont="1" applyFill="1" applyBorder="1" applyAlignment="1">
      <alignment horizontal="right" vertical="center"/>
    </xf>
    <xf numFmtId="167" fontId="19" fillId="3" borderId="0" xfId="2" applyNumberFormat="1" applyFont="1" applyFill="1" applyBorder="1" applyAlignment="1">
      <alignment horizontal="right" vertical="center"/>
    </xf>
    <xf numFmtId="0" fontId="16" fillId="0" borderId="1" xfId="0" applyFont="1" applyBorder="1" applyAlignment="1">
      <alignment horizontal="left" indent="1"/>
    </xf>
    <xf numFmtId="0" fontId="16" fillId="0" borderId="1" xfId="0" applyFont="1" applyBorder="1"/>
    <xf numFmtId="168" fontId="16" fillId="0" borderId="0" xfId="1" applyNumberFormat="1" applyFont="1" applyFill="1" applyBorder="1" applyAlignment="1">
      <alignment horizontal="right" vertical="center"/>
    </xf>
    <xf numFmtId="168" fontId="16" fillId="3" borderId="0" xfId="1" applyNumberFormat="1" applyFont="1" applyFill="1" applyBorder="1" applyAlignment="1">
      <alignment horizontal="right" vertical="center"/>
    </xf>
    <xf numFmtId="0" fontId="16" fillId="0" borderId="0" xfId="6" applyFont="1"/>
    <xf numFmtId="0" fontId="25" fillId="0" borderId="0" xfId="6" applyFont="1" applyAlignment="1">
      <alignment horizontal="center"/>
    </xf>
    <xf numFmtId="0" fontId="26" fillId="0" borderId="0" xfId="6" applyFont="1"/>
    <xf numFmtId="0" fontId="27" fillId="0" borderId="0" xfId="6" applyFont="1"/>
    <xf numFmtId="0" fontId="16" fillId="0" borderId="5" xfId="6" applyFont="1" applyBorder="1" applyAlignment="1">
      <alignment horizontal="left" vertical="center"/>
    </xf>
    <xf numFmtId="0" fontId="16" fillId="0" borderId="0" xfId="6" applyFont="1" applyAlignment="1">
      <alignment vertical="center"/>
    </xf>
    <xf numFmtId="0" fontId="16" fillId="0" borderId="5" xfId="6" applyFont="1" applyBorder="1"/>
    <xf numFmtId="0" fontId="16" fillId="0" borderId="6" xfId="6" applyFont="1" applyBorder="1"/>
    <xf numFmtId="0" fontId="17" fillId="0" borderId="0" xfId="6" applyFont="1"/>
    <xf numFmtId="0" fontId="16" fillId="0" borderId="0" xfId="0" applyFont="1" applyAlignment="1">
      <alignment horizontal="left" vertical="center" indent="1"/>
    </xf>
    <xf numFmtId="0" fontId="17" fillId="0" borderId="0" xfId="0" applyFont="1" applyFill="1"/>
    <xf numFmtId="0" fontId="28" fillId="0" borderId="0" xfId="0" applyFont="1" applyFill="1"/>
    <xf numFmtId="0" fontId="29" fillId="0" borderId="0" xfId="0" applyFont="1" applyFill="1" applyBorder="1" applyAlignment="1">
      <alignment horizontal="left" vertical="center" indent="1"/>
    </xf>
    <xf numFmtId="164" fontId="29" fillId="0" borderId="0" xfId="0" applyNumberFormat="1" applyFont="1"/>
    <xf numFmtId="164" fontId="16" fillId="0" borderId="0" xfId="0" applyNumberFormat="1" applyFont="1"/>
    <xf numFmtId="0" fontId="16" fillId="0" borderId="0" xfId="0" applyFont="1" applyBorder="1" applyAlignment="1">
      <alignment horizontal="left" vertical="center" indent="1"/>
    </xf>
    <xf numFmtId="0" fontId="16" fillId="0" borderId="0" xfId="0" applyFont="1" applyAlignment="1">
      <alignment horizontal="left"/>
    </xf>
    <xf numFmtId="172" fontId="16" fillId="0" borderId="0" xfId="6" applyNumberFormat="1" applyFont="1"/>
    <xf numFmtId="0" fontId="16" fillId="0" borderId="0" xfId="6" applyFont="1" applyAlignment="1">
      <alignment horizontal="center"/>
    </xf>
    <xf numFmtId="172" fontId="16" fillId="0" borderId="0" xfId="6" applyNumberFormat="1" applyFont="1" applyAlignment="1">
      <alignment horizontal="center"/>
    </xf>
    <xf numFmtId="166" fontId="16" fillId="0" borderId="0" xfId="6" applyNumberFormat="1" applyFont="1" applyAlignment="1">
      <alignment vertical="center"/>
    </xf>
    <xf numFmtId="0" fontId="16" fillId="0" borderId="0" xfId="6" applyFont="1" applyBorder="1" applyAlignment="1">
      <alignment vertical="center"/>
    </xf>
    <xf numFmtId="3" fontId="16" fillId="0" borderId="0" xfId="6" applyNumberFormat="1" applyFont="1"/>
    <xf numFmtId="0" fontId="32" fillId="0" borderId="0" xfId="8" applyFont="1"/>
    <xf numFmtId="0" fontId="22" fillId="0" borderId="0" xfId="6" applyFont="1" applyAlignment="1">
      <alignment vertical="center"/>
    </xf>
    <xf numFmtId="0" fontId="17" fillId="0" borderId="0" xfId="6" applyFont="1" applyAlignment="1">
      <alignment vertical="center"/>
    </xf>
    <xf numFmtId="0" fontId="16" fillId="0" borderId="0" xfId="11" applyFont="1"/>
    <xf numFmtId="0" fontId="16" fillId="0" borderId="0" xfId="12" applyFont="1" applyAlignment="1">
      <alignment horizontal="center" vertical="center"/>
    </xf>
    <xf numFmtId="0" fontId="16" fillId="0" borderId="0" xfId="12" applyFont="1"/>
    <xf numFmtId="0" fontId="16" fillId="0" borderId="0" xfId="12" applyFont="1" applyAlignment="1">
      <alignment vertical="center"/>
    </xf>
    <xf numFmtId="0" fontId="16" fillId="0" borderId="0" xfId="12" applyFont="1" applyBorder="1" applyAlignment="1">
      <alignment horizontal="center" vertical="center"/>
    </xf>
    <xf numFmtId="0" fontId="17" fillId="0" borderId="0" xfId="12" applyFont="1"/>
    <xf numFmtId="2" fontId="16" fillId="0" borderId="0" xfId="12" applyNumberFormat="1" applyFont="1" applyAlignment="1">
      <alignment horizontal="center" vertical="center"/>
    </xf>
    <xf numFmtId="9" fontId="16" fillId="0" borderId="0" xfId="13" applyFont="1"/>
    <xf numFmtId="0" fontId="16" fillId="0" borderId="0" xfId="12" applyFont="1" applyAlignment="1">
      <alignment horizontal="left"/>
    </xf>
    <xf numFmtId="0" fontId="17" fillId="4" borderId="0" xfId="0" applyFont="1" applyFill="1" applyAlignment="1">
      <alignment horizontal="left"/>
    </xf>
    <xf numFmtId="170" fontId="17" fillId="4" borderId="0" xfId="0" applyNumberFormat="1" applyFont="1" applyFill="1"/>
    <xf numFmtId="0" fontId="19" fillId="0" borderId="2" xfId="0" applyFont="1" applyBorder="1" applyAlignment="1">
      <alignment horizontal="left"/>
    </xf>
    <xf numFmtId="0" fontId="17" fillId="4" borderId="0" xfId="0" applyFont="1" applyFill="1" applyAlignment="1">
      <alignment horizontal="left" vertical="center"/>
    </xf>
    <xf numFmtId="0" fontId="23" fillId="0" borderId="0" xfId="0" applyFont="1" applyAlignment="1">
      <alignment vertical="center"/>
    </xf>
    <xf numFmtId="0" fontId="16" fillId="0" borderId="0" xfId="6" applyFont="1" applyProtection="1">
      <protection locked="0"/>
    </xf>
    <xf numFmtId="0" fontId="16" fillId="0" borderId="0" xfId="12" applyFont="1" applyProtection="1">
      <protection locked="0"/>
    </xf>
    <xf numFmtId="10" fontId="16" fillId="0" borderId="0" xfId="2" applyNumberFormat="1" applyFont="1"/>
    <xf numFmtId="0" fontId="18" fillId="6" borderId="0" xfId="6" applyFont="1" applyFill="1" applyAlignment="1">
      <alignment horizontal="center" vertical="center"/>
    </xf>
    <xf numFmtId="0" fontId="16" fillId="0" borderId="0" xfId="6" applyFont="1" applyAlignment="1">
      <alignment horizontal="center" vertical="center"/>
    </xf>
    <xf numFmtId="0" fontId="16" fillId="0" borderId="0" xfId="6" applyFont="1" applyAlignment="1">
      <alignment horizontal="left" vertical="center"/>
    </xf>
    <xf numFmtId="0" fontId="36" fillId="0" borderId="0" xfId="6" applyFont="1"/>
    <xf numFmtId="1" fontId="16" fillId="0" borderId="0" xfId="6" applyNumberFormat="1" applyFont="1"/>
    <xf numFmtId="0" fontId="18" fillId="6" borderId="0" xfId="6" applyFont="1" applyFill="1" applyAlignment="1">
      <alignment horizontal="left" vertical="center"/>
    </xf>
    <xf numFmtId="167" fontId="16" fillId="0" borderId="0" xfId="6" applyNumberFormat="1" applyFont="1" applyAlignment="1">
      <alignment horizontal="center" vertical="center"/>
    </xf>
    <xf numFmtId="0" fontId="37" fillId="0" borderId="0" xfId="8" applyFont="1"/>
    <xf numFmtId="0" fontId="16" fillId="0" borderId="0" xfId="6" applyFont="1" applyAlignment="1">
      <alignment horizontal="center" vertical="center" wrapText="1"/>
    </xf>
    <xf numFmtId="0" fontId="21" fillId="0" borderId="0" xfId="6" applyFont="1" applyAlignment="1">
      <alignment horizontal="center" vertical="center" wrapText="1"/>
    </xf>
    <xf numFmtId="0" fontId="22" fillId="0" borderId="0" xfId="6" applyFont="1" applyAlignment="1">
      <alignment horizontal="left" vertical="center"/>
    </xf>
    <xf numFmtId="0" fontId="22" fillId="0" borderId="0" xfId="6" applyFont="1"/>
    <xf numFmtId="0" fontId="27" fillId="0" borderId="0" xfId="6" applyFont="1" applyAlignment="1">
      <alignment wrapText="1"/>
    </xf>
    <xf numFmtId="0" fontId="17" fillId="0" borderId="0" xfId="6" applyFont="1" applyAlignment="1">
      <alignment horizontal="center" vertical="center"/>
    </xf>
    <xf numFmtId="172" fontId="17" fillId="0" borderId="0" xfId="6" applyNumberFormat="1" applyFont="1"/>
    <xf numFmtId="3" fontId="16" fillId="0" borderId="0" xfId="6" applyNumberFormat="1" applyFont="1" applyAlignment="1">
      <alignment vertical="center"/>
    </xf>
    <xf numFmtId="0" fontId="17" fillId="0" borderId="0" xfId="6" applyFont="1" applyAlignment="1">
      <alignment horizontal="left" vertical="center"/>
    </xf>
    <xf numFmtId="174" fontId="16" fillId="0" borderId="0" xfId="6" applyNumberFormat="1" applyFont="1" applyAlignment="1">
      <alignment horizontal="center" vertical="center"/>
    </xf>
    <xf numFmtId="0" fontId="23" fillId="0" borderId="0" xfId="6" applyFont="1"/>
    <xf numFmtId="37" fontId="16" fillId="0" borderId="7" xfId="6" applyNumberFormat="1" applyFont="1" applyBorder="1" applyAlignment="1">
      <alignment horizontal="center" vertical="center"/>
    </xf>
    <xf numFmtId="0" fontId="40" fillId="5" borderId="10" xfId="6" applyFont="1" applyFill="1" applyBorder="1" applyAlignment="1">
      <alignment vertical="center" wrapText="1"/>
    </xf>
    <xf numFmtId="166" fontId="40" fillId="5" borderId="11" xfId="7" applyFont="1" applyFill="1" applyBorder="1" applyAlignment="1">
      <alignment horizontal="center" vertical="center"/>
    </xf>
    <xf numFmtId="0" fontId="16" fillId="0" borderId="8" xfId="6" applyFont="1" applyBorder="1" applyAlignment="1">
      <alignment vertical="center"/>
    </xf>
    <xf numFmtId="0" fontId="18" fillId="0" borderId="0" xfId="6" applyFont="1" applyAlignment="1">
      <alignment horizontal="center" vertical="center" wrapText="1"/>
    </xf>
    <xf numFmtId="37" fontId="16" fillId="0" borderId="0" xfId="6" applyNumberFormat="1" applyFont="1" applyAlignment="1">
      <alignment horizontal="center" vertical="center"/>
    </xf>
    <xf numFmtId="0" fontId="35" fillId="0" borderId="0" xfId="6" applyFont="1" applyAlignment="1">
      <alignment horizontal="center" vertical="center"/>
    </xf>
    <xf numFmtId="0" fontId="18" fillId="0" borderId="0" xfId="6" applyFont="1" applyAlignment="1">
      <alignment horizontal="left" vertical="center"/>
    </xf>
    <xf numFmtId="43" fontId="16" fillId="0" borderId="0" xfId="9" applyFont="1" applyBorder="1" applyAlignment="1">
      <alignment horizontal="center" vertical="center"/>
    </xf>
    <xf numFmtId="0" fontId="17" fillId="5" borderId="0" xfId="6" applyFont="1" applyFill="1" applyAlignment="1">
      <alignment horizontal="left" vertical="center"/>
    </xf>
    <xf numFmtId="172" fontId="17" fillId="5" borderId="0" xfId="6" applyNumberFormat="1" applyFont="1" applyFill="1" applyAlignment="1">
      <alignment horizontal="center" vertical="center"/>
    </xf>
    <xf numFmtId="9" fontId="16" fillId="0" borderId="0" xfId="6" applyNumberFormat="1" applyFont="1" applyAlignment="1">
      <alignment horizontal="center" vertical="center"/>
    </xf>
    <xf numFmtId="0" fontId="23" fillId="0" borderId="0" xfId="6" applyFont="1" applyAlignment="1">
      <alignment vertical="center"/>
    </xf>
    <xf numFmtId="0" fontId="16" fillId="0" borderId="15" xfId="6" applyFont="1" applyBorder="1" applyAlignment="1">
      <alignment vertical="center"/>
    </xf>
    <xf numFmtId="0" fontId="16" fillId="0" borderId="0" xfId="6" applyFont="1" applyBorder="1" applyAlignment="1">
      <alignment horizontal="center" vertical="center"/>
    </xf>
    <xf numFmtId="0" fontId="22" fillId="0" borderId="0" xfId="12" applyFont="1" applyAlignment="1">
      <alignment vertical="center"/>
    </xf>
    <xf numFmtId="0" fontId="22" fillId="0" borderId="0" xfId="12" applyFont="1" applyAlignment="1">
      <alignment horizontal="left"/>
    </xf>
    <xf numFmtId="0" fontId="18" fillId="6" borderId="9" xfId="6" applyFont="1" applyFill="1" applyBorder="1" applyAlignment="1">
      <alignment horizontal="center" vertical="center"/>
    </xf>
    <xf numFmtId="166" fontId="21" fillId="0" borderId="0" xfId="7" applyFont="1" applyBorder="1" applyAlignment="1">
      <alignment horizontal="right"/>
    </xf>
    <xf numFmtId="166" fontId="16" fillId="0" borderId="0" xfId="7" applyFont="1" applyBorder="1" applyAlignment="1">
      <alignment horizontal="right"/>
    </xf>
    <xf numFmtId="166" fontId="21" fillId="0" borderId="0" xfId="7" applyFont="1" applyBorder="1" applyAlignment="1">
      <alignment horizontal="center" vertical="center"/>
    </xf>
    <xf numFmtId="166" fontId="16" fillId="0" borderId="0" xfId="7" applyFont="1" applyBorder="1" applyAlignment="1">
      <alignment horizontal="center" vertical="center"/>
    </xf>
    <xf numFmtId="166" fontId="16" fillId="0" borderId="0" xfId="7" applyFont="1" applyFill="1" applyBorder="1" applyAlignment="1">
      <alignment horizontal="center" vertical="center"/>
    </xf>
    <xf numFmtId="0" fontId="16" fillId="0" borderId="0" xfId="6" applyFont="1" applyFill="1"/>
    <xf numFmtId="0" fontId="17" fillId="0" borderId="0" xfId="6" applyFont="1" applyFill="1" applyAlignment="1">
      <alignment vertical="center"/>
    </xf>
    <xf numFmtId="0" fontId="16" fillId="0" borderId="0" xfId="6" applyFont="1" applyFill="1" applyAlignment="1">
      <alignment horizontal="left" vertical="center"/>
    </xf>
    <xf numFmtId="0" fontId="17" fillId="0" borderId="0" xfId="6" applyFont="1" applyFill="1" applyAlignment="1">
      <alignment horizontal="left" vertical="center"/>
    </xf>
    <xf numFmtId="0" fontId="16" fillId="0" borderId="0" xfId="6" applyFont="1" applyFill="1" applyAlignment="1">
      <alignment vertical="center"/>
    </xf>
    <xf numFmtId="167" fontId="16" fillId="0" borderId="0" xfId="6" applyNumberFormat="1" applyFont="1" applyFill="1" applyAlignment="1">
      <alignment horizontal="center" vertical="center"/>
    </xf>
    <xf numFmtId="0" fontId="18" fillId="0" borderId="0" xfId="6" applyFont="1" applyFill="1" applyAlignment="1">
      <alignment vertical="center"/>
    </xf>
    <xf numFmtId="0" fontId="41" fillId="0" borderId="0" xfId="6" applyFont="1" applyFill="1"/>
    <xf numFmtId="0" fontId="18" fillId="6" borderId="18" xfId="11" applyFont="1" applyFill="1" applyBorder="1" applyAlignment="1">
      <alignment horizontal="left" vertical="center"/>
    </xf>
    <xf numFmtId="0" fontId="18" fillId="6" borderId="19" xfId="11" applyFont="1" applyFill="1" applyBorder="1" applyAlignment="1">
      <alignment horizontal="center" vertical="center"/>
    </xf>
    <xf numFmtId="0" fontId="18" fillId="6" borderId="20" xfId="11" applyFont="1" applyFill="1" applyBorder="1" applyAlignment="1">
      <alignment horizontal="center" vertical="center"/>
    </xf>
    <xf numFmtId="0" fontId="16" fillId="0" borderId="21" xfId="12" applyFont="1" applyBorder="1" applyAlignment="1">
      <alignment horizontal="left" vertical="center"/>
    </xf>
    <xf numFmtId="0" fontId="16" fillId="0" borderId="22" xfId="12" applyFont="1" applyBorder="1" applyAlignment="1">
      <alignment horizontal="center" vertical="center"/>
    </xf>
    <xf numFmtId="0" fontId="16" fillId="0" borderId="23" xfId="12" applyFont="1" applyBorder="1" applyAlignment="1">
      <alignment horizontal="left" vertical="center"/>
    </xf>
    <xf numFmtId="0" fontId="16" fillId="0" borderId="14" xfId="12" applyFont="1" applyBorder="1" applyAlignment="1">
      <alignment horizontal="center" vertical="center"/>
    </xf>
    <xf numFmtId="0" fontId="16" fillId="0" borderId="24" xfId="12" applyFont="1" applyBorder="1" applyAlignment="1">
      <alignment horizontal="center" vertical="center"/>
    </xf>
    <xf numFmtId="0" fontId="18" fillId="6" borderId="17" xfId="12" applyFont="1" applyFill="1" applyBorder="1" applyAlignment="1">
      <alignment vertical="center"/>
    </xf>
    <xf numFmtId="0" fontId="18" fillId="6" borderId="9" xfId="12" applyFont="1" applyFill="1" applyBorder="1" applyAlignment="1">
      <alignment horizontal="center" vertical="center"/>
    </xf>
    <xf numFmtId="2" fontId="16" fillId="0" borderId="27" xfId="12" applyNumberFormat="1" applyFont="1" applyBorder="1" applyAlignment="1">
      <alignment horizontal="center" vertical="center"/>
    </xf>
    <xf numFmtId="0" fontId="16" fillId="0" borderId="27" xfId="12" applyFont="1" applyBorder="1" applyAlignment="1">
      <alignment horizontal="center" vertical="center"/>
    </xf>
    <xf numFmtId="166" fontId="16" fillId="0" borderId="27" xfId="7" applyFont="1" applyFill="1" applyBorder="1" applyAlignment="1">
      <alignment horizontal="center" vertical="center"/>
    </xf>
    <xf numFmtId="0" fontId="16" fillId="0" borderId="25" xfId="12" applyFont="1" applyBorder="1" applyAlignment="1">
      <alignment horizontal="left" vertical="center"/>
    </xf>
    <xf numFmtId="0" fontId="16" fillId="0" borderId="26" xfId="12" applyFont="1" applyBorder="1" applyAlignment="1">
      <alignment horizontal="left" vertical="center"/>
    </xf>
    <xf numFmtId="167" fontId="16" fillId="0" borderId="27" xfId="12" applyNumberFormat="1" applyFont="1" applyBorder="1" applyAlignment="1">
      <alignment horizontal="center" vertical="center"/>
    </xf>
    <xf numFmtId="167" fontId="16" fillId="0" borderId="27" xfId="13" applyNumberFormat="1" applyFont="1" applyFill="1" applyBorder="1" applyAlignment="1">
      <alignment horizontal="center" vertical="center"/>
    </xf>
    <xf numFmtId="3" fontId="21" fillId="0" borderId="0" xfId="7" applyNumberFormat="1" applyFont="1" applyFill="1" applyBorder="1" applyAlignment="1">
      <alignment horizontal="center" vertical="center"/>
    </xf>
    <xf numFmtId="173" fontId="21" fillId="0" borderId="0" xfId="7" applyNumberFormat="1" applyFont="1" applyFill="1" applyBorder="1" applyAlignment="1">
      <alignment horizontal="center" vertical="center"/>
    </xf>
    <xf numFmtId="167" fontId="21" fillId="0" borderId="0" xfId="13" applyNumberFormat="1" applyFont="1" applyFill="1" applyBorder="1" applyAlignment="1">
      <alignment horizontal="center" vertical="center"/>
    </xf>
    <xf numFmtId="167" fontId="21" fillId="0" borderId="27" xfId="13" applyNumberFormat="1" applyFont="1" applyFill="1" applyBorder="1" applyAlignment="1">
      <alignment horizontal="center" vertical="center"/>
    </xf>
    <xf numFmtId="0" fontId="18" fillId="6" borderId="28" xfId="6" applyFont="1" applyFill="1" applyBorder="1" applyAlignment="1">
      <alignment vertical="center"/>
    </xf>
    <xf numFmtId="0" fontId="18" fillId="6" borderId="29" xfId="6" applyFont="1" applyFill="1" applyBorder="1" applyAlignment="1">
      <alignment vertical="center"/>
    </xf>
    <xf numFmtId="0" fontId="18" fillId="6" borderId="29" xfId="6" applyFont="1" applyFill="1" applyBorder="1" applyAlignment="1">
      <alignment horizontal="center" vertical="center"/>
    </xf>
    <xf numFmtId="0" fontId="18" fillId="6" borderId="30" xfId="6" applyFont="1" applyFill="1" applyBorder="1" applyAlignment="1">
      <alignment horizontal="center" vertical="center"/>
    </xf>
    <xf numFmtId="0" fontId="32" fillId="0" borderId="0" xfId="8" applyFont="1" applyBorder="1" applyAlignment="1">
      <alignment vertical="center"/>
    </xf>
    <xf numFmtId="10" fontId="16" fillId="0" borderId="0" xfId="13" applyNumberFormat="1" applyFont="1" applyBorder="1" applyAlignment="1">
      <alignment horizontal="center" vertical="center"/>
    </xf>
    <xf numFmtId="0" fontId="16" fillId="0" borderId="16" xfId="6" applyFont="1" applyBorder="1" applyAlignment="1">
      <alignment horizontal="center" vertical="center"/>
    </xf>
    <xf numFmtId="0" fontId="32" fillId="0" borderId="32" xfId="8" applyFont="1" applyBorder="1" applyAlignment="1">
      <alignment vertical="center"/>
    </xf>
    <xf numFmtId="10" fontId="16" fillId="0" borderId="32" xfId="13" applyNumberFormat="1" applyFont="1" applyBorder="1" applyAlignment="1">
      <alignment horizontal="center" vertical="center"/>
    </xf>
    <xf numFmtId="3" fontId="16" fillId="0" borderId="32" xfId="12" applyNumberFormat="1" applyFont="1" applyBorder="1" applyAlignment="1">
      <alignment horizontal="center" vertical="center"/>
    </xf>
    <xf numFmtId="3" fontId="16" fillId="0" borderId="32" xfId="6" applyNumberFormat="1" applyFont="1" applyBorder="1" applyAlignment="1">
      <alignment horizontal="center" vertical="center"/>
    </xf>
    <xf numFmtId="0" fontId="16" fillId="0" borderId="33" xfId="6" applyFont="1" applyBorder="1" applyAlignment="1">
      <alignment horizontal="center" vertical="center"/>
    </xf>
    <xf numFmtId="10" fontId="18" fillId="6" borderId="29" xfId="6" applyNumberFormat="1" applyFont="1" applyFill="1" applyBorder="1" applyAlignment="1">
      <alignment horizontal="center" vertical="center"/>
    </xf>
    <xf numFmtId="0" fontId="16" fillId="0" borderId="15" xfId="6" applyFont="1" applyBorder="1" applyAlignment="1">
      <alignment horizontal="left" vertical="center"/>
    </xf>
    <xf numFmtId="10" fontId="16" fillId="0" borderId="0" xfId="13" applyNumberFormat="1" applyFont="1" applyFill="1" applyBorder="1" applyAlignment="1">
      <alignment horizontal="center" vertical="center"/>
    </xf>
    <xf numFmtId="0" fontId="16" fillId="0" borderId="31" xfId="6" applyFont="1" applyBorder="1" applyAlignment="1">
      <alignment horizontal="left" vertical="center"/>
    </xf>
    <xf numFmtId="0" fontId="16" fillId="0" borderId="32" xfId="6" applyFont="1" applyBorder="1" applyAlignment="1">
      <alignment vertical="center"/>
    </xf>
    <xf numFmtId="10" fontId="16" fillId="0" borderId="32" xfId="13" applyNumberFormat="1" applyFont="1" applyFill="1" applyBorder="1" applyAlignment="1">
      <alignment horizontal="center" vertical="center"/>
    </xf>
    <xf numFmtId="0" fontId="18" fillId="6" borderId="28" xfId="6" applyFont="1" applyFill="1" applyBorder="1" applyAlignment="1">
      <alignment horizontal="left" vertical="center"/>
    </xf>
    <xf numFmtId="0" fontId="18" fillId="6" borderId="29" xfId="12" applyFont="1" applyFill="1" applyBorder="1" applyAlignment="1">
      <alignment horizontal="center" vertical="center"/>
    </xf>
    <xf numFmtId="0" fontId="18" fillId="6" borderId="29" xfId="6" applyFont="1" applyFill="1" applyBorder="1" applyAlignment="1">
      <alignment horizontal="center" vertical="center" wrapText="1"/>
    </xf>
    <xf numFmtId="0" fontId="18" fillId="6" borderId="30" xfId="6" applyFont="1" applyFill="1" applyBorder="1" applyAlignment="1">
      <alignment horizontal="center" vertical="center" wrapText="1"/>
    </xf>
    <xf numFmtId="0" fontId="16" fillId="0" borderId="15" xfId="6" applyFont="1" applyBorder="1"/>
    <xf numFmtId="167" fontId="16" fillId="0" borderId="32" xfId="12" applyNumberFormat="1" applyFont="1" applyBorder="1" applyAlignment="1">
      <alignment horizontal="center" vertical="center"/>
    </xf>
    <xf numFmtId="167" fontId="16" fillId="0" borderId="32" xfId="6" applyNumberFormat="1" applyFont="1" applyBorder="1" applyAlignment="1">
      <alignment horizontal="center" vertical="center"/>
    </xf>
    <xf numFmtId="0" fontId="16" fillId="0" borderId="16" xfId="6" applyFont="1" applyBorder="1" applyAlignment="1">
      <alignment horizontal="center" vertical="center" wrapText="1"/>
    </xf>
    <xf numFmtId="0" fontId="16" fillId="0" borderId="32" xfId="6" applyFont="1" applyBorder="1" applyAlignment="1">
      <alignment horizontal="center" vertical="center"/>
    </xf>
    <xf numFmtId="0" fontId="16" fillId="0" borderId="33" xfId="6" applyFont="1" applyBorder="1" applyAlignment="1">
      <alignment horizontal="center" vertical="center" wrapText="1"/>
    </xf>
    <xf numFmtId="0" fontId="17" fillId="0" borderId="31" xfId="6" applyFont="1" applyBorder="1" applyAlignment="1">
      <alignment vertical="center"/>
    </xf>
    <xf numFmtId="0" fontId="17" fillId="5" borderId="15" xfId="6" applyFont="1" applyFill="1" applyBorder="1" applyAlignment="1">
      <alignment vertical="center"/>
    </xf>
    <xf numFmtId="3" fontId="17" fillId="5" borderId="0" xfId="6" applyNumberFormat="1" applyFont="1" applyFill="1" applyBorder="1" applyAlignment="1">
      <alignment horizontal="center" vertical="center"/>
    </xf>
    <xf numFmtId="0" fontId="16" fillId="5" borderId="0" xfId="6" applyFont="1" applyFill="1" applyBorder="1" applyAlignment="1">
      <alignment horizontal="center" vertical="center"/>
    </xf>
    <xf numFmtId="0" fontId="32" fillId="5" borderId="16" xfId="8" applyFont="1" applyFill="1" applyBorder="1" applyAlignment="1">
      <alignment horizontal="center" vertical="center"/>
    </xf>
    <xf numFmtId="0" fontId="16" fillId="0" borderId="15" xfId="6" applyFont="1" applyBorder="1" applyAlignment="1">
      <alignment horizontal="left" vertical="center" indent="1"/>
    </xf>
    <xf numFmtId="0" fontId="16" fillId="5" borderId="16" xfId="6" applyFont="1" applyFill="1" applyBorder="1" applyAlignment="1">
      <alignment horizontal="center" vertical="center"/>
    </xf>
    <xf numFmtId="0" fontId="18" fillId="6" borderId="31" xfId="6" applyFont="1" applyFill="1" applyBorder="1" applyAlignment="1">
      <alignment vertical="center"/>
    </xf>
    <xf numFmtId="3" fontId="18" fillId="6" borderId="32" xfId="6" applyNumberFormat="1" applyFont="1" applyFill="1" applyBorder="1" applyAlignment="1">
      <alignment horizontal="center" vertical="center"/>
    </xf>
    <xf numFmtId="3" fontId="18" fillId="6" borderId="33" xfId="6" applyNumberFormat="1" applyFont="1" applyFill="1" applyBorder="1" applyAlignment="1">
      <alignment horizontal="center" vertical="center"/>
    </xf>
    <xf numFmtId="0" fontId="18" fillId="6" borderId="28" xfId="6" applyFont="1" applyFill="1" applyBorder="1" applyAlignment="1">
      <alignment horizontal="center" vertical="center"/>
    </xf>
    <xf numFmtId="0" fontId="16" fillId="0" borderId="31" xfId="6" applyFont="1" applyBorder="1" applyAlignment="1">
      <alignment horizontal="center" vertical="center"/>
    </xf>
    <xf numFmtId="172" fontId="16" fillId="0" borderId="32" xfId="6" applyNumberFormat="1" applyFont="1" applyBorder="1" applyAlignment="1">
      <alignment horizontal="center" vertical="center"/>
    </xf>
    <xf numFmtId="0" fontId="16" fillId="0" borderId="15" xfId="6" applyFont="1" applyBorder="1" applyAlignment="1">
      <alignment horizontal="left" vertical="center" indent="2"/>
    </xf>
    <xf numFmtId="172" fontId="17" fillId="0" borderId="32" xfId="6" applyNumberFormat="1" applyFont="1" applyBorder="1" applyAlignment="1">
      <alignment horizontal="center" vertical="center"/>
    </xf>
    <xf numFmtId="0" fontId="17" fillId="0" borderId="32" xfId="6" applyFont="1" applyBorder="1" applyAlignment="1">
      <alignment horizontal="center" vertical="center"/>
    </xf>
    <xf numFmtId="0" fontId="21" fillId="0" borderId="15" xfId="6" applyFont="1" applyBorder="1" applyAlignment="1">
      <alignment horizontal="left" vertical="center" indent="1"/>
    </xf>
    <xf numFmtId="0" fontId="18" fillId="6" borderId="34" xfId="12" applyFont="1" applyFill="1" applyBorder="1" applyAlignment="1">
      <alignment horizontal="center" vertical="center"/>
    </xf>
    <xf numFmtId="49" fontId="16" fillId="0" borderId="37" xfId="13" applyNumberFormat="1" applyFont="1" applyBorder="1" applyAlignment="1">
      <alignment horizontal="left" vertical="center"/>
    </xf>
    <xf numFmtId="49" fontId="16" fillId="0" borderId="39" xfId="13" applyNumberFormat="1" applyFont="1" applyBorder="1" applyAlignment="1">
      <alignment horizontal="left" vertical="center"/>
    </xf>
    <xf numFmtId="176" fontId="16" fillId="0" borderId="0" xfId="6" applyNumberFormat="1" applyFont="1"/>
    <xf numFmtId="0" fontId="42" fillId="0" borderId="0" xfId="6" applyFont="1" applyAlignment="1">
      <alignment wrapText="1"/>
    </xf>
    <xf numFmtId="168" fontId="34" fillId="0" borderId="0" xfId="6" applyNumberFormat="1" applyFont="1" applyAlignment="1">
      <alignment wrapText="1"/>
    </xf>
    <xf numFmtId="168" fontId="42" fillId="0" borderId="0" xfId="6" applyNumberFormat="1" applyFont="1" applyAlignment="1">
      <alignment wrapText="1"/>
    </xf>
    <xf numFmtId="0" fontId="43" fillId="6" borderId="28" xfId="0" applyFont="1" applyFill="1" applyBorder="1" applyAlignment="1">
      <alignment horizontal="left" vertical="center" wrapText="1"/>
    </xf>
    <xf numFmtId="0" fontId="17" fillId="5" borderId="15" xfId="6" applyFont="1" applyFill="1" applyBorder="1"/>
    <xf numFmtId="168" fontId="17" fillId="5" borderId="0" xfId="7" applyNumberFormat="1" applyFont="1" applyFill="1" applyBorder="1"/>
    <xf numFmtId="166" fontId="17" fillId="0" borderId="0" xfId="7" applyFont="1"/>
    <xf numFmtId="0" fontId="42" fillId="0" borderId="15" xfId="6" applyFont="1" applyBorder="1" applyAlignment="1">
      <alignment horizontal="left" wrapText="1" indent="1"/>
    </xf>
    <xf numFmtId="168" fontId="42" fillId="0" borderId="0" xfId="7" applyNumberFormat="1" applyFont="1" applyFill="1" applyBorder="1"/>
    <xf numFmtId="166" fontId="16" fillId="0" borderId="0" xfId="7" applyFont="1"/>
    <xf numFmtId="0" fontId="16" fillId="0" borderId="15" xfId="6" applyFont="1" applyBorder="1" applyAlignment="1">
      <alignment horizontal="left" wrapText="1" indent="2"/>
    </xf>
    <xf numFmtId="168" fontId="16" fillId="0" borderId="0" xfId="7" applyNumberFormat="1" applyFont="1" applyBorder="1" applyAlignment="1">
      <alignment horizontal="right"/>
    </xf>
    <xf numFmtId="168" fontId="45" fillId="0" borderId="0" xfId="7" applyNumberFormat="1" applyFont="1" applyFill="1" applyBorder="1" applyAlignment="1">
      <alignment horizontal="right"/>
    </xf>
    <xf numFmtId="0" fontId="45" fillId="0" borderId="15" xfId="6" applyFont="1" applyBorder="1" applyAlignment="1">
      <alignment horizontal="left" wrapText="1" indent="1"/>
    </xf>
    <xf numFmtId="168" fontId="16" fillId="0" borderId="0" xfId="6" applyNumberFormat="1" applyFont="1"/>
    <xf numFmtId="175" fontId="16" fillId="0" borderId="0" xfId="1" applyNumberFormat="1" applyFont="1" applyFill="1" applyBorder="1" applyAlignment="1">
      <alignment horizontal="right"/>
    </xf>
    <xf numFmtId="175" fontId="16" fillId="0" borderId="0" xfId="1" applyNumberFormat="1" applyFont="1" applyBorder="1" applyAlignment="1">
      <alignment horizontal="right"/>
    </xf>
    <xf numFmtId="43" fontId="16" fillId="0" borderId="0" xfId="1" applyFont="1" applyBorder="1" applyAlignment="1">
      <alignment horizontal="right"/>
    </xf>
    <xf numFmtId="168" fontId="16" fillId="0" borderId="0" xfId="7" applyNumberFormat="1" applyFont="1" applyFill="1" applyBorder="1" applyAlignment="1">
      <alignment horizontal="right"/>
    </xf>
    <xf numFmtId="168" fontId="16" fillId="0" borderId="0" xfId="7" applyNumberFormat="1" applyFont="1" applyFill="1" applyBorder="1" applyAlignment="1">
      <alignment horizontal="center" wrapText="1"/>
    </xf>
    <xf numFmtId="166" fontId="16" fillId="0" borderId="0" xfId="7" applyFont="1" applyAlignment="1"/>
    <xf numFmtId="176" fontId="16" fillId="0" borderId="0" xfId="6" applyNumberFormat="1" applyFont="1" applyAlignment="1">
      <alignment horizontal="right" wrapText="1"/>
    </xf>
    <xf numFmtId="168" fontId="16" fillId="0" borderId="0" xfId="7" applyNumberFormat="1" applyFont="1" applyFill="1" applyBorder="1"/>
    <xf numFmtId="168" fontId="16" fillId="3" borderId="0" xfId="7" applyNumberFormat="1" applyFont="1" applyFill="1"/>
    <xf numFmtId="168" fontId="16" fillId="3" borderId="0" xfId="7" applyNumberFormat="1" applyFont="1" applyFill="1" applyBorder="1"/>
    <xf numFmtId="178" fontId="16" fillId="0" borderId="0" xfId="6" applyNumberFormat="1" applyFont="1"/>
    <xf numFmtId="179" fontId="16" fillId="0" borderId="0" xfId="7" applyNumberFormat="1" applyFont="1"/>
    <xf numFmtId="176" fontId="20" fillId="0" borderId="0" xfId="6" applyNumberFormat="1" applyFont="1"/>
    <xf numFmtId="168" fontId="17" fillId="5" borderId="0" xfId="7" applyNumberFormat="1" applyFont="1" applyFill="1" applyBorder="1" applyAlignment="1">
      <alignment horizontal="center"/>
    </xf>
    <xf numFmtId="180" fontId="46" fillId="7" borderId="0" xfId="15" applyNumberFormat="1" applyFont="1" applyFill="1" applyBorder="1" applyAlignment="1">
      <alignment horizontal="right"/>
    </xf>
    <xf numFmtId="180" fontId="47" fillId="7" borderId="0" xfId="15" applyNumberFormat="1" applyFont="1" applyFill="1" applyBorder="1" applyAlignment="1">
      <alignment horizontal="right"/>
    </xf>
    <xf numFmtId="180" fontId="47" fillId="0" borderId="0" xfId="15" applyNumberFormat="1" applyFont="1" applyFill="1" applyBorder="1" applyAlignment="1">
      <alignment horizontal="right"/>
    </xf>
    <xf numFmtId="0" fontId="42" fillId="0" borderId="13" xfId="6" applyFont="1" applyBorder="1" applyAlignment="1">
      <alignment horizontal="left" wrapText="1" indent="1"/>
    </xf>
    <xf numFmtId="168" fontId="48" fillId="0" borderId="0" xfId="7" applyNumberFormat="1" applyFont="1" applyFill="1" applyBorder="1"/>
    <xf numFmtId="176" fontId="42" fillId="0" borderId="0" xfId="6" applyNumberFormat="1" applyFont="1" applyAlignment="1">
      <alignment horizontal="center" wrapText="1"/>
    </xf>
    <xf numFmtId="180" fontId="46" fillId="0" borderId="0" xfId="15" applyNumberFormat="1" applyFont="1" applyFill="1" applyBorder="1" applyAlignment="1">
      <alignment horizontal="right"/>
    </xf>
    <xf numFmtId="168" fontId="48" fillId="0" borderId="0" xfId="7" applyNumberFormat="1" applyFont="1" applyFill="1" applyBorder="1" applyAlignment="1">
      <alignment horizontal="right"/>
    </xf>
    <xf numFmtId="166" fontId="16" fillId="0" borderId="0" xfId="7" applyFont="1" applyFill="1" applyBorder="1" applyAlignment="1">
      <alignment horizontal="right"/>
    </xf>
    <xf numFmtId="0" fontId="18" fillId="6" borderId="28" xfId="6" applyFont="1" applyFill="1" applyBorder="1" applyAlignment="1">
      <alignment vertical="center" wrapText="1"/>
    </xf>
    <xf numFmtId="180" fontId="46" fillId="7" borderId="15" xfId="15" applyNumberFormat="1" applyFont="1" applyFill="1" applyBorder="1" applyAlignment="1">
      <alignment horizontal="left" indent="1"/>
    </xf>
    <xf numFmtId="180" fontId="46" fillId="3" borderId="15" xfId="15" applyNumberFormat="1" applyFont="1" applyFill="1" applyBorder="1" applyAlignment="1">
      <alignment horizontal="left" indent="1"/>
    </xf>
    <xf numFmtId="180" fontId="48" fillId="7" borderId="15" xfId="16" applyFont="1" applyFill="1" applyBorder="1" applyAlignment="1">
      <alignment vertical="center"/>
    </xf>
    <xf numFmtId="180" fontId="48" fillId="7" borderId="0" xfId="16" applyFont="1" applyFill="1" applyBorder="1" applyAlignment="1">
      <alignment horizontal="right"/>
    </xf>
    <xf numFmtId="180" fontId="49" fillId="0" borderId="0" xfId="16" applyFont="1" applyFill="1" applyBorder="1" applyAlignment="1">
      <alignment horizontal="right"/>
    </xf>
    <xf numFmtId="0" fontId="16" fillId="0" borderId="15" xfId="6" applyFont="1" applyBorder="1" applyAlignment="1">
      <alignment horizontal="left" vertical="top" wrapText="1" indent="2"/>
    </xf>
    <xf numFmtId="180" fontId="48" fillId="3" borderId="15" xfId="16" applyFont="1" applyFill="1" applyBorder="1" applyAlignment="1">
      <alignment vertical="center"/>
    </xf>
    <xf numFmtId="180" fontId="48" fillId="3" borderId="0" xfId="16" applyFont="1" applyFill="1" applyBorder="1" applyAlignment="1">
      <alignment horizontal="right"/>
    </xf>
    <xf numFmtId="0" fontId="42" fillId="0" borderId="31" xfId="6" applyFont="1" applyBorder="1" applyAlignment="1">
      <alignment horizontal="left" wrapText="1" indent="1"/>
    </xf>
    <xf numFmtId="176" fontId="17" fillId="0" borderId="32" xfId="6" applyNumberFormat="1" applyFont="1" applyBorder="1" applyAlignment="1">
      <alignment horizontal="right" wrapText="1"/>
    </xf>
    <xf numFmtId="0" fontId="16" fillId="3" borderId="0" xfId="0" applyFont="1" applyFill="1"/>
    <xf numFmtId="0" fontId="17" fillId="0" borderId="0" xfId="6" applyFont="1" applyAlignment="1">
      <alignment horizontal="center" vertical="center"/>
    </xf>
    <xf numFmtId="0" fontId="16" fillId="0" borderId="3" xfId="6" applyFont="1" applyBorder="1"/>
    <xf numFmtId="0" fontId="16" fillId="0" borderId="4" xfId="6" applyFont="1" applyBorder="1"/>
    <xf numFmtId="0" fontId="21" fillId="0" borderId="6" xfId="6" applyFont="1" applyBorder="1"/>
    <xf numFmtId="168" fontId="16" fillId="3" borderId="0" xfId="1" applyNumberFormat="1" applyFont="1" applyFill="1" applyBorder="1"/>
    <xf numFmtId="3" fontId="16" fillId="0" borderId="0" xfId="0" applyNumberFormat="1" applyFont="1" applyAlignment="1">
      <alignment horizontal="right" vertical="center"/>
    </xf>
    <xf numFmtId="0" fontId="18" fillId="6" borderId="0" xfId="0" applyFont="1" applyFill="1" applyAlignment="1">
      <alignment horizontal="center" vertical="center" wrapText="1"/>
    </xf>
    <xf numFmtId="0" fontId="22" fillId="0" borderId="0" xfId="0" applyFont="1"/>
    <xf numFmtId="0" fontId="51" fillId="2" borderId="0" xfId="0" applyFont="1" applyFill="1" applyAlignment="1">
      <alignment horizontal="left" vertical="center" wrapText="1" indent="1"/>
    </xf>
    <xf numFmtId="0" fontId="51" fillId="2" borderId="0" xfId="0" applyFont="1" applyFill="1" applyAlignment="1">
      <alignment horizontal="center" vertical="center" wrapText="1"/>
    </xf>
    <xf numFmtId="0" fontId="50" fillId="2" borderId="0" xfId="0" applyFont="1" applyFill="1" applyAlignment="1">
      <alignment horizontal="center" vertical="center" wrapText="1"/>
    </xf>
    <xf numFmtId="0" fontId="51" fillId="2" borderId="0" xfId="0" applyFont="1" applyFill="1" applyAlignment="1">
      <alignment horizontal="center" vertical="center"/>
    </xf>
    <xf numFmtId="167" fontId="19" fillId="0" borderId="2" xfId="18" applyNumberFormat="1" applyFont="1" applyFill="1" applyBorder="1"/>
    <xf numFmtId="0" fontId="17" fillId="0" borderId="0" xfId="0" applyFont="1" applyAlignment="1">
      <alignment horizontal="left" indent="1"/>
    </xf>
    <xf numFmtId="169" fontId="19" fillId="0" borderId="2" xfId="18" applyNumberFormat="1" applyFont="1" applyFill="1" applyBorder="1"/>
    <xf numFmtId="169" fontId="19" fillId="0" borderId="2" xfId="18" applyNumberFormat="1" applyFont="1" applyFill="1" applyBorder="1" applyAlignment="1">
      <alignment horizontal="right"/>
    </xf>
    <xf numFmtId="164" fontId="17" fillId="3" borderId="0" xfId="0" applyNumberFormat="1" applyFont="1" applyFill="1"/>
    <xf numFmtId="164" fontId="16" fillId="3" borderId="0" xfId="0" applyNumberFormat="1" applyFont="1" applyFill="1"/>
    <xf numFmtId="0" fontId="16" fillId="0" borderId="0" xfId="6" applyFont="1" applyBorder="1"/>
    <xf numFmtId="0" fontId="18" fillId="6" borderId="31" xfId="6" applyFont="1" applyFill="1" applyBorder="1" applyAlignment="1">
      <alignment wrapText="1"/>
    </xf>
    <xf numFmtId="0" fontId="18" fillId="6" borderId="0" xfId="0" applyFont="1" applyFill="1" applyAlignment="1">
      <alignment horizontal="left" vertical="center" wrapText="1"/>
    </xf>
    <xf numFmtId="168" fontId="17" fillId="5" borderId="15" xfId="7" applyNumberFormat="1" applyFont="1" applyFill="1" applyBorder="1"/>
    <xf numFmtId="168" fontId="17" fillId="5" borderId="0" xfId="7" applyNumberFormat="1" applyFont="1" applyFill="1" applyBorder="1" applyAlignment="1">
      <alignment horizontal="right"/>
    </xf>
    <xf numFmtId="168" fontId="17" fillId="5" borderId="15" xfId="7" applyNumberFormat="1" applyFont="1" applyFill="1" applyBorder="1" applyAlignment="1">
      <alignment horizontal="left" vertical="top"/>
    </xf>
    <xf numFmtId="1" fontId="16" fillId="0" borderId="0" xfId="6" applyNumberFormat="1" applyFont="1" applyAlignment="1">
      <alignment horizontal="center" vertical="center"/>
    </xf>
    <xf numFmtId="0" fontId="55" fillId="0" borderId="13" xfId="6" applyFont="1" applyBorder="1" applyAlignment="1">
      <alignment horizontal="left" indent="1"/>
    </xf>
    <xf numFmtId="0" fontId="16" fillId="0" borderId="15" xfId="6" applyFont="1" applyBorder="1" applyAlignment="1">
      <alignment vertical="top"/>
    </xf>
    <xf numFmtId="0" fontId="16" fillId="0" borderId="15" xfId="6" applyFont="1" applyBorder="1" applyAlignment="1">
      <alignment vertical="top" wrapText="1"/>
    </xf>
    <xf numFmtId="0" fontId="42" fillId="0" borderId="15" xfId="6" applyFont="1" applyBorder="1" applyAlignment="1">
      <alignment horizontal="left" wrapText="1"/>
    </xf>
    <xf numFmtId="0" fontId="56" fillId="0" borderId="0" xfId="6" applyFont="1" applyAlignment="1">
      <alignment horizontal="left" vertical="center"/>
    </xf>
    <xf numFmtId="0" fontId="18" fillId="6" borderId="10" xfId="6" applyFont="1" applyFill="1" applyBorder="1" applyAlignment="1">
      <alignment horizontal="center" vertical="center" wrapText="1"/>
    </xf>
    <xf numFmtId="0" fontId="18" fillId="6" borderId="11" xfId="6" applyFont="1" applyFill="1" applyBorder="1" applyAlignment="1">
      <alignment horizontal="center" vertical="center" wrapText="1"/>
    </xf>
    <xf numFmtId="0" fontId="18" fillId="6" borderId="12" xfId="6" applyFont="1" applyFill="1" applyBorder="1" applyAlignment="1">
      <alignment horizontal="center" vertical="center" wrapText="1"/>
    </xf>
    <xf numFmtId="0" fontId="38" fillId="0" borderId="0" xfId="6" applyFont="1" applyAlignment="1">
      <alignment vertical="center"/>
    </xf>
    <xf numFmtId="0" fontId="16" fillId="0" borderId="25" xfId="6" applyFont="1" applyBorder="1"/>
    <xf numFmtId="0" fontId="16" fillId="0" borderId="26" xfId="6" applyFont="1" applyBorder="1"/>
    <xf numFmtId="0" fontId="18" fillId="6" borderId="28" xfId="6" applyFont="1" applyFill="1" applyBorder="1" applyAlignment="1" applyProtection="1">
      <alignment horizontal="left" vertical="center" wrapText="1"/>
      <protection locked="0"/>
    </xf>
    <xf numFmtId="0" fontId="37" fillId="0" borderId="0" xfId="8" applyFont="1" applyAlignment="1">
      <alignment horizontal="left" vertical="center"/>
    </xf>
    <xf numFmtId="6" fontId="16" fillId="0" borderId="0" xfId="12" applyNumberFormat="1" applyFont="1" applyAlignment="1">
      <alignment horizontal="center" vertical="center"/>
    </xf>
    <xf numFmtId="172" fontId="21" fillId="0" borderId="0" xfId="6" applyNumberFormat="1" applyFont="1" applyAlignment="1">
      <alignment horizontal="center" vertical="center"/>
    </xf>
    <xf numFmtId="168" fontId="16" fillId="0" borderId="0" xfId="7" applyNumberFormat="1" applyFont="1" applyBorder="1" applyAlignment="1">
      <alignment horizontal="center" vertical="center"/>
    </xf>
    <xf numFmtId="177" fontId="18" fillId="6" borderId="0" xfId="7" applyNumberFormat="1" applyFont="1" applyFill="1" applyBorder="1" applyAlignment="1">
      <alignment horizontal="center"/>
    </xf>
    <xf numFmtId="0" fontId="22" fillId="0" borderId="0" xfId="0" applyFont="1" applyAlignment="1"/>
    <xf numFmtId="3" fontId="16" fillId="0" borderId="0" xfId="6" applyNumberFormat="1" applyFont="1" applyBorder="1" applyAlignment="1">
      <alignment horizontal="center" vertical="center"/>
    </xf>
    <xf numFmtId="0" fontId="16" fillId="0" borderId="32" xfId="6" applyFont="1" applyBorder="1" applyAlignment="1">
      <alignment horizontal="center" vertical="center" wrapText="1"/>
    </xf>
    <xf numFmtId="3" fontId="16" fillId="0" borderId="0" xfId="12" applyNumberFormat="1" applyFont="1" applyAlignment="1">
      <alignment horizontal="center" vertical="center"/>
    </xf>
    <xf numFmtId="3" fontId="21" fillId="0" borderId="0" xfId="12" applyNumberFormat="1" applyFont="1" applyAlignment="1">
      <alignment horizontal="center" vertical="center"/>
    </xf>
    <xf numFmtId="10" fontId="16" fillId="0" borderId="0" xfId="12" applyNumberFormat="1" applyFont="1" applyAlignment="1">
      <alignment horizontal="center" vertical="center"/>
    </xf>
    <xf numFmtId="173" fontId="21" fillId="0" borderId="0" xfId="6" applyNumberFormat="1" applyFont="1" applyAlignment="1">
      <alignment horizontal="center" vertical="center"/>
    </xf>
    <xf numFmtId="0" fontId="23" fillId="0" borderId="0" xfId="0" applyFont="1" applyAlignment="1"/>
    <xf numFmtId="0" fontId="43" fillId="6" borderId="0" xfId="4" applyFont="1" applyFill="1" applyAlignment="1">
      <alignment horizontal="left" vertical="center" wrapText="1"/>
    </xf>
    <xf numFmtId="0" fontId="43" fillId="0" borderId="0" xfId="0" applyFont="1" applyAlignment="1">
      <alignment vertical="center"/>
    </xf>
    <xf numFmtId="0" fontId="43" fillId="6" borderId="0" xfId="4" applyFont="1" applyFill="1" applyAlignment="1">
      <alignment horizontal="center" vertical="center" wrapText="1"/>
    </xf>
    <xf numFmtId="0" fontId="43" fillId="0" borderId="0" xfId="0" applyFont="1" applyAlignment="1">
      <alignment horizontal="center" vertical="center"/>
    </xf>
    <xf numFmtId="0" fontId="43" fillId="0" borderId="0" xfId="0" applyFont="1" applyAlignment="1">
      <alignment horizontal="center" vertical="center" wrapText="1"/>
    </xf>
    <xf numFmtId="175" fontId="43" fillId="0" borderId="0" xfId="14" applyNumberFormat="1" applyFont="1" applyFill="1" applyBorder="1" applyAlignment="1">
      <alignment horizontal="center" vertical="center" wrapText="1"/>
    </xf>
    <xf numFmtId="0" fontId="60" fillId="0" borderId="0" xfId="0" applyFont="1" applyAlignment="1">
      <alignment vertical="center" wrapText="1"/>
    </xf>
    <xf numFmtId="0" fontId="54" fillId="0" borderId="0" xfId="0" applyFont="1" applyAlignment="1">
      <alignment vertical="center"/>
    </xf>
    <xf numFmtId="0" fontId="54" fillId="0" borderId="0" xfId="0" applyFont="1" applyAlignment="1">
      <alignment horizontal="left" vertical="center" indent="3"/>
    </xf>
    <xf numFmtId="0" fontId="54" fillId="0" borderId="0" xfId="0" applyFont="1" applyAlignment="1">
      <alignment horizontal="left" vertical="center" indent="7"/>
    </xf>
    <xf numFmtId="3" fontId="43" fillId="6" borderId="0" xfId="4" applyNumberFormat="1" applyFont="1" applyFill="1" applyAlignment="1">
      <alignment horizontal="center" vertical="center" wrapText="1"/>
    </xf>
    <xf numFmtId="3" fontId="43" fillId="0" borderId="0" xfId="0" applyNumberFormat="1" applyFont="1" applyAlignment="1">
      <alignment horizontal="center" vertical="center" wrapText="1"/>
    </xf>
    <xf numFmtId="3" fontId="43" fillId="0" borderId="0" xfId="14" applyNumberFormat="1" applyFont="1" applyFill="1" applyBorder="1" applyAlignment="1">
      <alignment horizontal="center" vertical="center" wrapText="1"/>
    </xf>
    <xf numFmtId="0" fontId="61" fillId="0" borderId="0" xfId="0" applyFont="1"/>
    <xf numFmtId="175" fontId="54" fillId="0" borderId="0" xfId="14" applyNumberFormat="1" applyFont="1" applyFill="1" applyBorder="1" applyAlignment="1">
      <alignment vertical="center"/>
    </xf>
    <xf numFmtId="0" fontId="62" fillId="0" borderId="0" xfId="0" applyFont="1" applyAlignment="1">
      <alignment vertical="center"/>
    </xf>
    <xf numFmtId="0" fontId="63" fillId="5" borderId="15" xfId="6" applyFont="1" applyFill="1" applyBorder="1"/>
    <xf numFmtId="168" fontId="17" fillId="5" borderId="0" xfId="6" applyNumberFormat="1" applyFont="1" applyFill="1"/>
    <xf numFmtId="168" fontId="64" fillId="5" borderId="0" xfId="7" applyNumberFormat="1" applyFont="1" applyFill="1" applyBorder="1"/>
    <xf numFmtId="166" fontId="16" fillId="0" borderId="32" xfId="7" applyFont="1" applyBorder="1" applyAlignment="1">
      <alignment horizontal="center" vertical="center"/>
    </xf>
    <xf numFmtId="176" fontId="17" fillId="0" borderId="0" xfId="6" applyNumberFormat="1" applyFont="1" applyAlignment="1">
      <alignment horizontal="right" wrapText="1"/>
    </xf>
    <xf numFmtId="0" fontId="42" fillId="0" borderId="0" xfId="6" applyFont="1" applyAlignment="1">
      <alignment horizontal="right" wrapText="1"/>
    </xf>
    <xf numFmtId="176" fontId="16" fillId="3" borderId="0" xfId="6" applyNumberFormat="1" applyFont="1" applyFill="1" applyAlignment="1">
      <alignment horizontal="right" wrapText="1"/>
    </xf>
    <xf numFmtId="176" fontId="42" fillId="0" borderId="0" xfId="6" applyNumberFormat="1" applyFont="1" applyAlignment="1">
      <alignment horizontal="right" wrapText="1"/>
    </xf>
    <xf numFmtId="176" fontId="17" fillId="0" borderId="0" xfId="6" applyNumberFormat="1" applyFont="1" applyAlignment="1">
      <alignment horizontal="right" vertical="center" wrapText="1"/>
    </xf>
    <xf numFmtId="176" fontId="16" fillId="0" borderId="0" xfId="6" applyNumberFormat="1" applyFont="1" applyAlignment="1">
      <alignment horizontal="right"/>
    </xf>
    <xf numFmtId="0" fontId="33" fillId="0" borderId="44" xfId="0" applyFont="1" applyBorder="1" applyAlignment="1">
      <alignment horizontal="left" wrapText="1" indent="2"/>
    </xf>
    <xf numFmtId="0" fontId="23" fillId="0" borderId="0" xfId="0" applyFont="1"/>
    <xf numFmtId="0" fontId="18" fillId="6" borderId="34" xfId="11" applyFont="1" applyFill="1" applyBorder="1" applyAlignment="1">
      <alignment horizontal="left" vertical="center" wrapText="1"/>
    </xf>
    <xf numFmtId="0" fontId="18" fillId="6" borderId="35" xfId="11" applyFont="1" applyFill="1" applyBorder="1" applyAlignment="1">
      <alignment horizontal="center" vertical="center"/>
    </xf>
    <xf numFmtId="0" fontId="18" fillId="6" borderId="36" xfId="11" applyFont="1" applyFill="1" applyBorder="1" applyAlignment="1">
      <alignment horizontal="center" vertical="center"/>
    </xf>
    <xf numFmtId="0" fontId="16" fillId="0" borderId="37" xfId="12" applyFont="1" applyBorder="1" applyAlignment="1">
      <alignment horizontal="left" vertical="center"/>
    </xf>
    <xf numFmtId="3" fontId="16" fillId="0" borderId="0" xfId="0" applyNumberFormat="1" applyFont="1" applyAlignment="1">
      <alignment horizontal="center" vertical="center"/>
    </xf>
    <xf numFmtId="3" fontId="16" fillId="0" borderId="38" xfId="0" applyNumberFormat="1" applyFont="1" applyBorder="1" applyAlignment="1">
      <alignment horizontal="center" vertical="center"/>
    </xf>
    <xf numFmtId="0" fontId="17" fillId="0" borderId="39" xfId="12" applyFont="1" applyBorder="1" applyAlignment="1">
      <alignment horizontal="left" vertical="center"/>
    </xf>
    <xf numFmtId="3" fontId="17" fillId="0" borderId="40" xfId="0" applyNumberFormat="1" applyFont="1" applyBorder="1" applyAlignment="1">
      <alignment horizontal="center" vertical="center"/>
    </xf>
    <xf numFmtId="3" fontId="17" fillId="0" borderId="45" xfId="0" applyNumberFormat="1" applyFont="1" applyBorder="1" applyAlignment="1">
      <alignment horizontal="center" vertical="center"/>
    </xf>
    <xf numFmtId="0" fontId="24" fillId="0" borderId="15" xfId="6" applyFont="1" applyBorder="1" applyAlignment="1">
      <alignment horizontal="left" vertical="center" indent="1"/>
    </xf>
    <xf numFmtId="167" fontId="16" fillId="0" borderId="0" xfId="2" applyNumberFormat="1" applyFont="1" applyBorder="1" applyAlignment="1">
      <alignment horizontal="center" vertical="center"/>
    </xf>
    <xf numFmtId="9" fontId="16" fillId="0" borderId="0" xfId="2" applyFont="1" applyBorder="1" applyAlignment="1">
      <alignment horizontal="center" vertical="center"/>
    </xf>
    <xf numFmtId="0" fontId="18" fillId="6" borderId="46" xfId="12" applyFont="1" applyFill="1" applyBorder="1" applyAlignment="1">
      <alignment horizontal="center" vertical="center"/>
    </xf>
    <xf numFmtId="49" fontId="16" fillId="0" borderId="47" xfId="13" applyNumberFormat="1" applyFont="1" applyBorder="1" applyAlignment="1">
      <alignment horizontal="left" vertical="center"/>
    </xf>
    <xf numFmtId="0" fontId="18" fillId="6" borderId="48" xfId="6" applyFont="1" applyFill="1" applyBorder="1" applyAlignment="1">
      <alignment horizontal="center" vertical="center" wrapText="1"/>
    </xf>
    <xf numFmtId="49" fontId="16" fillId="0" borderId="49" xfId="13" applyNumberFormat="1" applyFont="1" applyBorder="1" applyAlignment="1">
      <alignment horizontal="left" vertical="center"/>
    </xf>
    <xf numFmtId="3" fontId="21" fillId="0" borderId="0" xfId="6" applyNumberFormat="1" applyFont="1" applyAlignment="1">
      <alignment horizontal="center" vertical="center"/>
    </xf>
    <xf numFmtId="49" fontId="16" fillId="0" borderId="50" xfId="13" applyNumberFormat="1" applyFont="1" applyBorder="1" applyAlignment="1">
      <alignment horizontal="left" vertical="center"/>
    </xf>
    <xf numFmtId="3" fontId="67" fillId="5" borderId="0" xfId="0" applyNumberFormat="1" applyFont="1" applyFill="1" applyAlignment="1">
      <alignment horizontal="center" vertical="center"/>
    </xf>
    <xf numFmtId="3" fontId="68" fillId="0" borderId="0" xfId="0" applyNumberFormat="1" applyFont="1" applyAlignment="1">
      <alignment horizontal="center" vertical="center"/>
    </xf>
    <xf numFmtId="0" fontId="23" fillId="0" borderId="0" xfId="6" applyFont="1" applyFill="1"/>
    <xf numFmtId="0" fontId="69" fillId="0" borderId="0" xfId="6" applyFont="1" applyFill="1" applyAlignment="1">
      <alignment vertical="center"/>
    </xf>
    <xf numFmtId="0" fontId="18" fillId="6" borderId="0" xfId="4" applyFont="1" applyFill="1" applyAlignment="1">
      <alignment horizontal="left" vertical="center" wrapText="1"/>
    </xf>
    <xf numFmtId="168" fontId="16" fillId="0" borderId="0" xfId="0" applyNumberFormat="1" applyFont="1"/>
    <xf numFmtId="0" fontId="16" fillId="0" borderId="0" xfId="0" applyFont="1" applyBorder="1"/>
    <xf numFmtId="0" fontId="16" fillId="0" borderId="0" xfId="0" applyFont="1" applyBorder="1" applyAlignment="1">
      <alignment horizontal="left"/>
    </xf>
    <xf numFmtId="0" fontId="16" fillId="0" borderId="15" xfId="6" applyFont="1" applyBorder="1" applyAlignment="1">
      <alignment horizontal="left" wrapText="1" indent="1"/>
    </xf>
    <xf numFmtId="171" fontId="40" fillId="0" borderId="0" xfId="0" applyNumberFormat="1" applyFont="1"/>
    <xf numFmtId="171" fontId="70" fillId="0" borderId="0" xfId="0" applyNumberFormat="1" applyFont="1"/>
    <xf numFmtId="171" fontId="40" fillId="0" borderId="0" xfId="0" applyNumberFormat="1" applyFont="1" applyAlignment="1">
      <alignment horizontal="left"/>
    </xf>
    <xf numFmtId="171" fontId="40" fillId="5" borderId="51" xfId="0" applyNumberFormat="1" applyFont="1" applyFill="1" applyBorder="1" applyAlignment="1">
      <alignment horizontal="left"/>
    </xf>
    <xf numFmtId="169" fontId="71" fillId="5" borderId="52" xfId="20" applyNumberFormat="1" applyFont="1" applyFill="1" applyBorder="1"/>
    <xf numFmtId="171" fontId="40" fillId="0" borderId="51" xfId="0" applyNumberFormat="1" applyFont="1" applyBorder="1" applyAlignment="1">
      <alignment horizontal="left"/>
    </xf>
    <xf numFmtId="171" fontId="70" fillId="0" borderId="52" xfId="0" applyNumberFormat="1" applyFont="1" applyBorder="1"/>
    <xf numFmtId="167" fontId="71" fillId="5" borderId="52" xfId="20" applyNumberFormat="1" applyFont="1" applyFill="1" applyBorder="1" applyAlignment="1"/>
    <xf numFmtId="170" fontId="70" fillId="0" borderId="0" xfId="0" applyNumberFormat="1" applyFont="1"/>
    <xf numFmtId="0" fontId="40" fillId="0" borderId="0" xfId="0" applyFont="1" applyAlignment="1">
      <alignment horizontal="left"/>
    </xf>
    <xf numFmtId="0" fontId="70" fillId="0" borderId="0" xfId="0" applyFont="1" applyAlignment="1">
      <alignment horizontal="left" vertical="center" indent="1"/>
    </xf>
    <xf numFmtId="0" fontId="70" fillId="0" borderId="0" xfId="0" applyFont="1" applyAlignment="1">
      <alignment horizontal="left" indent="1"/>
    </xf>
    <xf numFmtId="0" fontId="40" fillId="5" borderId="53" xfId="0" applyFont="1" applyFill="1" applyBorder="1" applyAlignment="1">
      <alignment horizontal="left"/>
    </xf>
    <xf numFmtId="0" fontId="71" fillId="5" borderId="54" xfId="0" applyFont="1" applyFill="1" applyBorder="1" applyAlignment="1">
      <alignment horizontal="left"/>
    </xf>
    <xf numFmtId="0" fontId="40" fillId="0" borderId="53" xfId="0" applyFont="1" applyBorder="1" applyAlignment="1">
      <alignment horizontal="left"/>
    </xf>
    <xf numFmtId="0" fontId="70" fillId="0" borderId="54" xfId="0" applyFont="1" applyBorder="1" applyAlignment="1">
      <alignment horizontal="left" indent="1"/>
    </xf>
    <xf numFmtId="169" fontId="71" fillId="5" borderId="52" xfId="21" applyNumberFormat="1" applyFont="1" applyFill="1" applyBorder="1"/>
    <xf numFmtId="169" fontId="71" fillId="5" borderId="52" xfId="20" applyNumberFormat="1" applyFont="1" applyFill="1" applyBorder="1" applyAlignment="1">
      <alignment horizontal="right"/>
    </xf>
    <xf numFmtId="171" fontId="40" fillId="3" borderId="0" xfId="0" applyNumberFormat="1" applyFont="1" applyFill="1"/>
    <xf numFmtId="171" fontId="70" fillId="3" borderId="0" xfId="0" applyNumberFormat="1" applyFont="1" applyFill="1"/>
    <xf numFmtId="171" fontId="40" fillId="5" borderId="51" xfId="0" applyNumberFormat="1" applyFont="1" applyFill="1" applyBorder="1"/>
    <xf numFmtId="164" fontId="40" fillId="0" borderId="0" xfId="0" applyNumberFormat="1" applyFont="1"/>
    <xf numFmtId="171" fontId="40" fillId="0" borderId="51" xfId="0" applyNumberFormat="1" applyFont="1" applyBorder="1"/>
    <xf numFmtId="171" fontId="70" fillId="3" borderId="52" xfId="0" applyNumberFormat="1" applyFont="1" applyFill="1" applyBorder="1"/>
    <xf numFmtId="168" fontId="16" fillId="0" borderId="0" xfId="7" applyNumberFormat="1" applyFont="1" applyFill="1" applyBorder="1" applyAlignment="1">
      <alignment horizontal="center" vertical="center"/>
    </xf>
    <xf numFmtId="0" fontId="18" fillId="6" borderId="0" xfId="6" applyFont="1" applyFill="1" applyBorder="1" applyAlignment="1">
      <alignment horizontal="left" vertical="center" wrapText="1"/>
    </xf>
    <xf numFmtId="3" fontId="0" fillId="0" borderId="0" xfId="0" applyNumberFormat="1"/>
    <xf numFmtId="0" fontId="18" fillId="6" borderId="57" xfId="6" applyFont="1" applyFill="1" applyBorder="1" applyAlignment="1">
      <alignment horizontal="left" vertical="center"/>
    </xf>
    <xf numFmtId="2" fontId="18" fillId="6" borderId="42" xfId="6" applyNumberFormat="1" applyFont="1" applyFill="1" applyBorder="1" applyAlignment="1">
      <alignment horizontal="center" vertical="center"/>
    </xf>
    <xf numFmtId="2" fontId="18" fillId="6" borderId="58" xfId="6" applyNumberFormat="1" applyFont="1" applyFill="1" applyBorder="1" applyAlignment="1">
      <alignment horizontal="center" vertical="center"/>
    </xf>
    <xf numFmtId="0" fontId="16" fillId="0" borderId="13" xfId="0" applyFont="1" applyBorder="1" applyAlignment="1">
      <alignment vertical="center"/>
    </xf>
    <xf numFmtId="3" fontId="16" fillId="0" borderId="59" xfId="0" applyNumberFormat="1" applyFont="1" applyBorder="1" applyAlignment="1">
      <alignment horizontal="center" vertical="center"/>
    </xf>
    <xf numFmtId="0" fontId="16" fillId="0" borderId="54" xfId="0" applyFont="1" applyBorder="1" applyAlignment="1">
      <alignment vertical="center"/>
    </xf>
    <xf numFmtId="3" fontId="16" fillId="0" borderId="52" xfId="0" applyNumberFormat="1" applyFont="1" applyBorder="1" applyAlignment="1">
      <alignment horizontal="center" vertical="center"/>
    </xf>
    <xf numFmtId="3" fontId="16" fillId="0" borderId="56" xfId="0" applyNumberFormat="1" applyFont="1" applyBorder="1" applyAlignment="1">
      <alignment horizontal="center" vertical="center"/>
    </xf>
    <xf numFmtId="0" fontId="18" fillId="6" borderId="53" xfId="6" applyFont="1" applyFill="1" applyBorder="1" applyAlignment="1">
      <alignment horizontal="left" vertical="center"/>
    </xf>
    <xf numFmtId="2" fontId="18" fillId="6" borderId="51" xfId="6" applyNumberFormat="1" applyFont="1" applyFill="1" applyBorder="1" applyAlignment="1">
      <alignment horizontal="center" vertical="center"/>
    </xf>
    <xf numFmtId="2" fontId="18" fillId="6" borderId="55" xfId="6" applyNumberFormat="1" applyFont="1" applyFill="1" applyBorder="1" applyAlignment="1">
      <alignment horizontal="center" vertical="center"/>
    </xf>
    <xf numFmtId="3" fontId="16" fillId="0" borderId="0" xfId="6" applyNumberFormat="1" applyFont="1" applyAlignment="1">
      <alignment horizontal="center" vertical="center"/>
    </xf>
    <xf numFmtId="171" fontId="40" fillId="0" borderId="0" xfId="0" applyNumberFormat="1" applyFont="1" applyAlignment="1">
      <alignment horizontal="right"/>
    </xf>
    <xf numFmtId="171" fontId="70" fillId="0" borderId="0" xfId="0" applyNumberFormat="1" applyFont="1" applyAlignment="1">
      <alignment horizontal="right"/>
    </xf>
    <xf numFmtId="171" fontId="40" fillId="0" borderId="51" xfId="0" applyNumberFormat="1" applyFont="1" applyBorder="1" applyAlignment="1">
      <alignment horizontal="right"/>
    </xf>
    <xf numFmtId="171" fontId="70" fillId="0" borderId="52" xfId="0" applyNumberFormat="1" applyFont="1" applyBorder="1" applyAlignment="1">
      <alignment horizontal="right"/>
    </xf>
    <xf numFmtId="171" fontId="40" fillId="5" borderId="51" xfId="0" applyNumberFormat="1" applyFont="1" applyFill="1" applyBorder="1" applyAlignment="1">
      <alignment horizontal="right"/>
    </xf>
    <xf numFmtId="172" fontId="16" fillId="0" borderId="0" xfId="6" applyNumberFormat="1" applyFont="1" applyAlignment="1">
      <alignment horizontal="center" vertical="center"/>
    </xf>
    <xf numFmtId="173" fontId="16" fillId="0" borderId="0" xfId="6" applyNumberFormat="1" applyFont="1" applyAlignment="1">
      <alignment horizontal="center" vertical="center"/>
    </xf>
    <xf numFmtId="172" fontId="16" fillId="0" borderId="0" xfId="6" applyNumberFormat="1" applyFont="1" applyAlignment="1">
      <alignment horizontal="left" vertical="center" indent="2"/>
    </xf>
    <xf numFmtId="0" fontId="22" fillId="0" borderId="0" xfId="6" applyFont="1" applyAlignment="1">
      <alignment horizontal="center" vertical="center"/>
    </xf>
    <xf numFmtId="173" fontId="16" fillId="0" borderId="0" xfId="6" applyNumberFormat="1" applyFont="1" applyAlignment="1">
      <alignment horizontal="center"/>
    </xf>
    <xf numFmtId="172" fontId="16" fillId="0" borderId="0" xfId="6" applyNumberFormat="1" applyFont="1" applyAlignment="1">
      <alignment vertical="center"/>
    </xf>
    <xf numFmtId="167" fontId="16" fillId="0" borderId="0" xfId="12" applyNumberFormat="1" applyFont="1" applyAlignment="1">
      <alignment horizontal="center" vertical="center"/>
    </xf>
    <xf numFmtId="0" fontId="18" fillId="6" borderId="9" xfId="6" applyFont="1" applyFill="1" applyBorder="1" applyAlignment="1">
      <alignment horizontal="center" vertical="center" wrapText="1"/>
    </xf>
    <xf numFmtId="0" fontId="18" fillId="6" borderId="9" xfId="6" applyFont="1" applyFill="1" applyBorder="1" applyAlignment="1" applyProtection="1">
      <alignment horizontal="center" vertical="center" wrapText="1"/>
      <protection locked="0"/>
    </xf>
    <xf numFmtId="0" fontId="18" fillId="6" borderId="9" xfId="12" applyFont="1" applyFill="1" applyBorder="1" applyAlignment="1" applyProtection="1">
      <alignment horizontal="center" vertical="center" wrapText="1"/>
      <protection locked="0"/>
    </xf>
    <xf numFmtId="3" fontId="72" fillId="0" borderId="0" xfId="7" applyNumberFormat="1" applyFont="1" applyFill="1" applyBorder="1" applyAlignment="1">
      <alignment horizontal="center" vertical="center"/>
    </xf>
    <xf numFmtId="167" fontId="24" fillId="0" borderId="0" xfId="13" applyNumberFormat="1" applyFont="1" applyBorder="1" applyAlignment="1">
      <alignment horizontal="center" vertical="center"/>
    </xf>
    <xf numFmtId="166" fontId="24" fillId="0" borderId="0" xfId="7" applyFont="1" applyBorder="1" applyAlignment="1">
      <alignment horizontal="center" vertical="center"/>
    </xf>
    <xf numFmtId="1" fontId="16" fillId="0" borderId="0" xfId="12" applyNumberFormat="1" applyFont="1" applyAlignment="1">
      <alignment horizontal="center" vertical="center"/>
    </xf>
    <xf numFmtId="9" fontId="16" fillId="0" borderId="0" xfId="12" applyNumberFormat="1" applyFont="1" applyAlignment="1">
      <alignment horizontal="center" vertical="center"/>
    </xf>
    <xf numFmtId="9" fontId="16" fillId="0" borderId="32" xfId="6" applyNumberFormat="1" applyFont="1" applyBorder="1" applyAlignment="1">
      <alignment horizontal="center" vertical="center"/>
    </xf>
    <xf numFmtId="9" fontId="16" fillId="0" borderId="32" xfId="12" applyNumberFormat="1" applyFont="1" applyBorder="1" applyAlignment="1">
      <alignment horizontal="center" vertical="center"/>
    </xf>
    <xf numFmtId="167" fontId="16" fillId="0" borderId="32" xfId="2" applyNumberFormat="1" applyFont="1" applyBorder="1" applyAlignment="1">
      <alignment horizontal="center" vertical="center"/>
    </xf>
    <xf numFmtId="0" fontId="44" fillId="0" borderId="0" xfId="0" applyFont="1"/>
    <xf numFmtId="0" fontId="18" fillId="6" borderId="0" xfId="4" applyFont="1" applyFill="1" applyAlignment="1">
      <alignment horizontal="center" vertical="center" wrapText="1"/>
    </xf>
    <xf numFmtId="3" fontId="54" fillId="0" borderId="0" xfId="0" applyNumberFormat="1" applyFont="1" applyAlignment="1">
      <alignment vertical="center"/>
    </xf>
    <xf numFmtId="3" fontId="54" fillId="0" borderId="0" xfId="14" applyNumberFormat="1" applyFont="1" applyBorder="1" applyAlignment="1">
      <alignment vertical="center"/>
    </xf>
    <xf numFmtId="176" fontId="16" fillId="0" borderId="0" xfId="6" applyNumberFormat="1" applyFont="1" applyAlignment="1">
      <alignment horizontal="center" vertical="center" wrapText="1"/>
    </xf>
    <xf numFmtId="0" fontId="16" fillId="0" borderId="0" xfId="6" applyFont="1" applyAlignment="1">
      <alignment horizontal="right" wrapText="1"/>
    </xf>
    <xf numFmtId="176" fontId="16" fillId="0" borderId="0" xfId="6" applyNumberFormat="1" applyFont="1" applyAlignment="1">
      <alignment horizontal="center" wrapText="1"/>
    </xf>
    <xf numFmtId="176" fontId="45" fillId="0" borderId="0" xfId="6" applyNumberFormat="1" applyFont="1" applyAlignment="1">
      <alignment horizontal="center" wrapText="1"/>
    </xf>
    <xf numFmtId="168" fontId="16" fillId="0" borderId="0" xfId="0" applyNumberFormat="1" applyFont="1" applyAlignment="1">
      <alignment vertical="center"/>
    </xf>
    <xf numFmtId="168" fontId="16" fillId="0" borderId="32" xfId="0" applyNumberFormat="1" applyFont="1" applyBorder="1"/>
    <xf numFmtId="168" fontId="18" fillId="6" borderId="0" xfId="7" applyNumberFormat="1" applyFont="1" applyFill="1" applyBorder="1" applyAlignment="1">
      <alignment horizontal="center"/>
    </xf>
    <xf numFmtId="168" fontId="18" fillId="6" borderId="0" xfId="7" applyNumberFormat="1" applyFont="1" applyFill="1" applyBorder="1" applyAlignment="1">
      <alignment horizontal="right"/>
    </xf>
    <xf numFmtId="37" fontId="17" fillId="0" borderId="0" xfId="6" applyNumberFormat="1" applyFont="1" applyBorder="1" applyAlignment="1">
      <alignment horizontal="center" vertical="center"/>
    </xf>
    <xf numFmtId="3" fontId="16" fillId="0" borderId="0" xfId="6" applyNumberFormat="1" applyFont="1" applyAlignment="1">
      <alignment horizontal="center" vertical="center"/>
    </xf>
    <xf numFmtId="0" fontId="16" fillId="0" borderId="16" xfId="6" applyFont="1" applyBorder="1" applyAlignment="1">
      <alignment horizontal="center" vertical="center"/>
    </xf>
    <xf numFmtId="0" fontId="18" fillId="6" borderId="60" xfId="6" applyFont="1" applyFill="1" applyBorder="1" applyAlignment="1">
      <alignment horizontal="left" vertical="center"/>
    </xf>
    <xf numFmtId="0" fontId="18" fillId="6" borderId="61" xfId="6" applyFont="1" applyFill="1" applyBorder="1" applyAlignment="1">
      <alignment horizontal="center" vertical="center" wrapText="1"/>
    </xf>
    <xf numFmtId="0" fontId="18" fillId="6" borderId="62" xfId="6" applyFont="1" applyFill="1" applyBorder="1" applyAlignment="1">
      <alignment horizontal="center" vertical="center"/>
    </xf>
    <xf numFmtId="0" fontId="16" fillId="0" borderId="63" xfId="6" applyFont="1" applyBorder="1" applyAlignment="1">
      <alignment horizontal="left" vertical="center"/>
    </xf>
    <xf numFmtId="0" fontId="24" fillId="0" borderId="63" xfId="6" applyFont="1" applyBorder="1" applyAlignment="1">
      <alignment horizontal="left" vertical="center" indent="1"/>
    </xf>
    <xf numFmtId="0" fontId="18" fillId="6" borderId="60" xfId="6" applyFont="1" applyFill="1" applyBorder="1" applyAlignment="1">
      <alignment vertical="center"/>
    </xf>
    <xf numFmtId="0" fontId="18" fillId="6" borderId="61" xfId="0" applyFont="1" applyFill="1" applyBorder="1" applyAlignment="1">
      <alignment horizontal="center" vertical="center"/>
    </xf>
    <xf numFmtId="0" fontId="18" fillId="6" borderId="61" xfId="0" applyFont="1" applyFill="1" applyBorder="1" applyAlignment="1">
      <alignment horizontal="center" vertical="center" wrapText="1"/>
    </xf>
    <xf numFmtId="0" fontId="67" fillId="5" borderId="0" xfId="0" applyFont="1" applyFill="1" applyAlignment="1">
      <alignment horizontal="center" vertical="center"/>
    </xf>
    <xf numFmtId="176" fontId="16" fillId="0" borderId="0" xfId="7" applyNumberFormat="1" applyFont="1" applyBorder="1" applyAlignment="1">
      <alignment horizontal="right"/>
    </xf>
    <xf numFmtId="0" fontId="54" fillId="0" borderId="0" xfId="0" applyFont="1" applyAlignment="1">
      <alignment horizontal="left" vertical="center"/>
    </xf>
    <xf numFmtId="0" fontId="22" fillId="0" borderId="0" xfId="6" applyFont="1" applyAlignment="1">
      <alignment horizontal="left" vertical="top"/>
    </xf>
    <xf numFmtId="49" fontId="43" fillId="6" borderId="0" xfId="0" applyNumberFormat="1" applyFont="1" applyFill="1" applyAlignment="1">
      <alignment horizontal="center" vertical="center"/>
    </xf>
    <xf numFmtId="0" fontId="40" fillId="5" borderId="51" xfId="0" applyFont="1" applyFill="1" applyBorder="1" applyAlignment="1">
      <alignment horizontal="left"/>
    </xf>
    <xf numFmtId="171" fontId="40" fillId="5" borderId="0" xfId="0" applyNumberFormat="1" applyFont="1" applyFill="1" applyBorder="1" applyAlignment="1">
      <alignment horizontal="right"/>
    </xf>
    <xf numFmtId="3" fontId="16" fillId="0" borderId="0" xfId="6" applyNumberFormat="1" applyFont="1" applyAlignment="1">
      <alignment horizontal="center" vertical="center"/>
    </xf>
    <xf numFmtId="0" fontId="16" fillId="0" borderId="0" xfId="0" applyFont="1" applyBorder="1" applyAlignment="1">
      <alignment vertical="center"/>
    </xf>
    <xf numFmtId="3" fontId="16" fillId="0" borderId="0" xfId="0" applyNumberFormat="1" applyFont="1" applyBorder="1" applyAlignment="1">
      <alignment horizontal="center" vertical="center"/>
    </xf>
    <xf numFmtId="1" fontId="18" fillId="6" borderId="51" xfId="6" applyNumberFormat="1" applyFont="1" applyFill="1" applyBorder="1" applyAlignment="1">
      <alignment horizontal="center" vertical="center"/>
    </xf>
    <xf numFmtId="49" fontId="18" fillId="6" borderId="0" xfId="0" applyNumberFormat="1" applyFont="1" applyFill="1" applyAlignment="1">
      <alignment horizontal="left" vertical="center" wrapText="1" indent="1"/>
    </xf>
    <xf numFmtId="49" fontId="18" fillId="6" borderId="0" xfId="0" applyNumberFormat="1" applyFont="1" applyFill="1" applyAlignment="1">
      <alignment horizontal="center" vertical="center" wrapText="1"/>
    </xf>
    <xf numFmtId="49" fontId="16" fillId="0" borderId="0" xfId="0" applyNumberFormat="1" applyFont="1" applyAlignment="1">
      <alignment horizontal="center" vertical="center"/>
    </xf>
    <xf numFmtId="49" fontId="16" fillId="0" borderId="0" xfId="0" pivotButton="1" applyNumberFormat="1" applyFont="1"/>
    <xf numFmtId="49" fontId="16" fillId="0" borderId="0" xfId="0" applyNumberFormat="1" applyFont="1"/>
    <xf numFmtId="49" fontId="40" fillId="0" borderId="0" xfId="0" applyNumberFormat="1" applyFont="1"/>
    <xf numFmtId="49" fontId="70" fillId="0" borderId="0" xfId="0" applyNumberFormat="1" applyFont="1" applyAlignment="1">
      <alignment horizontal="left" indent="1"/>
    </xf>
    <xf numFmtId="49" fontId="40" fillId="0" borderId="0" xfId="0" applyNumberFormat="1" applyFont="1" applyAlignment="1">
      <alignment horizontal="left"/>
    </xf>
    <xf numFmtId="49" fontId="40" fillId="5" borderId="51" xfId="0" applyNumberFormat="1" applyFont="1" applyFill="1" applyBorder="1" applyAlignment="1">
      <alignment horizontal="left"/>
    </xf>
    <xf numFmtId="49" fontId="71" fillId="5" borderId="52" xfId="20" applyNumberFormat="1" applyFont="1" applyFill="1" applyBorder="1"/>
    <xf numFmtId="49" fontId="40" fillId="0" borderId="51" xfId="0" applyNumberFormat="1" applyFont="1" applyBorder="1" applyAlignment="1">
      <alignment horizontal="left"/>
    </xf>
    <xf numFmtId="49" fontId="70" fillId="0" borderId="52" xfId="0" applyNumberFormat="1" applyFont="1" applyBorder="1" applyAlignment="1">
      <alignment horizontal="left" indent="1"/>
    </xf>
    <xf numFmtId="49" fontId="71" fillId="5" borderId="52" xfId="20" applyNumberFormat="1" applyFont="1" applyFill="1" applyBorder="1" applyAlignment="1"/>
    <xf numFmtId="49" fontId="70" fillId="0" borderId="0" xfId="0" applyNumberFormat="1" applyFont="1"/>
    <xf numFmtId="49" fontId="22" fillId="0" borderId="0" xfId="0" applyNumberFormat="1" applyFont="1" applyAlignment="1">
      <alignment vertical="center"/>
    </xf>
    <xf numFmtId="49" fontId="23" fillId="0" borderId="0" xfId="0" applyNumberFormat="1" applyFont="1" applyAlignment="1">
      <alignment vertical="center"/>
    </xf>
    <xf numFmtId="49" fontId="18" fillId="6" borderId="0" xfId="0" applyNumberFormat="1" applyFont="1" applyFill="1" applyAlignment="1">
      <alignment horizontal="left" vertical="center" wrapText="1"/>
    </xf>
    <xf numFmtId="49" fontId="70" fillId="0" borderId="0" xfId="0" applyNumberFormat="1" applyFont="1" applyAlignment="1">
      <alignment horizontal="left" vertical="center" indent="1"/>
    </xf>
    <xf numFmtId="49" fontId="40" fillId="5" borderId="53" xfId="0" applyNumberFormat="1" applyFont="1" applyFill="1" applyBorder="1" applyAlignment="1">
      <alignment horizontal="left"/>
    </xf>
    <xf numFmtId="49" fontId="71" fillId="5" borderId="54" xfId="0" applyNumberFormat="1" applyFont="1" applyFill="1" applyBorder="1" applyAlignment="1">
      <alignment horizontal="left"/>
    </xf>
    <xf numFmtId="49" fontId="40" fillId="0" borderId="53" xfId="0" applyNumberFormat="1" applyFont="1" applyBorder="1" applyAlignment="1">
      <alignment horizontal="left"/>
    </xf>
    <xf numFmtId="49" fontId="70" fillId="0" borderId="54" xfId="0" applyNumberFormat="1" applyFont="1" applyBorder="1" applyAlignment="1">
      <alignment horizontal="left" indent="1"/>
    </xf>
    <xf numFmtId="49" fontId="0" fillId="0" borderId="0" xfId="0" applyNumberFormat="1"/>
    <xf numFmtId="49" fontId="43" fillId="6" borderId="0" xfId="0" applyNumberFormat="1" applyFont="1" applyFill="1" applyAlignment="1">
      <alignment horizontal="center" vertical="center" wrapText="1"/>
    </xf>
    <xf numFmtId="49" fontId="18" fillId="6" borderId="0" xfId="0" applyNumberFormat="1" applyFont="1" applyFill="1" applyAlignment="1">
      <alignment horizontal="center" vertical="center"/>
    </xf>
    <xf numFmtId="49" fontId="22" fillId="0" borderId="0" xfId="0" applyNumberFormat="1" applyFont="1"/>
    <xf numFmtId="49" fontId="22" fillId="0" borderId="0" xfId="0" applyNumberFormat="1" applyFont="1" applyAlignment="1"/>
    <xf numFmtId="49" fontId="70" fillId="0" borderId="0" xfId="0" applyNumberFormat="1" applyFont="1" applyAlignment="1">
      <alignment horizontal="left" indent="2"/>
    </xf>
    <xf numFmtId="49" fontId="23" fillId="0" borderId="0" xfId="0" applyNumberFormat="1" applyFont="1" applyAlignment="1"/>
    <xf numFmtId="49" fontId="16" fillId="0" borderId="0" xfId="0" applyNumberFormat="1" applyFont="1" applyAlignment="1">
      <alignment horizontal="left"/>
    </xf>
    <xf numFmtId="49" fontId="22" fillId="3" borderId="0" xfId="0" applyNumberFormat="1" applyFont="1" applyFill="1"/>
    <xf numFmtId="49" fontId="18" fillId="6" borderId="0" xfId="0" applyNumberFormat="1" applyFont="1" applyFill="1" applyBorder="1" applyAlignment="1">
      <alignment horizontal="center" vertical="center" wrapText="1"/>
    </xf>
    <xf numFmtId="49" fontId="29" fillId="0" borderId="0" xfId="0" applyNumberFormat="1" applyFont="1" applyFill="1" applyBorder="1" applyAlignment="1">
      <alignment horizontal="left" vertical="center" indent="1"/>
    </xf>
    <xf numFmtId="49" fontId="22" fillId="3" borderId="0" xfId="0" applyNumberFormat="1" applyFont="1" applyFill="1" applyAlignment="1"/>
    <xf numFmtId="49" fontId="16" fillId="0" borderId="0" xfId="0" applyNumberFormat="1" applyFont="1" applyAlignment="1">
      <alignment vertical="center"/>
    </xf>
    <xf numFmtId="0" fontId="73" fillId="0" borderId="0" xfId="0" applyFont="1" applyAlignment="1">
      <alignment horizontal="center" vertical="center" wrapText="1"/>
    </xf>
    <xf numFmtId="0" fontId="73" fillId="0" borderId="0" xfId="0" applyFont="1" applyAlignment="1">
      <alignment horizontal="center" vertical="center"/>
    </xf>
    <xf numFmtId="0" fontId="26" fillId="0" borderId="0" xfId="0" applyFont="1" applyAlignment="1">
      <alignment vertical="center"/>
    </xf>
    <xf numFmtId="3" fontId="44" fillId="0" borderId="0" xfId="0" applyNumberFormat="1" applyFont="1"/>
    <xf numFmtId="0" fontId="44" fillId="0" borderId="0" xfId="0" applyFont="1" applyAlignment="1">
      <alignment vertical="center"/>
    </xf>
    <xf numFmtId="168" fontId="44" fillId="0" borderId="0" xfId="0" applyNumberFormat="1" applyFont="1"/>
    <xf numFmtId="0" fontId="26" fillId="0" borderId="0" xfId="0" applyFont="1" applyAlignment="1">
      <alignment vertical="center" wrapText="1"/>
    </xf>
    <xf numFmtId="0" fontId="44" fillId="0" borderId="0" xfId="0" applyFont="1" applyAlignment="1">
      <alignment horizontal="right" vertical="center"/>
    </xf>
    <xf numFmtId="168" fontId="26" fillId="0" borderId="42" xfId="0" applyNumberFormat="1" applyFont="1" applyBorder="1"/>
    <xf numFmtId="168" fontId="26" fillId="0" borderId="0" xfId="0" applyNumberFormat="1" applyFont="1"/>
    <xf numFmtId="43" fontId="44" fillId="0" borderId="0" xfId="17" applyFont="1" applyFill="1"/>
    <xf numFmtId="0" fontId="44" fillId="0" borderId="0" xfId="0" applyFont="1" applyAlignment="1">
      <alignment vertical="center" wrapText="1"/>
    </xf>
    <xf numFmtId="181" fontId="44" fillId="0" borderId="0" xfId="0" applyNumberFormat="1" applyFont="1"/>
    <xf numFmtId="181" fontId="44" fillId="0" borderId="0" xfId="17" applyNumberFormat="1" applyFont="1" applyFill="1"/>
    <xf numFmtId="168" fontId="26" fillId="0" borderId="43" xfId="0" applyNumberFormat="1" applyFont="1" applyBorder="1"/>
    <xf numFmtId="176" fontId="16" fillId="0" borderId="0" xfId="6" applyNumberFormat="1" applyFont="1" applyAlignment="1">
      <alignment horizontal="left" vertical="center" wrapText="1" indent="2"/>
    </xf>
    <xf numFmtId="168" fontId="16" fillId="0" borderId="0" xfId="7" applyNumberFormat="1" applyFont="1" applyBorder="1" applyAlignment="1">
      <alignment horizontal="left" vertical="center" indent="2"/>
    </xf>
    <xf numFmtId="166" fontId="16" fillId="0" borderId="0" xfId="7" applyFont="1" applyBorder="1" applyAlignment="1">
      <alignment horizontal="left" vertical="center" indent="2"/>
    </xf>
    <xf numFmtId="176" fontId="16" fillId="0" borderId="0" xfId="7" applyNumberFormat="1" applyFont="1" applyBorder="1" applyAlignment="1">
      <alignment horizontal="left" vertical="center" indent="2"/>
    </xf>
    <xf numFmtId="176" fontId="16" fillId="0" borderId="0" xfId="6" applyNumberFormat="1" applyFont="1" applyAlignment="1">
      <alignment horizontal="left" vertical="center" wrapText="1" indent="2"/>
    </xf>
    <xf numFmtId="3" fontId="16" fillId="0" borderId="0" xfId="6" applyNumberFormat="1" applyFont="1" applyAlignment="1">
      <alignment horizontal="center" vertical="center"/>
    </xf>
    <xf numFmtId="0" fontId="18" fillId="6" borderId="7" xfId="6" applyFont="1" applyFill="1" applyBorder="1" applyAlignment="1">
      <alignment horizontal="center" vertical="center" wrapText="1"/>
    </xf>
    <xf numFmtId="0" fontId="18" fillId="6" borderId="7" xfId="6" applyFont="1" applyFill="1" applyBorder="1" applyAlignment="1">
      <alignment horizontal="center" vertical="center"/>
    </xf>
    <xf numFmtId="3" fontId="16" fillId="0" borderId="0" xfId="6" applyNumberFormat="1" applyFont="1" applyFill="1" applyAlignment="1">
      <alignment horizontal="center" vertical="center"/>
    </xf>
    <xf numFmtId="0" fontId="76" fillId="0" borderId="0" xfId="0" applyFont="1"/>
    <xf numFmtId="43" fontId="76" fillId="0" borderId="0" xfId="17" applyFont="1" applyFill="1"/>
    <xf numFmtId="166" fontId="16" fillId="0" borderId="7" xfId="7" applyFont="1" applyFill="1" applyBorder="1" applyAlignment="1">
      <alignment horizontal="center" vertical="center"/>
    </xf>
    <xf numFmtId="176" fontId="16" fillId="0" borderId="0" xfId="6" applyNumberFormat="1" applyFont="1" applyAlignment="1">
      <alignment horizontal="left" vertical="center" wrapText="1" indent="2"/>
    </xf>
    <xf numFmtId="168" fontId="44" fillId="3" borderId="0" xfId="0" applyNumberFormat="1" applyFont="1" applyFill="1"/>
    <xf numFmtId="0" fontId="44" fillId="3" borderId="0" xfId="0" applyFont="1" applyFill="1"/>
    <xf numFmtId="0" fontId="16" fillId="0" borderId="15" xfId="29" applyFont="1" applyBorder="1" applyAlignment="1">
      <alignment vertical="center"/>
    </xf>
    <xf numFmtId="0" fontId="71" fillId="5" borderId="52" xfId="0" applyFont="1" applyFill="1" applyBorder="1" applyAlignment="1">
      <alignment horizontal="left"/>
    </xf>
    <xf numFmtId="0" fontId="16" fillId="0" borderId="0" xfId="34" applyFont="1" applyAlignment="1">
      <alignment horizontal="center"/>
    </xf>
    <xf numFmtId="3" fontId="16" fillId="0" borderId="0" xfId="34" applyNumberFormat="1" applyFont="1" applyAlignment="1">
      <alignment horizontal="center" vertical="center"/>
    </xf>
    <xf numFmtId="0" fontId="16" fillId="0" borderId="0" xfId="34" applyFont="1" applyAlignment="1">
      <alignment horizontal="center" vertical="center"/>
    </xf>
    <xf numFmtId="0" fontId="16" fillId="0" borderId="0" xfId="34" applyFont="1" applyAlignment="1">
      <alignment horizontal="center" vertical="center" wrapText="1"/>
    </xf>
    <xf numFmtId="0" fontId="16" fillId="0" borderId="16" xfId="34" applyFont="1" applyBorder="1" applyAlignment="1">
      <alignment horizontal="center" vertical="center"/>
    </xf>
    <xf numFmtId="17" fontId="16" fillId="0" borderId="0" xfId="34" applyNumberFormat="1" applyFont="1" applyAlignment="1">
      <alignment horizontal="center" vertical="center"/>
    </xf>
    <xf numFmtId="49" fontId="16" fillId="0" borderId="0" xfId="34" applyNumberFormat="1" applyFont="1" applyAlignment="1">
      <alignment horizontal="center"/>
    </xf>
    <xf numFmtId="3" fontId="16" fillId="0" borderId="0" xfId="34" applyNumberFormat="1" applyFont="1" applyAlignment="1">
      <alignment horizontal="center" vertical="center"/>
    </xf>
    <xf numFmtId="0" fontId="16" fillId="0" borderId="0" xfId="34" applyFont="1" applyAlignment="1">
      <alignment horizontal="center" vertical="center"/>
    </xf>
    <xf numFmtId="0" fontId="16" fillId="0" borderId="16" xfId="34" applyFont="1" applyBorder="1" applyAlignment="1">
      <alignment horizontal="center" vertical="center"/>
    </xf>
    <xf numFmtId="49" fontId="16" fillId="0" borderId="0" xfId="34" applyNumberFormat="1" applyFont="1" applyAlignment="1">
      <alignment horizontal="center" vertical="center"/>
    </xf>
    <xf numFmtId="0" fontId="16" fillId="0" borderId="0" xfId="34" applyFont="1" applyAlignment="1">
      <alignment horizontal="center" vertical="center"/>
    </xf>
    <xf numFmtId="0" fontId="16" fillId="0" borderId="16" xfId="34" applyFont="1" applyBorder="1" applyAlignment="1">
      <alignment horizontal="center" vertical="center"/>
    </xf>
    <xf numFmtId="49" fontId="16" fillId="0" borderId="0" xfId="34" applyNumberFormat="1" applyFont="1" applyAlignment="1">
      <alignment horizontal="center" vertical="center"/>
    </xf>
    <xf numFmtId="0" fontId="0" fillId="0" borderId="0" xfId="0"/>
    <xf numFmtId="0" fontId="22" fillId="3" borderId="0" xfId="0" applyFont="1" applyFill="1"/>
    <xf numFmtId="0" fontId="22" fillId="0" borderId="0" xfId="0" applyFont="1" applyAlignment="1">
      <alignment vertical="center"/>
    </xf>
    <xf numFmtId="0" fontId="16" fillId="0" borderId="0" xfId="0" applyFont="1"/>
    <xf numFmtId="0" fontId="16" fillId="0" borderId="0" xfId="0" applyFont="1" applyAlignment="1">
      <alignment horizontal="left" vertical="center" indent="1"/>
    </xf>
    <xf numFmtId="0" fontId="16" fillId="0" borderId="0" xfId="34" applyFont="1" applyAlignment="1">
      <alignment horizontal="center" vertical="center"/>
    </xf>
    <xf numFmtId="3" fontId="16" fillId="0" borderId="0" xfId="34" applyNumberFormat="1" applyFont="1" applyAlignment="1">
      <alignment horizontal="center" vertical="center"/>
    </xf>
    <xf numFmtId="0" fontId="16" fillId="0" borderId="0" xfId="34" applyFont="1" applyAlignment="1">
      <alignment horizontal="center" vertical="center"/>
    </xf>
    <xf numFmtId="0" fontId="16" fillId="0" borderId="0" xfId="34" applyFont="1" applyAlignment="1">
      <alignment horizontal="center" vertical="center" wrapText="1"/>
    </xf>
    <xf numFmtId="37" fontId="16" fillId="0" borderId="7" xfId="34" applyNumberFormat="1" applyFont="1" applyBorder="1" applyAlignment="1">
      <alignment horizontal="center" vertical="center"/>
    </xf>
    <xf numFmtId="37" fontId="40" fillId="5" borderId="11" xfId="34" applyNumberFormat="1" applyFont="1" applyFill="1" applyBorder="1" applyAlignment="1">
      <alignment horizontal="center" vertical="center"/>
    </xf>
    <xf numFmtId="174" fontId="40" fillId="5" borderId="12" xfId="34" applyNumberFormat="1" applyFont="1" applyFill="1" applyBorder="1" applyAlignment="1">
      <alignment horizontal="center" vertical="center"/>
    </xf>
    <xf numFmtId="0" fontId="16" fillId="0" borderId="15" xfId="34" applyFont="1" applyBorder="1" applyAlignment="1">
      <alignment vertical="center"/>
    </xf>
    <xf numFmtId="167" fontId="21" fillId="0" borderId="0" xfId="46" applyNumberFormat="1" applyFont="1" applyFill="1" applyBorder="1" applyAlignment="1">
      <alignment horizontal="center" vertical="center"/>
    </xf>
    <xf numFmtId="167" fontId="21" fillId="0" borderId="27" xfId="46" applyNumberFormat="1" applyFont="1" applyFill="1" applyBorder="1" applyAlignment="1">
      <alignment horizontal="center" vertical="center"/>
    </xf>
    <xf numFmtId="3" fontId="16" fillId="0" borderId="32" xfId="34" applyNumberFormat="1" applyFont="1" applyBorder="1" applyAlignment="1">
      <alignment horizontal="center" vertical="center"/>
    </xf>
    <xf numFmtId="0" fontId="16" fillId="0" borderId="33" xfId="34" applyFont="1" applyBorder="1" applyAlignment="1">
      <alignment horizontal="center" vertical="center"/>
    </xf>
    <xf numFmtId="0" fontId="16" fillId="0" borderId="15" xfId="34" applyFont="1" applyBorder="1" applyAlignment="1">
      <alignment horizontal="left" vertical="center"/>
    </xf>
    <xf numFmtId="0" fontId="16" fillId="0" borderId="31" xfId="34" applyFont="1" applyBorder="1" applyAlignment="1">
      <alignment horizontal="left" vertical="center"/>
    </xf>
    <xf numFmtId="0" fontId="18" fillId="6" borderId="29" xfId="34" applyFont="1" applyFill="1" applyBorder="1" applyAlignment="1">
      <alignment horizontal="center" vertical="center"/>
    </xf>
    <xf numFmtId="167" fontId="16" fillId="0" borderId="32" xfId="34" applyNumberFormat="1" applyFont="1" applyBorder="1" applyAlignment="1">
      <alignment horizontal="center" vertical="center"/>
    </xf>
    <xf numFmtId="0" fontId="16" fillId="0" borderId="16" xfId="34" applyFont="1" applyBorder="1" applyAlignment="1">
      <alignment horizontal="center" vertical="center" wrapText="1"/>
    </xf>
    <xf numFmtId="0" fontId="16" fillId="0" borderId="32" xfId="34" applyFont="1" applyBorder="1" applyAlignment="1">
      <alignment horizontal="center" vertical="center"/>
    </xf>
    <xf numFmtId="0" fontId="16" fillId="0" borderId="32" xfId="34" applyFont="1" applyBorder="1" applyAlignment="1">
      <alignment horizontal="center" vertical="center" wrapText="1"/>
    </xf>
    <xf numFmtId="0" fontId="17" fillId="5" borderId="15" xfId="34" applyFont="1" applyFill="1" applyBorder="1" applyAlignment="1">
      <alignment vertical="center"/>
    </xf>
    <xf numFmtId="0" fontId="16" fillId="5" borderId="16" xfId="34" applyFont="1" applyFill="1" applyBorder="1" applyAlignment="1">
      <alignment horizontal="center" vertical="center"/>
    </xf>
    <xf numFmtId="0" fontId="32" fillId="0" borderId="16" xfId="8" applyFont="1" applyBorder="1" applyAlignment="1">
      <alignment horizontal="center" vertical="center"/>
    </xf>
    <xf numFmtId="0" fontId="32" fillId="0" borderId="16" xfId="8" applyFont="1" applyFill="1" applyBorder="1" applyAlignment="1">
      <alignment horizontal="center" vertical="center"/>
    </xf>
    <xf numFmtId="0" fontId="16" fillId="0" borderId="15" xfId="34" applyFont="1" applyBorder="1" applyAlignment="1">
      <alignment vertical="center" wrapText="1"/>
    </xf>
    <xf numFmtId="9" fontId="16" fillId="0" borderId="0" xfId="46" applyFont="1" applyBorder="1" applyAlignment="1">
      <alignment horizontal="center" vertical="center"/>
    </xf>
    <xf numFmtId="0" fontId="18" fillId="6" borderId="0" xfId="0" applyFont="1" applyFill="1" applyAlignment="1">
      <alignment horizontal="center" vertical="center" wrapText="1"/>
    </xf>
    <xf numFmtId="171" fontId="40" fillId="0" borderId="0" xfId="0" applyNumberFormat="1" applyFont="1"/>
    <xf numFmtId="171" fontId="70" fillId="0" borderId="0" xfId="0" applyNumberFormat="1" applyFont="1"/>
    <xf numFmtId="171" fontId="40" fillId="0" borderId="0" xfId="0" applyNumberFormat="1" applyFont="1" applyAlignment="1">
      <alignment horizontal="left"/>
    </xf>
    <xf numFmtId="170" fontId="70" fillId="0" borderId="0" xfId="0" applyNumberFormat="1" applyFont="1"/>
    <xf numFmtId="171" fontId="40" fillId="5" borderId="51" xfId="0" applyNumberFormat="1" applyFont="1" applyFill="1" applyBorder="1" applyAlignment="1">
      <alignment horizontal="left"/>
    </xf>
    <xf numFmtId="171" fontId="70" fillId="0" borderId="52" xfId="0" applyNumberFormat="1" applyFont="1" applyBorder="1"/>
    <xf numFmtId="171" fontId="40" fillId="5" borderId="51" xfId="0" applyNumberFormat="1" applyFont="1" applyFill="1" applyBorder="1"/>
    <xf numFmtId="171" fontId="40" fillId="3" borderId="0" xfId="0" applyNumberFormat="1" applyFont="1" applyFill="1"/>
    <xf numFmtId="171" fontId="70" fillId="3" borderId="0" xfId="0" applyNumberFormat="1" applyFont="1" applyFill="1"/>
    <xf numFmtId="164" fontId="40" fillId="0" borderId="0" xfId="0" applyNumberFormat="1" applyFont="1"/>
    <xf numFmtId="171" fontId="70" fillId="3" borderId="52" xfId="0" applyNumberFormat="1" applyFont="1" applyFill="1" applyBorder="1"/>
    <xf numFmtId="167" fontId="16" fillId="0" borderId="0" xfId="46" applyNumberFormat="1" applyFont="1" applyBorder="1" applyAlignment="1">
      <alignment horizontal="center" vertical="center"/>
    </xf>
    <xf numFmtId="167" fontId="24" fillId="0" borderId="0" xfId="46" applyNumberFormat="1" applyFont="1" applyBorder="1" applyAlignment="1">
      <alignment horizontal="center" vertical="center"/>
    </xf>
    <xf numFmtId="167" fontId="16" fillId="0" borderId="32" xfId="46" applyNumberFormat="1" applyFont="1" applyBorder="1" applyAlignment="1">
      <alignment horizontal="center" vertical="center"/>
    </xf>
    <xf numFmtId="0" fontId="16" fillId="0" borderId="16" xfId="34" applyFont="1" applyBorder="1" applyAlignment="1">
      <alignment horizontal="center" vertical="center"/>
    </xf>
    <xf numFmtId="0" fontId="16" fillId="0" borderId="31" xfId="34" applyFont="1" applyBorder="1" applyAlignment="1">
      <alignment vertical="center" wrapText="1"/>
    </xf>
    <xf numFmtId="3" fontId="24" fillId="0" borderId="64" xfId="0" applyNumberFormat="1" applyFont="1" applyBorder="1" applyAlignment="1">
      <alignment horizontal="center" vertical="center"/>
    </xf>
    <xf numFmtId="3" fontId="21" fillId="0" borderId="0" xfId="34" applyNumberFormat="1" applyFont="1" applyAlignment="1">
      <alignment horizontal="center" vertical="center"/>
    </xf>
    <xf numFmtId="3" fontId="17" fillId="5" borderId="0" xfId="34" applyNumberFormat="1" applyFont="1" applyFill="1" applyAlignment="1">
      <alignment horizontal="center" vertical="center"/>
    </xf>
    <xf numFmtId="0" fontId="16" fillId="5" borderId="0" xfId="34" applyFont="1" applyFill="1" applyAlignment="1">
      <alignment horizontal="center" vertical="center"/>
    </xf>
    <xf numFmtId="3" fontId="16" fillId="5" borderId="0" xfId="34" applyNumberFormat="1" applyFont="1" applyFill="1" applyAlignment="1">
      <alignment horizontal="center" vertical="center"/>
    </xf>
    <xf numFmtId="0" fontId="17" fillId="5" borderId="0" xfId="34" applyFont="1" applyFill="1" applyAlignment="1">
      <alignment horizontal="center" vertical="center"/>
    </xf>
    <xf numFmtId="49" fontId="16" fillId="0" borderId="0" xfId="34" applyNumberFormat="1" applyFont="1" applyAlignment="1">
      <alignment horizontal="center" vertical="center"/>
    </xf>
    <xf numFmtId="3" fontId="21" fillId="0" borderId="0" xfId="34" applyNumberFormat="1" applyFont="1" applyAlignment="1">
      <alignment horizontal="center" vertical="center"/>
    </xf>
    <xf numFmtId="3" fontId="16" fillId="0" borderId="0" xfId="34" applyNumberFormat="1" applyFont="1" applyAlignment="1">
      <alignment horizontal="center" vertical="center"/>
    </xf>
    <xf numFmtId="1" fontId="16" fillId="0" borderId="0" xfId="34" applyNumberFormat="1" applyFont="1" applyAlignment="1">
      <alignment horizontal="center" vertical="center"/>
    </xf>
    <xf numFmtId="0" fontId="68" fillId="0" borderId="0" xfId="0" applyFont="1" applyAlignment="1">
      <alignment horizontal="center" vertical="center"/>
    </xf>
    <xf numFmtId="171" fontId="40" fillId="0" borderId="51" xfId="0" applyNumberFormat="1" applyFont="1" applyBorder="1" applyAlignment="1">
      <alignment horizontal="left"/>
    </xf>
    <xf numFmtId="3" fontId="16" fillId="0" borderId="0" xfId="34" applyNumberFormat="1" applyFont="1" applyAlignment="1">
      <alignment horizontal="center" vertical="center"/>
    </xf>
    <xf numFmtId="172" fontId="68" fillId="0" borderId="0" xfId="0" applyNumberFormat="1" applyFont="1" applyAlignment="1">
      <alignment horizontal="center" vertical="center"/>
    </xf>
    <xf numFmtId="172" fontId="24" fillId="0" borderId="0" xfId="0" applyNumberFormat="1" applyFont="1" applyAlignment="1">
      <alignment horizontal="center" vertical="center"/>
    </xf>
    <xf numFmtId="3" fontId="16" fillId="0" borderId="0" xfId="34" applyNumberFormat="1" applyFont="1" applyAlignment="1">
      <alignment horizontal="center" vertical="center"/>
    </xf>
    <xf numFmtId="1" fontId="16" fillId="0" borderId="0" xfId="0" applyNumberFormat="1" applyFont="1" applyBorder="1" applyAlignment="1">
      <alignment horizontal="center" vertical="center"/>
    </xf>
    <xf numFmtId="172" fontId="16" fillId="0" borderId="0" xfId="0" applyNumberFormat="1" applyFont="1" applyBorder="1" applyAlignment="1">
      <alignment horizontal="center" vertical="center"/>
    </xf>
    <xf numFmtId="0" fontId="16" fillId="0" borderId="0" xfId="6" applyFont="1" applyBorder="1" applyAlignment="1">
      <alignment horizontal="left" vertical="center"/>
    </xf>
    <xf numFmtId="0" fontId="16" fillId="0" borderId="0" xfId="0" applyFont="1"/>
    <xf numFmtId="0" fontId="32" fillId="0" borderId="15" xfId="8" applyFont="1" applyBorder="1" applyAlignment="1">
      <alignment vertical="center"/>
    </xf>
    <xf numFmtId="0" fontId="16" fillId="0" borderId="31" xfId="65" applyFont="1" applyBorder="1" applyAlignment="1">
      <alignment horizontal="left" vertical="center"/>
    </xf>
    <xf numFmtId="3" fontId="68" fillId="0" borderId="0" xfId="0" applyNumberFormat="1" applyFont="1" applyAlignment="1">
      <alignment horizontal="center" vertical="center"/>
    </xf>
    <xf numFmtId="0" fontId="16" fillId="0" borderId="64" xfId="0" applyFont="1" applyBorder="1" applyAlignment="1">
      <alignment horizontal="center" vertical="center"/>
    </xf>
    <xf numFmtId="3" fontId="16" fillId="0" borderId="0" xfId="0" applyNumberFormat="1" applyFont="1" applyAlignment="1">
      <alignment horizontal="center" vertical="center"/>
    </xf>
    <xf numFmtId="3" fontId="24" fillId="0" borderId="0" xfId="0" applyNumberFormat="1" applyFont="1" applyAlignment="1">
      <alignment horizontal="center" vertical="center"/>
    </xf>
    <xf numFmtId="0" fontId="32" fillId="0" borderId="0" xfId="8" applyFont="1" applyFill="1"/>
    <xf numFmtId="0" fontId="16" fillId="0" borderId="0" xfId="0" applyFont="1" applyBorder="1" applyAlignment="1">
      <alignment horizontal="center" vertical="center"/>
    </xf>
    <xf numFmtId="0" fontId="18" fillId="6" borderId="7" xfId="6" applyFont="1" applyFill="1" applyBorder="1" applyAlignment="1">
      <alignment horizontal="center" vertical="center"/>
    </xf>
    <xf numFmtId="4" fontId="16" fillId="0" borderId="0" xfId="6" applyNumberFormat="1" applyFont="1"/>
    <xf numFmtId="172" fontId="16" fillId="0" borderId="0" xfId="0" applyNumberFormat="1" applyFont="1" applyAlignment="1">
      <alignment horizontal="center" vertical="center"/>
    </xf>
    <xf numFmtId="0" fontId="16" fillId="0" borderId="15" xfId="6" applyFont="1" applyFill="1" applyBorder="1" applyAlignment="1">
      <alignment horizontal="left"/>
    </xf>
    <xf numFmtId="37" fontId="40" fillId="5" borderId="11" xfId="6" applyNumberFormat="1" applyFont="1" applyFill="1" applyBorder="1" applyAlignment="1">
      <alignment horizontal="center" vertical="center"/>
    </xf>
    <xf numFmtId="174" fontId="40" fillId="5" borderId="12" xfId="6" applyNumberFormat="1" applyFont="1" applyFill="1" applyBorder="1" applyAlignment="1">
      <alignment horizontal="center" vertical="center"/>
    </xf>
    <xf numFmtId="37" fontId="40" fillId="5" borderId="12" xfId="34" applyNumberFormat="1" applyFont="1" applyFill="1" applyBorder="1" applyAlignment="1">
      <alignment horizontal="center" vertical="center"/>
    </xf>
    <xf numFmtId="37" fontId="40" fillId="5" borderId="12" xfId="6" applyNumberFormat="1" applyFont="1" applyFill="1" applyBorder="1" applyAlignment="1">
      <alignment horizontal="center" vertical="center"/>
    </xf>
    <xf numFmtId="0" fontId="16" fillId="0" borderId="0" xfId="34" applyFont="1" applyBorder="1" applyAlignment="1">
      <alignment horizontal="left" vertical="center"/>
    </xf>
    <xf numFmtId="3" fontId="16" fillId="0" borderId="0" xfId="12" applyNumberFormat="1" applyFont="1" applyBorder="1" applyAlignment="1">
      <alignment horizontal="center" vertical="center"/>
    </xf>
    <xf numFmtId="3" fontId="18" fillId="6" borderId="29" xfId="6" applyNumberFormat="1" applyFont="1" applyFill="1" applyBorder="1" applyAlignment="1">
      <alignment horizontal="center" vertical="center"/>
    </xf>
    <xf numFmtId="0" fontId="21" fillId="0" borderId="0" xfId="6" applyFont="1"/>
    <xf numFmtId="49" fontId="16" fillId="0" borderId="0" xfId="13" applyNumberFormat="1" applyFont="1" applyBorder="1" applyAlignment="1">
      <alignment horizontal="left" vertical="center"/>
    </xf>
    <xf numFmtId="3" fontId="21" fillId="0" borderId="0" xfId="6" applyNumberFormat="1" applyFont="1" applyBorder="1" applyAlignment="1">
      <alignment horizontal="center" vertical="center"/>
    </xf>
    <xf numFmtId="3" fontId="16" fillId="0" borderId="0" xfId="34" applyNumberFormat="1" applyFont="1" applyBorder="1" applyAlignment="1">
      <alignment horizontal="center" vertical="center"/>
    </xf>
    <xf numFmtId="49" fontId="24" fillId="0" borderId="0" xfId="13" applyNumberFormat="1" applyFont="1" applyBorder="1" applyAlignment="1">
      <alignment horizontal="left" vertical="center"/>
    </xf>
    <xf numFmtId="0" fontId="66" fillId="5" borderId="0" xfId="0" applyFont="1" applyFill="1" applyBorder="1" applyAlignment="1">
      <alignment vertical="center"/>
    </xf>
    <xf numFmtId="0" fontId="66" fillId="0" borderId="63" xfId="0" applyFont="1" applyBorder="1" applyAlignment="1">
      <alignment vertical="center"/>
    </xf>
    <xf numFmtId="173" fontId="68" fillId="0" borderId="0" xfId="0" applyNumberFormat="1" applyFont="1" applyAlignment="1">
      <alignment horizontal="center" vertical="center"/>
    </xf>
    <xf numFmtId="173" fontId="67" fillId="5" borderId="0" xfId="0" applyNumberFormat="1" applyFont="1" applyFill="1" applyAlignment="1">
      <alignment horizontal="center" vertical="center"/>
    </xf>
    <xf numFmtId="0" fontId="17" fillId="5" borderId="0" xfId="0" applyFont="1" applyFill="1" applyAlignment="1">
      <alignment horizontal="center" vertical="center"/>
    </xf>
    <xf numFmtId="3" fontId="24" fillId="0" borderId="66" xfId="0" applyNumberFormat="1" applyFont="1" applyBorder="1" applyAlignment="1">
      <alignment horizontal="center" vertical="center"/>
    </xf>
    <xf numFmtId="172" fontId="16" fillId="0" borderId="66" xfId="0" applyNumberFormat="1"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6" fillId="0" borderId="65" xfId="6" applyFont="1" applyBorder="1" applyAlignment="1">
      <alignment horizontal="left" vertical="center"/>
    </xf>
    <xf numFmtId="37" fontId="16" fillId="0" borderId="7" xfId="6" applyNumberFormat="1" applyFont="1" applyFill="1" applyBorder="1" applyAlignment="1">
      <alignment horizontal="center" vertical="center"/>
    </xf>
    <xf numFmtId="37" fontId="16" fillId="0" borderId="7" xfId="34" applyNumberFormat="1" applyFont="1" applyFill="1" applyBorder="1" applyAlignment="1">
      <alignment horizontal="center" vertical="center"/>
    </xf>
    <xf numFmtId="172" fontId="16" fillId="0" borderId="27" xfId="12" applyNumberFormat="1" applyFont="1" applyBorder="1" applyAlignment="1">
      <alignment horizontal="center" vertical="center"/>
    </xf>
    <xf numFmtId="167" fontId="16" fillId="0" borderId="0" xfId="12" applyNumberFormat="1" applyFont="1" applyFill="1" applyAlignment="1">
      <alignment horizontal="center" vertical="center"/>
    </xf>
    <xf numFmtId="167" fontId="16" fillId="0" borderId="27" xfId="12" applyNumberFormat="1" applyFont="1" applyFill="1" applyBorder="1" applyAlignment="1">
      <alignment horizontal="center" vertical="center"/>
    </xf>
    <xf numFmtId="176" fontId="16" fillId="0" borderId="0" xfId="6" applyNumberFormat="1" applyFont="1" applyAlignment="1">
      <alignment horizontal="left" vertical="center" wrapText="1" indent="2"/>
    </xf>
    <xf numFmtId="168" fontId="76" fillId="0" borderId="0" xfId="0" applyNumberFormat="1" applyFont="1"/>
    <xf numFmtId="176" fontId="16" fillId="0" borderId="0" xfId="7" applyNumberFormat="1" applyFont="1" applyFill="1" applyBorder="1" applyAlignment="1">
      <alignment horizontal="left" vertical="center" indent="2"/>
    </xf>
    <xf numFmtId="175" fontId="44" fillId="0" borderId="0" xfId="36" applyNumberFormat="1" applyFont="1" applyAlignment="1">
      <alignment vertical="center"/>
    </xf>
    <xf numFmtId="0" fontId="44" fillId="0" borderId="0" xfId="93" applyFont="1" applyAlignment="1">
      <alignment vertical="center"/>
    </xf>
    <xf numFmtId="175" fontId="44" fillId="0" borderId="0" xfId="36" applyNumberFormat="1" applyFont="1" applyFill="1" applyAlignment="1">
      <alignment vertical="center"/>
    </xf>
    <xf numFmtId="175" fontId="44" fillId="0" borderId="0" xfId="14" applyNumberFormat="1" applyFont="1" applyAlignment="1">
      <alignment vertical="center"/>
    </xf>
    <xf numFmtId="175" fontId="44" fillId="0" borderId="0" xfId="36" applyNumberFormat="1" applyFont="1" applyFill="1" applyAlignment="1">
      <alignment horizontal="center" vertical="center"/>
    </xf>
    <xf numFmtId="175" fontId="44" fillId="3" borderId="0" xfId="36" applyNumberFormat="1" applyFont="1" applyFill="1" applyAlignment="1">
      <alignment vertical="center"/>
    </xf>
    <xf numFmtId="175" fontId="44" fillId="0" borderId="0" xfId="36" applyNumberFormat="1" applyFont="1" applyAlignment="1">
      <alignment horizontal="center" vertical="center"/>
    </xf>
    <xf numFmtId="168" fontId="44" fillId="0" borderId="0" xfId="36" applyNumberFormat="1" applyFont="1" applyFill="1" applyAlignment="1">
      <alignment horizontal="center" vertical="center"/>
    </xf>
    <xf numFmtId="175" fontId="44" fillId="0" borderId="0" xfId="36" applyNumberFormat="1" applyFont="1" applyBorder="1" applyAlignment="1">
      <alignment vertical="center"/>
    </xf>
    <xf numFmtId="175" fontId="44" fillId="0" borderId="0" xfId="36" applyNumberFormat="1" applyFont="1" applyFill="1" applyBorder="1" applyAlignment="1">
      <alignment vertical="center"/>
    </xf>
    <xf numFmtId="168" fontId="44" fillId="3" borderId="0" xfId="90" applyNumberFormat="1" applyFont="1" applyFill="1"/>
    <xf numFmtId="0" fontId="44" fillId="3" borderId="0" xfId="90" applyFont="1" applyFill="1"/>
    <xf numFmtId="168" fontId="26" fillId="3" borderId="42" xfId="90" applyNumberFormat="1" applyFont="1" applyFill="1" applyBorder="1"/>
    <xf numFmtId="168" fontId="26" fillId="3" borderId="0" xfId="90" applyNumberFormat="1" applyFont="1" applyFill="1"/>
    <xf numFmtId="43" fontId="44" fillId="3" borderId="0" xfId="94" applyFont="1" applyFill="1"/>
    <xf numFmtId="168" fontId="74" fillId="3" borderId="42" xfId="90" applyNumberFormat="1" applyFont="1" applyFill="1" applyBorder="1"/>
    <xf numFmtId="168" fontId="74" fillId="3" borderId="0" xfId="90" applyNumberFormat="1" applyFont="1" applyFill="1"/>
    <xf numFmtId="168" fontId="76" fillId="0" borderId="0" xfId="0" applyNumberFormat="1" applyFont="1" applyAlignment="1">
      <alignment horizontal="center"/>
    </xf>
    <xf numFmtId="176" fontId="44" fillId="0" borderId="0" xfId="6" applyNumberFormat="1" applyFont="1" applyAlignment="1">
      <alignment horizontal="right" wrapText="1"/>
    </xf>
    <xf numFmtId="176" fontId="44" fillId="0" borderId="0" xfId="6" applyNumberFormat="1" applyFont="1" applyAlignment="1">
      <alignment horizontal="left" vertical="center" wrapText="1" indent="2"/>
    </xf>
    <xf numFmtId="166" fontId="44" fillId="0" borderId="0" xfId="7" applyFont="1" applyBorder="1" applyAlignment="1">
      <alignment horizontal="right"/>
    </xf>
    <xf numFmtId="168" fontId="44" fillId="0" borderId="0" xfId="7" applyNumberFormat="1" applyFont="1" applyBorder="1" applyAlignment="1">
      <alignment horizontal="right"/>
    </xf>
    <xf numFmtId="168" fontId="44" fillId="0" borderId="0" xfId="7" applyNumberFormat="1" applyFont="1" applyBorder="1" applyAlignment="1">
      <alignment horizontal="center" vertical="center"/>
    </xf>
    <xf numFmtId="168" fontId="44" fillId="0" borderId="0" xfId="7" applyNumberFormat="1" applyFont="1" applyBorder="1" applyAlignment="1">
      <alignment horizontal="left" vertical="center" indent="2"/>
    </xf>
    <xf numFmtId="176" fontId="44" fillId="0" borderId="0" xfId="6" applyNumberFormat="1" applyFont="1" applyAlignment="1">
      <alignment horizontal="center" vertical="center" wrapText="1"/>
    </xf>
    <xf numFmtId="0" fontId="16" fillId="0" borderId="53" xfId="6" applyFont="1" applyBorder="1" applyAlignment="1">
      <alignment vertical="center"/>
    </xf>
    <xf numFmtId="3" fontId="16" fillId="0" borderId="51" xfId="6" applyNumberFormat="1" applyFont="1" applyBorder="1" applyAlignment="1">
      <alignment horizontal="center" vertical="center"/>
    </xf>
    <xf numFmtId="3" fontId="16" fillId="0" borderId="55" xfId="6" applyNumberFormat="1" applyFont="1" applyBorder="1" applyAlignment="1">
      <alignment horizontal="center" vertical="center"/>
    </xf>
    <xf numFmtId="0" fontId="16" fillId="0" borderId="13" xfId="6" applyFont="1" applyBorder="1" applyAlignment="1">
      <alignment vertical="center"/>
    </xf>
    <xf numFmtId="3" fontId="16" fillId="0" borderId="59" xfId="6" applyNumberFormat="1" applyFont="1" applyBorder="1" applyAlignment="1">
      <alignment horizontal="center" vertical="center"/>
    </xf>
    <xf numFmtId="0" fontId="17" fillId="0" borderId="54" xfId="6" applyFont="1" applyBorder="1" applyAlignment="1">
      <alignment vertical="center"/>
    </xf>
    <xf numFmtId="3" fontId="17" fillId="0" borderId="52" xfId="6" applyNumberFormat="1" applyFont="1" applyBorder="1" applyAlignment="1">
      <alignment horizontal="center" vertical="center"/>
    </xf>
    <xf numFmtId="3" fontId="17" fillId="0" borderId="56" xfId="6" applyNumberFormat="1" applyFont="1" applyBorder="1" applyAlignment="1">
      <alignment horizontal="center" vertical="center"/>
    </xf>
    <xf numFmtId="0" fontId="25" fillId="0" borderId="0" xfId="6" applyFont="1" applyAlignment="1">
      <alignment horizontal="center" vertical="center"/>
    </xf>
    <xf numFmtId="176" fontId="44" fillId="0" borderId="0" xfId="6" applyNumberFormat="1" applyFont="1" applyAlignment="1">
      <alignment horizontal="center" vertical="center" wrapText="1"/>
    </xf>
    <xf numFmtId="176" fontId="44" fillId="0" borderId="0" xfId="6" applyNumberFormat="1" applyFont="1" applyAlignment="1">
      <alignment horizontal="left" vertical="center" wrapText="1" indent="2"/>
    </xf>
    <xf numFmtId="37" fontId="17" fillId="0" borderId="0" xfId="6" applyNumberFormat="1" applyFont="1" applyBorder="1" applyAlignment="1">
      <alignment horizontal="center" vertical="center"/>
    </xf>
    <xf numFmtId="0" fontId="17" fillId="0" borderId="0" xfId="0" applyFont="1" applyAlignment="1">
      <alignment horizontal="left" vertical="center" wrapText="1"/>
    </xf>
    <xf numFmtId="0" fontId="18" fillId="6" borderId="7" xfId="6" applyFont="1" applyFill="1" applyBorder="1" applyAlignment="1">
      <alignment horizontal="center" vertical="center" wrapText="1"/>
    </xf>
    <xf numFmtId="0" fontId="18" fillId="6" borderId="68" xfId="6" applyFont="1" applyFill="1" applyBorder="1" applyAlignment="1">
      <alignment horizontal="center" vertical="center" wrapText="1"/>
    </xf>
    <xf numFmtId="0" fontId="18" fillId="6" borderId="69" xfId="6" applyFont="1" applyFill="1" applyBorder="1" applyAlignment="1">
      <alignment horizontal="center" vertical="center" wrapText="1"/>
    </xf>
    <xf numFmtId="0" fontId="18" fillId="6" borderId="7" xfId="6" applyFont="1" applyFill="1" applyBorder="1" applyAlignment="1">
      <alignment horizontal="center" vertical="center"/>
    </xf>
    <xf numFmtId="0" fontId="17" fillId="0" borderId="0" xfId="6" applyFont="1" applyBorder="1" applyAlignment="1">
      <alignment horizontal="left" vertical="center" wrapText="1"/>
    </xf>
  </cellXfs>
  <cellStyles count="95">
    <cellStyle name="Bordas divisórias" xfId="15" xr:uid="{274DDD7B-DC2B-4D2A-AAC6-92230FBE26C2}"/>
    <cellStyle name="Hiperlink" xfId="8" builtinId="8"/>
    <cellStyle name="Hiperlink 2" xfId="48" xr:uid="{43F42393-8569-4EA5-A84A-4B8DC9BC889E}"/>
    <cellStyle name="Moeda 2" xfId="51" xr:uid="{105D048C-2504-4659-B524-7508D2152A62}"/>
    <cellStyle name="Moeda 3" xfId="86" xr:uid="{C222E507-0244-4EC3-B042-44691E280C84}"/>
    <cellStyle name="Normal" xfId="0" builtinId="0"/>
    <cellStyle name="Normal 101" xfId="58" xr:uid="{545415D9-4ED5-4AB3-98DB-2E9545CE5B6E}"/>
    <cellStyle name="Normal 2" xfId="6" xr:uid="{26B97AC5-91FF-4940-BCDF-D8DC17E4A3A5}"/>
    <cellStyle name="Normal 2 2" xfId="12" xr:uid="{DE0B5C70-ABFA-4551-848F-7763221FE636}"/>
    <cellStyle name="Normal 2 2 2" xfId="34" xr:uid="{BE71C39E-4402-4D6B-BB18-1846B451B7A9}"/>
    <cellStyle name="Normal 2 2 3" xfId="70" xr:uid="{102ABBF8-A6DB-47F0-A3C8-2D95D490CBDD}"/>
    <cellStyle name="Normal 2 3" xfId="44" xr:uid="{054D07B6-DA01-4983-A380-1DFF0FAE7139}"/>
    <cellStyle name="Normal 2 3 2" xfId="80" xr:uid="{9B7D1E75-C6B1-407C-9229-B74E56F55A9D}"/>
    <cellStyle name="Normal 2 4" xfId="55" xr:uid="{FB898F45-67D5-4427-B015-5A1104F8E3A2}"/>
    <cellStyle name="Normal 2 4 2" xfId="88" xr:uid="{50AB1ED6-6BD7-48EF-BA7A-FA939037A15B}"/>
    <cellStyle name="Normal 2 5" xfId="29" xr:uid="{D48D76FC-71CE-4058-A018-AF86F5A76B97}"/>
    <cellStyle name="Normal 2 6" xfId="65" xr:uid="{BBB32B95-2614-4970-BE99-511F8B8DA45B}"/>
    <cellStyle name="Normal 3" xfId="11" xr:uid="{AC39F4CD-BA80-41B0-B2A7-ED30BBE48468}"/>
    <cellStyle name="Normal 3 2" xfId="4" xr:uid="{7E65EFA8-6744-4ACE-8E5B-75D8B4206E16}"/>
    <cellStyle name="Normal 3 2 10" xfId="23" xr:uid="{282E410D-734D-4BF3-A329-529C939259BB}"/>
    <cellStyle name="Normal 3 2 10 2" xfId="59" xr:uid="{C0792601-4327-4C2F-8B88-2819172BA8DE}"/>
    <cellStyle name="Normal 3 2 10 2 2" xfId="91" xr:uid="{BD3D28FC-6897-4F0C-A932-A8A42C4A0574}"/>
    <cellStyle name="Normal 3 2 10 3" xfId="90" xr:uid="{CDDE635E-5659-4EAC-81E4-5D8B853D5006}"/>
    <cellStyle name="Normal 3 2 2" xfId="19" xr:uid="{4C9D2305-7DF2-4AA6-A1FE-FDBE854D8ED0}"/>
    <cellStyle name="Normal 3 2 3" xfId="27" xr:uid="{3506B816-C67B-4DD8-B29B-D04B9CDB3462}"/>
    <cellStyle name="Normal 3 2 4" xfId="63" xr:uid="{47E6C457-0935-4ADB-BBE1-7B230B17DF8A}"/>
    <cellStyle name="Normal 3 3" xfId="54" xr:uid="{C1C23D22-7A68-40B2-BA0E-CE45F776214F}"/>
    <cellStyle name="Normal 3 4" xfId="33" xr:uid="{28AC72C8-FBED-48FA-BBBD-CF12A40014A0}"/>
    <cellStyle name="Normal 3 5" xfId="69" xr:uid="{7E452E7E-509F-483B-8847-DB3AAFADE046}"/>
    <cellStyle name="Normal 4" xfId="22" xr:uid="{00CD78FC-BAC4-45E5-9CEF-0D42AC0B21CF}"/>
    <cellStyle name="Normal 4 2" xfId="57" xr:uid="{813B2CED-8645-460E-828B-E1DEA802026A}"/>
    <cellStyle name="Normal 4 3" xfId="52" xr:uid="{2F23F849-5D4C-448B-80CA-978039136F33}"/>
    <cellStyle name="Normal 4 4" xfId="87" xr:uid="{C1F44928-3573-4812-AF3E-F0C52E92CACB}"/>
    <cellStyle name="Normal 5" xfId="53" xr:uid="{D20B3B14-4DC0-4CAA-A608-6BD052DA9019}"/>
    <cellStyle name="Normal 7" xfId="93" xr:uid="{9D765A71-AC6A-4944-B28E-050405D2A40C}"/>
    <cellStyle name="Número Contábil" xfId="16" xr:uid="{37394F74-749E-4A96-8B7D-C60B402E97AA}"/>
    <cellStyle name="Percent 2 2" xfId="5" xr:uid="{84B013FE-D5EA-42CE-B7FB-6C0D089E0577}"/>
    <cellStyle name="Percent 2 2 2" xfId="28" xr:uid="{4E36F164-2670-4E37-821C-F64F2BFC0790}"/>
    <cellStyle name="Percent 2 2 3" xfId="64" xr:uid="{62BDB30C-1C27-42F9-9CA5-4C8DC5351379}"/>
    <cellStyle name="Porcentagem" xfId="2" builtinId="5"/>
    <cellStyle name="Porcentagem 2" xfId="13" xr:uid="{CC87ACF4-4E7A-479F-8CA5-4D3DDC194428}"/>
    <cellStyle name="Porcentagem 2 2" xfId="18" xr:uid="{8E53AAE2-E44B-4A64-B48A-9CD963C84E6C}"/>
    <cellStyle name="Porcentagem 2 2 2" xfId="46" xr:uid="{785CCD3D-69DA-4F62-8CE9-BC802EDEC9A0}"/>
    <cellStyle name="Porcentagem 2 2 3" xfId="82" xr:uid="{B1B98FFA-94FA-4588-BC93-0E1233547C9D}"/>
    <cellStyle name="Porcentagem 2 3" xfId="35" xr:uid="{853E2A99-B41F-4231-8737-C7A0FBAD530C}"/>
    <cellStyle name="Porcentagem 2 4" xfId="71" xr:uid="{31C801A2-6027-4B10-9CA2-0F6E94C3529D}"/>
    <cellStyle name="Porcentagem 3" xfId="20" xr:uid="{024D188D-51CE-4F38-A13E-5F20621F8FDD}"/>
    <cellStyle name="Porcentagem 3 2" xfId="38" xr:uid="{1AAF63E6-CDBF-47B2-8077-35AF852219C0}"/>
    <cellStyle name="Porcentagem 3 3" xfId="74" xr:uid="{7110E3EE-28D2-4072-898A-BE2F15664E03}"/>
    <cellStyle name="Porcentagem 4" xfId="21" xr:uid="{AD4E281B-5164-4FC0-9F86-012D99ED67F9}"/>
    <cellStyle name="Porcentagem 4 2" xfId="40" xr:uid="{4BA3E622-9C6B-45EC-870A-665222771A23}"/>
    <cellStyle name="Porcentagem 4 3" xfId="76" xr:uid="{27911AA9-A265-4004-BC8E-E95C89D50C8F}"/>
    <cellStyle name="Porcentagem 5" xfId="42" xr:uid="{48EC88D1-F2EA-4412-A248-B566ABE064EF}"/>
    <cellStyle name="Porcentagem 5 2" xfId="78" xr:uid="{BF5D6175-504A-4798-B209-983F3E496401}"/>
    <cellStyle name="Porcentagem 6" xfId="25" xr:uid="{0E8751F0-D05F-4941-A4AD-DE41222F67B6}"/>
    <cellStyle name="Porcentagem 7" xfId="61" xr:uid="{C551A3E8-D4BA-44BA-8083-0792F890AE3B}"/>
    <cellStyle name="Separador de milhares 2 3 5" xfId="3" xr:uid="{00000000-0005-0000-0000-000002000000}"/>
    <cellStyle name="Separador de milhares 2 3 5 2" xfId="43" xr:uid="{06C3317C-FEF9-4439-8B99-2C259224C183}"/>
    <cellStyle name="Separador de milhares 2 3 5 2 2" xfId="79" xr:uid="{110A2439-572A-489D-AD4C-AF73A38E2F0B}"/>
    <cellStyle name="Separador de milhares 2 3 5 3" xfId="26" xr:uid="{A85943FB-3B76-49B1-9593-9767AEF2A268}"/>
    <cellStyle name="Separador de milhares 2 3 5 4" xfId="62" xr:uid="{5F35EED0-34F6-4DA2-9889-E68073AB2F50}"/>
    <cellStyle name="Separador de milhares 27 28 7" xfId="56" xr:uid="{B288F4A2-D3DD-4B4E-88F1-6515400E7D5E}"/>
    <cellStyle name="Separador de milhares 27 28 7 2" xfId="89" xr:uid="{C6D98965-F151-44E0-A4EA-6DF668A33FCD}"/>
    <cellStyle name="Vírgula" xfId="1" builtinId="3"/>
    <cellStyle name="Vírgula 10 2" xfId="9" xr:uid="{6993BE89-FF68-45AD-897C-F063B8B4B173}"/>
    <cellStyle name="Vírgula 10 2 2" xfId="17" xr:uid="{976F4885-B8FF-41BD-9AC7-95E0E532DB59}"/>
    <cellStyle name="Vírgula 10 2 2 2" xfId="37" xr:uid="{4EEDE641-2B45-47AD-B0B3-921966DB08D0}"/>
    <cellStyle name="Vírgula 10 2 2 2 2" xfId="92" xr:uid="{EDFFCCD3-B6B3-4257-A343-01F02DD05803}"/>
    <cellStyle name="Vírgula 10 2 2 3" xfId="73" xr:uid="{BDB0D3AE-38BD-4E80-B004-E8229235EC5C}"/>
    <cellStyle name="Vírgula 10 2 2 4" xfId="94" xr:uid="{95DE56EF-46CC-47C4-8ECE-6F748B38A79A}"/>
    <cellStyle name="Vírgula 10 2 3" xfId="47" xr:uid="{FAE1F0E4-886C-4A1B-9965-FE093FCCF4EF}"/>
    <cellStyle name="Vírgula 10 2 3 2" xfId="83" xr:uid="{E6CDE1BE-2D99-4C30-B002-CB880F0A4DA2}"/>
    <cellStyle name="Vírgula 10 2 4" xfId="31" xr:uid="{7F14E6A0-16E1-4A65-B5E2-8125667807C4}"/>
    <cellStyle name="Vírgula 10 2 5" xfId="67" xr:uid="{CBFEA206-618B-409A-AF86-4F48066961E2}"/>
    <cellStyle name="Vírgula 14" xfId="10" xr:uid="{7AE4626C-807F-4757-87AE-E4D7CF514181}"/>
    <cellStyle name="Vírgula 14 2" xfId="49" xr:uid="{C5FDC8F0-9658-4FFE-A66A-13C682C41C34}"/>
    <cellStyle name="Vírgula 14 2 2" xfId="84" xr:uid="{8A53C9A2-9633-4B39-9653-6223246FB5B0}"/>
    <cellStyle name="Vírgula 14 3" xfId="32" xr:uid="{491599D0-3286-4E2C-89AD-F54ADA3AEA41}"/>
    <cellStyle name="Vírgula 14 4" xfId="68" xr:uid="{C5477E5E-418B-49F7-A3A7-DE6DE85F45BA}"/>
    <cellStyle name="Vírgula 2" xfId="7" xr:uid="{50CDBBA3-7630-4578-A1AA-9A2B1C22C3AD}"/>
    <cellStyle name="Vírgula 2 2" xfId="45" xr:uid="{E88DE226-8BA6-492A-8EAC-CC07D5BAC11A}"/>
    <cellStyle name="Vírgula 2 2 2" xfId="81" xr:uid="{C24198AF-503D-4FF5-AB07-7F07F70DA2DA}"/>
    <cellStyle name="Vírgula 2 3" xfId="30" xr:uid="{C43C7242-1ED2-4CD2-87A6-0F964FAC408D}"/>
    <cellStyle name="Vírgula 2 4" xfId="66" xr:uid="{86180592-A2BA-4354-8B26-1D3CACF7B213}"/>
    <cellStyle name="Vírgula 3" xfId="14" xr:uid="{E1C83604-94B3-47EB-80BE-469247707EAD}"/>
    <cellStyle name="Vírgula 3 2" xfId="50" xr:uid="{52A41D6C-C424-4ED5-9844-178948D0B0B4}"/>
    <cellStyle name="Vírgula 3 2 2" xfId="85" xr:uid="{3F86C47A-899D-45B8-B9D9-75B22363B1B4}"/>
    <cellStyle name="Vírgula 3 3" xfId="36" xr:uid="{32C5E61A-CB2A-418A-8F35-79682093B2F5}"/>
    <cellStyle name="Vírgula 3 4" xfId="72" xr:uid="{AA9B2EA4-A90E-41FD-AF0D-717C9D35A104}"/>
    <cellStyle name="Vírgula 4" xfId="39" xr:uid="{FE11AABD-7F7F-447E-942B-623C13FBDA56}"/>
    <cellStyle name="Vírgula 4 2" xfId="75" xr:uid="{6C1E8267-AA1B-44A2-A3A9-B801C232DED0}"/>
    <cellStyle name="Vírgula 5" xfId="41" xr:uid="{660DF040-14DC-44D4-A2EB-A8D6E5728969}"/>
    <cellStyle name="Vírgula 5 2" xfId="77" xr:uid="{449193E3-B3FD-40AF-804D-50EE918E4B36}"/>
    <cellStyle name="Vírgula 6" xfId="24" xr:uid="{D88FD6AB-D8E8-4F0C-AE91-03983DA387A6}"/>
    <cellStyle name="Vírgula 7" xfId="60" xr:uid="{CE229F89-AF6E-4473-8350-056A1961C8AA}"/>
  </cellStyles>
  <dxfs count="31">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s>
  <tableStyles count="2" defaultTableStyle="TableStyleMedium2" defaultPivotStyle="PivotStyleLight16">
    <tableStyle name="Estilo de Tabela Dinâmica 1" table="0" count="4" xr9:uid="{00000000-0011-0000-FFFF-FFFF00000000}">
      <tableStyleElement type="headerRow" dxfId="30"/>
      <tableStyleElement type="totalRow" dxfId="29"/>
      <tableStyleElement type="firstHeaderCell" dxfId="28"/>
      <tableStyleElement type="firstRowSubheading" dxfId="27"/>
    </tableStyle>
    <tableStyle name="Estilo de Tabela Dinâmica 3" table="0" count="9" xr9:uid="{353FB2DF-5C8D-46D9-9CF8-8DAC85A2F04B}">
      <tableStyleElement type="headerRow" dxfId="26"/>
      <tableStyleElement type="totalRow" dxfId="25"/>
      <tableStyleElement type="firstSubtotalColumn" dxfId="24"/>
      <tableStyleElement type="thirdSubtotalColumn" dxfId="23"/>
      <tableStyleElement type="firstSubtotalRow" dxfId="22"/>
      <tableStyleElement type="secondSubtotalRow" dxfId="21"/>
      <tableStyleElement type="thirdSubtotalRow" dxfId="20"/>
      <tableStyleElement type="firstRowSubheading" dxfId="19"/>
      <tableStyleElement type="thirdRowSubheading" dxfId="18"/>
    </tableStyle>
  </tableStyles>
  <colors>
    <mruColors>
      <color rgb="FF89744B"/>
      <color rgb="FFD49A2C"/>
      <color rgb="FFB4AA99"/>
      <color rgb="FF4E4637"/>
      <color rgb="FF74B8A6"/>
      <color rgb="FF3F8272"/>
      <color rgb="FF0E8A89"/>
      <color rgb="FF40916C"/>
      <color rgb="FF093536"/>
      <color rgb="FF6E7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onnections" Target="connections.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Accounts receivables RE'!A1"/><Relationship Id="rId18" Type="http://schemas.openxmlformats.org/officeDocument/2006/relationships/hyperlink" Target="#'Airport Indicators'!A1"/><Relationship Id="rId26" Type="http://schemas.openxmlformats.org/officeDocument/2006/relationships/hyperlink" Target="#'Cash Flow - by Segment'!A1"/><Relationship Id="rId3" Type="http://schemas.openxmlformats.org/officeDocument/2006/relationships/hyperlink" Target="#'P&amp;L_Malls'!A1"/><Relationship Id="rId21" Type="http://schemas.openxmlformats.org/officeDocument/2006/relationships/hyperlink" Target="#'POC-Revenue to be appropriated'!A1"/><Relationship Id="rId7" Type="http://schemas.openxmlformats.org/officeDocument/2006/relationships/hyperlink" Target="#'Balance Sheet - by Segment'!A1"/><Relationship Id="rId12" Type="http://schemas.openxmlformats.org/officeDocument/2006/relationships/hyperlink" Target="#'Historical Projects'!A1"/><Relationship Id="rId17" Type="http://schemas.openxmlformats.org/officeDocument/2006/relationships/hyperlink" Target="#'Fasano Projects'!A1"/><Relationship Id="rId25" Type="http://schemas.openxmlformats.org/officeDocument/2006/relationships/hyperlink" Target="#'P&amp;L_Capital'!A1"/><Relationship Id="rId2" Type="http://schemas.openxmlformats.org/officeDocument/2006/relationships/hyperlink" Target="#'P&amp;L_RE'!A1"/><Relationship Id="rId16" Type="http://schemas.openxmlformats.org/officeDocument/2006/relationships/hyperlink" Target="#'Fasano Indicators'!A1"/><Relationship Id="rId20" Type="http://schemas.openxmlformats.org/officeDocument/2006/relationships/hyperlink" Target="#Glossary!A1"/><Relationship Id="rId1" Type="http://schemas.openxmlformats.org/officeDocument/2006/relationships/hyperlink" Target="#'P&amp;L'!A1"/><Relationship Id="rId6" Type="http://schemas.openxmlformats.org/officeDocument/2006/relationships/hyperlink" Target="#'Balance Sheet'!A1"/><Relationship Id="rId11" Type="http://schemas.openxmlformats.org/officeDocument/2006/relationships/hyperlink" Target="#'PSV to be launched per year'!A1"/><Relationship Id="rId24" Type="http://schemas.openxmlformats.org/officeDocument/2006/relationships/hyperlink" Target="#'P&amp;L_Retail'!A1"/><Relationship Id="rId5" Type="http://schemas.openxmlformats.org/officeDocument/2006/relationships/hyperlink" Target="#'P&amp;L_Airport'!A1"/><Relationship Id="rId15" Type="http://schemas.openxmlformats.org/officeDocument/2006/relationships/hyperlink" Target="#'Malls Projects'!A1"/><Relationship Id="rId23" Type="http://schemas.openxmlformats.org/officeDocument/2006/relationships/hyperlink" Target="#'P&amp;L_Rental'!A1"/><Relationship Id="rId28" Type="http://schemas.openxmlformats.org/officeDocument/2006/relationships/hyperlink" Target="#'P&amp;L_RI'!A1"/><Relationship Id="rId10" Type="http://schemas.openxmlformats.org/officeDocument/2006/relationships/hyperlink" Target="#Landbank!A1"/><Relationship Id="rId19" Type="http://schemas.openxmlformats.org/officeDocument/2006/relationships/hyperlink" Target="#'P&amp;L_Holding'!A1"/><Relationship Id="rId4" Type="http://schemas.openxmlformats.org/officeDocument/2006/relationships/hyperlink" Target="#'P&amp;L_H&amp;G'!A1"/><Relationship Id="rId9" Type="http://schemas.openxmlformats.org/officeDocument/2006/relationships/hyperlink" Target="#'Inventory - Launched Projects'!A1"/><Relationship Id="rId14" Type="http://schemas.openxmlformats.org/officeDocument/2006/relationships/hyperlink" Target="#'Indicators Malls'!A1"/><Relationship Id="rId22" Type="http://schemas.openxmlformats.org/officeDocument/2006/relationships/hyperlink" Target="#'Cash Flow'!A1"/><Relationship Id="rId27" Type="http://schemas.openxmlformats.org/officeDocument/2006/relationships/hyperlink" Target="#'Projects Rental Houses &amp; Clubs'!A1"/></Relationships>
</file>

<file path=xl/drawings/_rels/drawing10.xml.rels><?xml version="1.0" encoding="UTF-8" standalone="yes"?>
<Relationships xmlns="http://schemas.openxmlformats.org/package/2006/relationships"><Relationship Id="rId1" Type="http://schemas.openxmlformats.org/officeDocument/2006/relationships/hyperlink" Target="#Summary!A1"/></Relationships>
</file>

<file path=xl/drawings/_rels/drawing11.xml.rels><?xml version="1.0" encoding="UTF-8" standalone="yes"?>
<Relationships xmlns="http://schemas.openxmlformats.org/package/2006/relationships"><Relationship Id="rId1" Type="http://schemas.openxmlformats.org/officeDocument/2006/relationships/hyperlink" Target="#Summary!A1"/></Relationships>
</file>

<file path=xl/drawings/_rels/drawing12.xml.rels><?xml version="1.0" encoding="UTF-8" standalone="yes"?>
<Relationships xmlns="http://schemas.openxmlformats.org/package/2006/relationships"><Relationship Id="rId1" Type="http://schemas.openxmlformats.org/officeDocument/2006/relationships/hyperlink" Target="#Summary!A1"/></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hyperlink" Target="#Summary!A1"/></Relationships>
</file>

<file path=xl/drawings/_rels/drawing15.xml.rels><?xml version="1.0" encoding="UTF-8" standalone="yes"?>
<Relationships xmlns="http://schemas.openxmlformats.org/package/2006/relationships"><Relationship Id="rId1" Type="http://schemas.openxmlformats.org/officeDocument/2006/relationships/hyperlink" Target="#Summary!A1"/></Relationships>
</file>

<file path=xl/drawings/_rels/drawing16.xml.rels><?xml version="1.0" encoding="UTF-8" standalone="yes"?>
<Relationships xmlns="http://schemas.openxmlformats.org/package/2006/relationships"><Relationship Id="rId1" Type="http://schemas.openxmlformats.org/officeDocument/2006/relationships/hyperlink" Target="#Summary!A1"/></Relationships>
</file>

<file path=xl/drawings/_rels/drawing17.xml.rels><?xml version="1.0" encoding="UTF-8" standalone="yes"?>
<Relationships xmlns="http://schemas.openxmlformats.org/package/2006/relationships"><Relationship Id="rId1" Type="http://schemas.openxmlformats.org/officeDocument/2006/relationships/hyperlink" Target="#Summary!A1"/></Relationships>
</file>

<file path=xl/drawings/_rels/drawing18.xml.rels><?xml version="1.0" encoding="UTF-8" standalone="yes"?>
<Relationships xmlns="http://schemas.openxmlformats.org/package/2006/relationships"><Relationship Id="rId1" Type="http://schemas.openxmlformats.org/officeDocument/2006/relationships/hyperlink" Target="#Summary!A1"/></Relationships>
</file>

<file path=xl/drawings/_rels/drawing19.xml.rels><?xml version="1.0" encoding="UTF-8" standalone="yes"?>
<Relationships xmlns="http://schemas.openxmlformats.org/package/2006/relationships"><Relationship Id="rId1" Type="http://schemas.openxmlformats.org/officeDocument/2006/relationships/hyperlink" Target="#Summary!A1"/></Relationships>
</file>

<file path=xl/drawings/_rels/drawing2.xml.rels><?xml version="1.0" encoding="UTF-8" standalone="yes"?>
<Relationships xmlns="http://schemas.openxmlformats.org/package/2006/relationships"><Relationship Id="rId1" Type="http://schemas.openxmlformats.org/officeDocument/2006/relationships/hyperlink" Target="#Summary!A1"/></Relationships>
</file>

<file path=xl/drawings/_rels/drawing20.xml.rels><?xml version="1.0" encoding="UTF-8" standalone="yes"?>
<Relationships xmlns="http://schemas.openxmlformats.org/package/2006/relationships"><Relationship Id="rId1" Type="http://schemas.openxmlformats.org/officeDocument/2006/relationships/hyperlink" Target="#Summary!A1"/></Relationships>
</file>

<file path=xl/drawings/_rels/drawing21.xml.rels><?xml version="1.0" encoding="UTF-8" standalone="yes"?>
<Relationships xmlns="http://schemas.openxmlformats.org/package/2006/relationships"><Relationship Id="rId1" Type="http://schemas.openxmlformats.org/officeDocument/2006/relationships/hyperlink" Target="#Summary!A1"/></Relationships>
</file>

<file path=xl/drawings/_rels/drawing22.xml.rels><?xml version="1.0" encoding="UTF-8" standalone="yes"?>
<Relationships xmlns="http://schemas.openxmlformats.org/package/2006/relationships"><Relationship Id="rId1" Type="http://schemas.openxmlformats.org/officeDocument/2006/relationships/hyperlink" Target="#Summary!A1"/></Relationships>
</file>

<file path=xl/drawings/_rels/drawing23.xml.rels><?xml version="1.0" encoding="UTF-8" standalone="yes"?>
<Relationships xmlns="http://schemas.openxmlformats.org/package/2006/relationships"><Relationship Id="rId1" Type="http://schemas.openxmlformats.org/officeDocument/2006/relationships/hyperlink" Target="#Summary!A1"/></Relationships>
</file>

<file path=xl/drawings/_rels/drawing24.xml.rels><?xml version="1.0" encoding="UTF-8" standalone="yes"?>
<Relationships xmlns="http://schemas.openxmlformats.org/package/2006/relationships"><Relationship Id="rId1" Type="http://schemas.openxmlformats.org/officeDocument/2006/relationships/hyperlink" Target="#Summary!A1"/></Relationships>
</file>

<file path=xl/drawings/_rels/drawing25.xml.rels><?xml version="1.0" encoding="UTF-8" standalone="yes"?>
<Relationships xmlns="http://schemas.openxmlformats.org/package/2006/relationships"><Relationship Id="rId1" Type="http://schemas.openxmlformats.org/officeDocument/2006/relationships/hyperlink" Target="#Summary!A1"/></Relationships>
</file>

<file path=xl/drawings/_rels/drawing26.xml.rels><?xml version="1.0" encoding="UTF-8" standalone="yes"?>
<Relationships xmlns="http://schemas.openxmlformats.org/package/2006/relationships"><Relationship Id="rId1" Type="http://schemas.openxmlformats.org/officeDocument/2006/relationships/hyperlink" Target="#Summary!A1"/></Relationships>
</file>

<file path=xl/drawings/_rels/drawing27.xml.rels><?xml version="1.0" encoding="UTF-8" standalone="yes"?>
<Relationships xmlns="http://schemas.openxmlformats.org/package/2006/relationships"><Relationship Id="rId1" Type="http://schemas.openxmlformats.org/officeDocument/2006/relationships/hyperlink" Target="#Summary!A1"/></Relationships>
</file>

<file path=xl/drawings/_rels/drawing28.xml.rels><?xml version="1.0" encoding="UTF-8" standalone="yes"?>
<Relationships xmlns="http://schemas.openxmlformats.org/package/2006/relationships"><Relationship Id="rId1" Type="http://schemas.openxmlformats.org/officeDocument/2006/relationships/hyperlink" Target="#Summary!A1"/></Relationships>
</file>

<file path=xl/drawings/_rels/drawing29.xml.rels><?xml version="1.0" encoding="UTF-8" standalone="yes"?>
<Relationships xmlns="http://schemas.openxmlformats.org/package/2006/relationships"><Relationship Id="rId1" Type="http://schemas.openxmlformats.org/officeDocument/2006/relationships/hyperlink" Target="#Summary!A1"/></Relationships>
</file>

<file path=xl/drawings/_rels/drawing3.xml.rels><?xml version="1.0" encoding="UTF-8" standalone="yes"?>
<Relationships xmlns="http://schemas.openxmlformats.org/package/2006/relationships"><Relationship Id="rId1" Type="http://schemas.openxmlformats.org/officeDocument/2006/relationships/hyperlink" Target="#Summary!A1"/></Relationships>
</file>

<file path=xl/drawings/_rels/drawing30.xml.rels><?xml version="1.0" encoding="UTF-8" standalone="yes"?>
<Relationships xmlns="http://schemas.openxmlformats.org/package/2006/relationships"><Relationship Id="rId1" Type="http://schemas.openxmlformats.org/officeDocument/2006/relationships/hyperlink" Target="#Summary!A1"/></Relationships>
</file>

<file path=xl/drawings/_rels/drawing31.xml.rels><?xml version="1.0" encoding="UTF-8" standalone="yes"?>
<Relationships xmlns="http://schemas.openxmlformats.org/package/2006/relationships"><Relationship Id="rId1" Type="http://schemas.openxmlformats.org/officeDocument/2006/relationships/hyperlink" Target="#Summary!A1"/></Relationships>
</file>

<file path=xl/drawings/_rels/drawing4.xml.rels><?xml version="1.0" encoding="UTF-8" standalone="yes"?>
<Relationships xmlns="http://schemas.openxmlformats.org/package/2006/relationships"><Relationship Id="rId1" Type="http://schemas.openxmlformats.org/officeDocument/2006/relationships/hyperlink" Target="#Summary!A1"/></Relationships>
</file>

<file path=xl/drawings/_rels/drawing5.xml.rels><?xml version="1.0" encoding="UTF-8" standalone="yes"?>
<Relationships xmlns="http://schemas.openxmlformats.org/package/2006/relationships"><Relationship Id="rId1" Type="http://schemas.openxmlformats.org/officeDocument/2006/relationships/hyperlink" Target="#Summary!A1"/></Relationships>
</file>

<file path=xl/drawings/_rels/drawing6.xml.rels><?xml version="1.0" encoding="UTF-8" standalone="yes"?>
<Relationships xmlns="http://schemas.openxmlformats.org/package/2006/relationships"><Relationship Id="rId1" Type="http://schemas.openxmlformats.org/officeDocument/2006/relationships/hyperlink" Target="#Summary!A1"/></Relationships>
</file>

<file path=xl/drawings/_rels/drawing7.xml.rels><?xml version="1.0" encoding="UTF-8" standalone="yes"?>
<Relationships xmlns="http://schemas.openxmlformats.org/package/2006/relationships"><Relationship Id="rId1" Type="http://schemas.openxmlformats.org/officeDocument/2006/relationships/hyperlink" Target="#Summary!A1"/></Relationships>
</file>

<file path=xl/drawings/_rels/drawing8.xml.rels><?xml version="1.0" encoding="UTF-8" standalone="yes"?>
<Relationships xmlns="http://schemas.openxmlformats.org/package/2006/relationships"><Relationship Id="rId1" Type="http://schemas.openxmlformats.org/officeDocument/2006/relationships/hyperlink" Target="#Summary!A1"/></Relationships>
</file>

<file path=xl/drawings/_rels/drawing9.xml.rels><?xml version="1.0" encoding="UTF-8" standalone="yes"?>
<Relationships xmlns="http://schemas.openxmlformats.org/package/2006/relationships"><Relationship Id="rId1" Type="http://schemas.openxmlformats.org/officeDocument/2006/relationships/hyperlink" Target="#Summary!A1"/></Relationships>
</file>

<file path=xl/drawings/drawing1.xml><?xml version="1.0" encoding="utf-8"?>
<xdr:wsDr xmlns:xdr="http://schemas.openxmlformats.org/drawingml/2006/spreadsheetDrawing" xmlns:a="http://schemas.openxmlformats.org/drawingml/2006/main">
  <xdr:twoCellAnchor>
    <xdr:from>
      <xdr:col>0</xdr:col>
      <xdr:colOff>75715</xdr:colOff>
      <xdr:row>4</xdr:row>
      <xdr:rowOff>45156</xdr:rowOff>
    </xdr:from>
    <xdr:to>
      <xdr:col>3</xdr:col>
      <xdr:colOff>331544</xdr:colOff>
      <xdr:row>5</xdr:row>
      <xdr:rowOff>140406</xdr:rowOff>
    </xdr:to>
    <xdr:sp macro="[0]!Consolidated"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5" y="1278870"/>
          <a:ext cx="1598400" cy="32203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Consolidated</a:t>
          </a:r>
        </a:p>
      </xdr:txBody>
    </xdr:sp>
    <xdr:clientData/>
  </xdr:twoCellAnchor>
  <xdr:twoCellAnchor>
    <xdr:from>
      <xdr:col>0</xdr:col>
      <xdr:colOff>75716</xdr:colOff>
      <xdr:row>7</xdr:row>
      <xdr:rowOff>85007</xdr:rowOff>
    </xdr:from>
    <xdr:to>
      <xdr:col>3</xdr:col>
      <xdr:colOff>334720</xdr:colOff>
      <xdr:row>8</xdr:row>
      <xdr:rowOff>207665</xdr:rowOff>
    </xdr:to>
    <xdr:sp macro="[0]!PeL_RED"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75716" y="2011174"/>
          <a:ext cx="1603087" cy="355491"/>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Devopment</a:t>
          </a:r>
        </a:p>
      </xdr:txBody>
    </xdr:sp>
    <xdr:clientData/>
  </xdr:twoCellAnchor>
  <xdr:twoCellAnchor>
    <xdr:from>
      <xdr:col>0</xdr:col>
      <xdr:colOff>75716</xdr:colOff>
      <xdr:row>9</xdr:row>
      <xdr:rowOff>18954</xdr:rowOff>
    </xdr:from>
    <xdr:to>
      <xdr:col>3</xdr:col>
      <xdr:colOff>331545</xdr:colOff>
      <xdr:row>10</xdr:row>
      <xdr:rowOff>123090</xdr:rowOff>
    </xdr:to>
    <xdr:sp macro="[0]!PeL_mall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75716" y="2410787"/>
          <a:ext cx="1599912" cy="33697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75716</xdr:colOff>
      <xdr:row>10</xdr:row>
      <xdr:rowOff>180626</xdr:rowOff>
    </xdr:from>
    <xdr:to>
      <xdr:col>3</xdr:col>
      <xdr:colOff>334720</xdr:colOff>
      <xdr:row>12</xdr:row>
      <xdr:rowOff>29176</xdr:rowOff>
    </xdr:to>
    <xdr:sp macro="[0]!PeL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75716" y="2805293"/>
          <a:ext cx="1603087" cy="31421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H&amp;G</a:t>
          </a:r>
        </a:p>
      </xdr:txBody>
    </xdr:sp>
    <xdr:clientData/>
  </xdr:twoCellAnchor>
  <xdr:twoCellAnchor>
    <xdr:from>
      <xdr:col>0</xdr:col>
      <xdr:colOff>75716</xdr:colOff>
      <xdr:row>12</xdr:row>
      <xdr:rowOff>84812</xdr:rowOff>
    </xdr:from>
    <xdr:to>
      <xdr:col>3</xdr:col>
      <xdr:colOff>334720</xdr:colOff>
      <xdr:row>13</xdr:row>
      <xdr:rowOff>180822</xdr:rowOff>
    </xdr:to>
    <xdr:sp macro="[0]!PeL_Airport"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75716" y="3175145"/>
          <a:ext cx="1603087" cy="32884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4</xdr:row>
      <xdr:rowOff>19047</xdr:rowOff>
    </xdr:from>
    <xdr:to>
      <xdr:col>6</xdr:col>
      <xdr:colOff>184956</xdr:colOff>
      <xdr:row>5</xdr:row>
      <xdr:rowOff>115059</xdr:rowOff>
    </xdr:to>
    <xdr:sp macro="[0]!Balance_Sheet"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06385" y="1252761"/>
          <a:ext cx="2070000" cy="322798"/>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38098</xdr:colOff>
      <xdr:row>5</xdr:row>
      <xdr:rowOff>149039</xdr:rowOff>
    </xdr:from>
    <xdr:to>
      <xdr:col>6</xdr:col>
      <xdr:colOff>184955</xdr:colOff>
      <xdr:row>7</xdr:row>
      <xdr:rowOff>13463</xdr:rowOff>
    </xdr:to>
    <xdr:sp macro="[0]!BS_bySegment"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06384" y="1609539"/>
          <a:ext cx="2070000" cy="317995"/>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 by Segment</a:t>
          </a:r>
        </a:p>
      </xdr:txBody>
    </xdr:sp>
    <xdr:clientData/>
  </xdr:twoCellAnchor>
  <xdr:twoCellAnchor>
    <xdr:from>
      <xdr:col>7</xdr:col>
      <xdr:colOff>39521</xdr:colOff>
      <xdr:row>4</xdr:row>
      <xdr:rowOff>19048</xdr:rowOff>
    </xdr:from>
    <xdr:to>
      <xdr:col>10</xdr:col>
      <xdr:colOff>212292</xdr:colOff>
      <xdr:row>5</xdr:row>
      <xdr:rowOff>115060</xdr:rowOff>
    </xdr:to>
    <xdr:sp macro="[0]!RED_Sales"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992521" y="1252762"/>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Development</a:t>
          </a:r>
          <a:r>
            <a:rPr lang="pt-BR" sz="1100" b="1" baseline="0">
              <a:solidFill>
                <a:schemeClr val="bg1"/>
              </a:solidFill>
              <a:latin typeface="Century Gothic" panose="020B0502020202020204" pitchFamily="34" charset="0"/>
              <a:cs typeface="Segoe UI" panose="020B0502040204020203" pitchFamily="34" charset="0"/>
            </a:rPr>
            <a:t> Sales</a:t>
          </a:r>
          <a:endParaRPr lang="pt-BR" sz="1100" b="1">
            <a:solidFill>
              <a:schemeClr val="bg1"/>
            </a:solidFill>
            <a:latin typeface="Century Gothic" panose="020B0502020202020204" pitchFamily="34" charset="0"/>
            <a:cs typeface="Segoe UI" panose="020B0502040204020203" pitchFamily="34" charset="0"/>
          </a:endParaRP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11</xdr:row>
      <xdr:rowOff>20554</xdr:rowOff>
    </xdr:from>
    <xdr:to>
      <xdr:col>10</xdr:col>
      <xdr:colOff>212292</xdr:colOff>
      <xdr:row>12</xdr:row>
      <xdr:rowOff>129973</xdr:rowOff>
    </xdr:to>
    <xdr:sp macro="[0]!Inventory_LauchedProjects" textlink="">
      <xdr:nvSpPr>
        <xdr:cNvPr id="11" name="Retângulo 10">
          <a:hlinkClick xmlns:r="http://schemas.openxmlformats.org/officeDocument/2006/relationships" r:id="rId9"/>
          <a:extLst>
            <a:ext uri="{FF2B5EF4-FFF2-40B4-BE49-F238E27FC236}">
              <a16:creationId xmlns:a16="http://schemas.microsoft.com/office/drawing/2014/main" id="{ECAA7E4D-452C-40D9-B0DC-F20238FC5D46}"/>
            </a:ext>
          </a:extLst>
        </xdr:cNvPr>
        <xdr:cNvSpPr/>
      </xdr:nvSpPr>
      <xdr:spPr>
        <a:xfrm>
          <a:off x="4992521" y="2878054"/>
          <a:ext cx="2046021" cy="34225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Inventory</a:t>
          </a:r>
          <a:r>
            <a:rPr lang="pt-BR" sz="1000" b="1" baseline="0">
              <a:solidFill>
                <a:schemeClr val="bg1"/>
              </a:solidFill>
              <a:latin typeface="Century Gothic" panose="020B0502020202020204" pitchFamily="34" charset="0"/>
              <a:cs typeface="Segoe UI" panose="020B0502040204020203" pitchFamily="34" charset="0"/>
            </a:rPr>
            <a:t> - launched Projects</a:t>
          </a:r>
          <a:endParaRPr lang="pt-BR" sz="10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9</xdr:row>
      <xdr:rowOff>119153</xdr:rowOff>
    </xdr:from>
    <xdr:to>
      <xdr:col>10</xdr:col>
      <xdr:colOff>212292</xdr:colOff>
      <xdr:row>10</xdr:row>
      <xdr:rowOff>215165</xdr:rowOff>
    </xdr:to>
    <xdr:sp macro="[0]!Landbank" textlink="">
      <xdr:nvSpPr>
        <xdr:cNvPr id="12" name="Retângulo 11">
          <a:hlinkClick xmlns:r="http://schemas.openxmlformats.org/officeDocument/2006/relationships" r:id="rId10"/>
          <a:extLst>
            <a:ext uri="{FF2B5EF4-FFF2-40B4-BE49-F238E27FC236}">
              <a16:creationId xmlns:a16="http://schemas.microsoft.com/office/drawing/2014/main" id="{91BE82DC-4DFE-440E-AA8A-9542FB472564}"/>
            </a:ext>
          </a:extLst>
        </xdr:cNvPr>
        <xdr:cNvSpPr/>
      </xdr:nvSpPr>
      <xdr:spPr>
        <a:xfrm>
          <a:off x="4992521" y="2486796"/>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7</xdr:col>
      <xdr:colOff>39521</xdr:colOff>
      <xdr:row>12</xdr:row>
      <xdr:rowOff>170799</xdr:rowOff>
    </xdr:from>
    <xdr:to>
      <xdr:col>10</xdr:col>
      <xdr:colOff>212292</xdr:colOff>
      <xdr:row>14</xdr:row>
      <xdr:rowOff>178596</xdr:rowOff>
    </xdr:to>
    <xdr:sp macro="[0]!PSV_to_be_launched" textlink="">
      <xdr:nvSpPr>
        <xdr:cNvPr id="13" name="Retângulo 12">
          <a:hlinkClick xmlns:r="http://schemas.openxmlformats.org/officeDocument/2006/relationships" r:id="rId11"/>
          <a:extLst>
            <a:ext uri="{FF2B5EF4-FFF2-40B4-BE49-F238E27FC236}">
              <a16:creationId xmlns:a16="http://schemas.microsoft.com/office/drawing/2014/main" id="{8EAA1FE9-A651-4230-A057-452B2E3B5B67}"/>
            </a:ext>
          </a:extLst>
        </xdr:cNvPr>
        <xdr:cNvSpPr/>
      </xdr:nvSpPr>
      <xdr:spPr>
        <a:xfrm>
          <a:off x="4992521" y="3261132"/>
          <a:ext cx="2046021" cy="473464"/>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50" b="1">
              <a:solidFill>
                <a:schemeClr val="bg1"/>
              </a:solidFill>
              <a:latin typeface="Century Gothic" panose="020B0502020202020204" pitchFamily="34" charset="0"/>
              <a:cs typeface="Segoe UI" panose="020B0502040204020203" pitchFamily="34" charset="0"/>
            </a:rPr>
            <a:t>PSV to be launched per year</a:t>
          </a:r>
        </a:p>
      </xdr:txBody>
    </xdr:sp>
    <xdr:clientData/>
  </xdr:twoCellAnchor>
  <xdr:twoCellAnchor>
    <xdr:from>
      <xdr:col>7</xdr:col>
      <xdr:colOff>39521</xdr:colOff>
      <xdr:row>14</xdr:row>
      <xdr:rowOff>224192</xdr:rowOff>
    </xdr:from>
    <xdr:to>
      <xdr:col>10</xdr:col>
      <xdr:colOff>212292</xdr:colOff>
      <xdr:row>16</xdr:row>
      <xdr:rowOff>39745</xdr:rowOff>
    </xdr:to>
    <xdr:sp macro="[0]!Historical_Projects" textlink="">
      <xdr:nvSpPr>
        <xdr:cNvPr id="14" name="Retângulo 13">
          <a:hlinkClick xmlns:r="http://schemas.openxmlformats.org/officeDocument/2006/relationships" r:id="rId12"/>
          <a:extLst>
            <a:ext uri="{FF2B5EF4-FFF2-40B4-BE49-F238E27FC236}">
              <a16:creationId xmlns:a16="http://schemas.microsoft.com/office/drawing/2014/main" id="{68EE690E-AA14-465E-815F-98C0CF608A16}"/>
            </a:ext>
          </a:extLst>
        </xdr:cNvPr>
        <xdr:cNvSpPr/>
      </xdr:nvSpPr>
      <xdr:spPr>
        <a:xfrm>
          <a:off x="4992521" y="3780192"/>
          <a:ext cx="2046021" cy="281220"/>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Historical Projects </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7</xdr:row>
      <xdr:rowOff>225423</xdr:rowOff>
    </xdr:from>
    <xdr:to>
      <xdr:col>10</xdr:col>
      <xdr:colOff>212292</xdr:colOff>
      <xdr:row>9</xdr:row>
      <xdr:rowOff>89846</xdr:rowOff>
    </xdr:to>
    <xdr:sp macro="[0]!Accounts_receivable" textlink="">
      <xdr:nvSpPr>
        <xdr:cNvPr id="15" name="Retângulo 14">
          <a:hlinkClick xmlns:r="http://schemas.openxmlformats.org/officeDocument/2006/relationships" r:id="rId13"/>
          <a:extLst>
            <a:ext uri="{FF2B5EF4-FFF2-40B4-BE49-F238E27FC236}">
              <a16:creationId xmlns:a16="http://schemas.microsoft.com/office/drawing/2014/main" id="{C7DF3DD7-BFB5-4355-8BE5-B315487EF284}"/>
            </a:ext>
          </a:extLst>
        </xdr:cNvPr>
        <xdr:cNvSpPr/>
      </xdr:nvSpPr>
      <xdr:spPr>
        <a:xfrm>
          <a:off x="4992521" y="2139494"/>
          <a:ext cx="2023342" cy="3179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Accounts Receivable</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11</xdr:col>
      <xdr:colOff>39461</xdr:colOff>
      <xdr:row>4</xdr:row>
      <xdr:rowOff>19049</xdr:rowOff>
    </xdr:from>
    <xdr:to>
      <xdr:col>13</xdr:col>
      <xdr:colOff>404146</xdr:colOff>
      <xdr:row>5</xdr:row>
      <xdr:rowOff>116263</xdr:rowOff>
    </xdr:to>
    <xdr:sp macro="[0]!Indicators_Malls" textlink="">
      <xdr:nvSpPr>
        <xdr:cNvPr id="16" name="Retângulo 15">
          <a:hlinkClick xmlns:r="http://schemas.openxmlformats.org/officeDocument/2006/relationships" r:id="rId14"/>
          <a:extLst>
            <a:ext uri="{FF2B5EF4-FFF2-40B4-BE49-F238E27FC236}">
              <a16:creationId xmlns:a16="http://schemas.microsoft.com/office/drawing/2014/main" id="{C56D316A-BA1C-4C7C-B8BD-21B91EE70934}"/>
            </a:ext>
          </a:extLst>
        </xdr:cNvPr>
        <xdr:cNvSpPr/>
      </xdr:nvSpPr>
      <xdr:spPr>
        <a:xfrm>
          <a:off x="7369175" y="1252763"/>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11</xdr:col>
      <xdr:colOff>39461</xdr:colOff>
      <xdr:row>5</xdr:row>
      <xdr:rowOff>141564</xdr:rowOff>
    </xdr:from>
    <xdr:to>
      <xdr:col>13</xdr:col>
      <xdr:colOff>404146</xdr:colOff>
      <xdr:row>7</xdr:row>
      <xdr:rowOff>11993</xdr:rowOff>
    </xdr:to>
    <xdr:sp macro="[0]!Malls_Projects" textlink="">
      <xdr:nvSpPr>
        <xdr:cNvPr id="17" name="Retângulo 16">
          <a:hlinkClick xmlns:r="http://schemas.openxmlformats.org/officeDocument/2006/relationships" r:id="rId15"/>
          <a:extLst>
            <a:ext uri="{FF2B5EF4-FFF2-40B4-BE49-F238E27FC236}">
              <a16:creationId xmlns:a16="http://schemas.microsoft.com/office/drawing/2014/main" id="{DF810637-803E-41A2-9868-65B33CBC154D}"/>
            </a:ext>
          </a:extLst>
        </xdr:cNvPr>
        <xdr:cNvSpPr/>
      </xdr:nvSpPr>
      <xdr:spPr>
        <a:xfrm>
          <a:off x="7369175" y="160206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15</xdr:col>
      <xdr:colOff>38099</xdr:colOff>
      <xdr:row>4</xdr:row>
      <xdr:rowOff>9524</xdr:rowOff>
    </xdr:from>
    <xdr:to>
      <xdr:col>18</xdr:col>
      <xdr:colOff>21785</xdr:colOff>
      <xdr:row>5</xdr:row>
      <xdr:rowOff>106738</xdr:rowOff>
    </xdr:to>
    <xdr:sp macro="[0]!Fasano_Indicators" textlink="">
      <xdr:nvSpPr>
        <xdr:cNvPr id="18" name="Retângulo 17">
          <a:hlinkClick xmlns:r="http://schemas.openxmlformats.org/officeDocument/2006/relationships" r:id="rId16"/>
          <a:extLst>
            <a:ext uri="{FF2B5EF4-FFF2-40B4-BE49-F238E27FC236}">
              <a16:creationId xmlns:a16="http://schemas.microsoft.com/office/drawing/2014/main" id="{19128A8E-EB5F-47C3-8D0F-C47C59220195}"/>
            </a:ext>
          </a:extLst>
        </xdr:cNvPr>
        <xdr:cNvSpPr/>
      </xdr:nvSpPr>
      <xdr:spPr>
        <a:xfrm>
          <a:off x="9354456" y="1243238"/>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15</xdr:col>
      <xdr:colOff>38099</xdr:colOff>
      <xdr:row>5</xdr:row>
      <xdr:rowOff>139700</xdr:rowOff>
    </xdr:from>
    <xdr:to>
      <xdr:col>18</xdr:col>
      <xdr:colOff>21785</xdr:colOff>
      <xdr:row>7</xdr:row>
      <xdr:rowOff>10129</xdr:rowOff>
    </xdr:to>
    <xdr:sp macro="[0]!FasanoProjects" textlink="">
      <xdr:nvSpPr>
        <xdr:cNvPr id="19" name="Retângulo 18">
          <a:hlinkClick xmlns:r="http://schemas.openxmlformats.org/officeDocument/2006/relationships" r:id="rId17"/>
          <a:extLst>
            <a:ext uri="{FF2B5EF4-FFF2-40B4-BE49-F238E27FC236}">
              <a16:creationId xmlns:a16="http://schemas.microsoft.com/office/drawing/2014/main" id="{CB89774B-7846-4F1D-BFE7-EF575911F695}"/>
            </a:ext>
          </a:extLst>
        </xdr:cNvPr>
        <xdr:cNvSpPr/>
      </xdr:nvSpPr>
      <xdr:spPr>
        <a:xfrm>
          <a:off x="9354456" y="1600200"/>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19</xdr:col>
      <xdr:colOff>28574</xdr:colOff>
      <xdr:row>4</xdr:row>
      <xdr:rowOff>38100</xdr:rowOff>
    </xdr:from>
    <xdr:to>
      <xdr:col>21</xdr:col>
      <xdr:colOff>393260</xdr:colOff>
      <xdr:row>5</xdr:row>
      <xdr:rowOff>135314</xdr:rowOff>
    </xdr:to>
    <xdr:sp macro="[0]!airport_inidcators" textlink="">
      <xdr:nvSpPr>
        <xdr:cNvPr id="20" name="Retângulo 19">
          <a:hlinkClick xmlns:r="http://schemas.openxmlformats.org/officeDocument/2006/relationships" r:id="rId18"/>
          <a:extLst>
            <a:ext uri="{FF2B5EF4-FFF2-40B4-BE49-F238E27FC236}">
              <a16:creationId xmlns:a16="http://schemas.microsoft.com/office/drawing/2014/main" id="{8107CA83-06C3-41BD-AB33-27513169B237}"/>
            </a:ext>
          </a:extLst>
        </xdr:cNvPr>
        <xdr:cNvSpPr/>
      </xdr:nvSpPr>
      <xdr:spPr>
        <a:xfrm>
          <a:off x="11322503" y="127181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lt1"/>
              </a:solidFill>
              <a:effectLst/>
              <a:latin typeface="Century Gothic" panose="020B0502020202020204" pitchFamily="34" charset="0"/>
              <a:ea typeface="+mn-ea"/>
              <a:cs typeface="+mn-cs"/>
            </a:rPr>
            <a:t>Indicators</a:t>
          </a:r>
          <a:endParaRPr lang="pt-BR" sz="11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20</xdr:row>
      <xdr:rowOff>180066</xdr:rowOff>
    </xdr:from>
    <xdr:to>
      <xdr:col>3</xdr:col>
      <xdr:colOff>334720</xdr:colOff>
      <xdr:row>22</xdr:row>
      <xdr:rowOff>94044</xdr:rowOff>
    </xdr:to>
    <xdr:sp macro="[0]!PeL_Holding" textlink="">
      <xdr:nvSpPr>
        <xdr:cNvPr id="21" name="Retângulo 20">
          <a:hlinkClick xmlns:r="http://schemas.openxmlformats.org/officeDocument/2006/relationships" r:id="rId19"/>
          <a:extLst>
            <a:ext uri="{FF2B5EF4-FFF2-40B4-BE49-F238E27FC236}">
              <a16:creationId xmlns:a16="http://schemas.microsoft.com/office/drawing/2014/main" id="{568E551D-F959-462F-BF8E-6E824170EE90}"/>
            </a:ext>
          </a:extLst>
        </xdr:cNvPr>
        <xdr:cNvSpPr/>
      </xdr:nvSpPr>
      <xdr:spPr>
        <a:xfrm>
          <a:off x="75716" y="5133066"/>
          <a:ext cx="1603087" cy="379645"/>
        </a:xfrm>
        <a:prstGeom prst="rect">
          <a:avLst/>
        </a:prstGeom>
        <a:solidFill>
          <a:srgbClr val="74B8A6"/>
        </a:solidFill>
        <a:ln>
          <a:solidFill>
            <a:srgbClr val="74B8A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539970</xdr:colOff>
      <xdr:row>1</xdr:row>
      <xdr:rowOff>4507</xdr:rowOff>
    </xdr:from>
    <xdr:to>
      <xdr:col>10</xdr:col>
      <xdr:colOff>308431</xdr:colOff>
      <xdr:row>1</xdr:row>
      <xdr:rowOff>328507</xdr:rowOff>
    </xdr:to>
    <xdr:sp macro="[0]!glossary" textlink="">
      <xdr:nvSpPr>
        <xdr:cNvPr id="22" name="Retângulo 21">
          <a:hlinkClick xmlns:r="http://schemas.openxmlformats.org/officeDocument/2006/relationships" r:id="rId20"/>
          <a:extLst>
            <a:ext uri="{FF2B5EF4-FFF2-40B4-BE49-F238E27FC236}">
              <a16:creationId xmlns:a16="http://schemas.microsoft.com/office/drawing/2014/main" id="{894018BF-F405-47E7-878D-D3823EB61859}"/>
            </a:ext>
          </a:extLst>
        </xdr:cNvPr>
        <xdr:cNvSpPr/>
      </xdr:nvSpPr>
      <xdr:spPr>
        <a:xfrm>
          <a:off x="5492970" y="458078"/>
          <a:ext cx="1619032" cy="324000"/>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Glossary</a:t>
          </a:r>
        </a:p>
      </xdr:txBody>
    </xdr:sp>
    <xdr:clientData/>
  </xdr:twoCellAnchor>
  <xdr:twoCellAnchor>
    <xdr:from>
      <xdr:col>7</xdr:col>
      <xdr:colOff>39521</xdr:colOff>
      <xdr:row>5</xdr:row>
      <xdr:rowOff>156507</xdr:rowOff>
    </xdr:from>
    <xdr:to>
      <xdr:col>10</xdr:col>
      <xdr:colOff>212292</xdr:colOff>
      <xdr:row>7</xdr:row>
      <xdr:rowOff>186531</xdr:rowOff>
    </xdr:to>
    <xdr:sp macro="[0]!POC" textlink="">
      <xdr:nvSpPr>
        <xdr:cNvPr id="23" name="Retângulo 22">
          <a:hlinkClick xmlns:r="http://schemas.openxmlformats.org/officeDocument/2006/relationships" r:id="rId21"/>
          <a:extLst>
            <a:ext uri="{FF2B5EF4-FFF2-40B4-BE49-F238E27FC236}">
              <a16:creationId xmlns:a16="http://schemas.microsoft.com/office/drawing/2014/main" id="{1D956368-F34B-4D95-9319-4E5414D54A95}"/>
            </a:ext>
          </a:extLst>
        </xdr:cNvPr>
        <xdr:cNvSpPr/>
      </xdr:nvSpPr>
      <xdr:spPr>
        <a:xfrm>
          <a:off x="4992521" y="1617007"/>
          <a:ext cx="2023342" cy="4835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POC - Revenue to be appropriated</a:t>
          </a:r>
        </a:p>
      </xdr:txBody>
    </xdr:sp>
    <xdr:clientData/>
  </xdr:twoCellAnchor>
  <xdr:twoCellAnchor>
    <xdr:from>
      <xdr:col>4</xdr:col>
      <xdr:colOff>38099</xdr:colOff>
      <xdr:row>7</xdr:row>
      <xdr:rowOff>50426</xdr:rowOff>
    </xdr:from>
    <xdr:to>
      <xdr:col>6</xdr:col>
      <xdr:colOff>184956</xdr:colOff>
      <xdr:row>8</xdr:row>
      <xdr:rowOff>146437</xdr:rowOff>
    </xdr:to>
    <xdr:sp macro="[0]!Cash_Flow" textlink="">
      <xdr:nvSpPr>
        <xdr:cNvPr id="24" name="Retângulo 23">
          <a:hlinkClick xmlns:r="http://schemas.openxmlformats.org/officeDocument/2006/relationships" r:id="rId22"/>
          <a:extLst>
            <a:ext uri="{FF2B5EF4-FFF2-40B4-BE49-F238E27FC236}">
              <a16:creationId xmlns:a16="http://schemas.microsoft.com/office/drawing/2014/main" id="{D1591635-736C-4BCB-910D-7E54FAF85118}"/>
            </a:ext>
          </a:extLst>
        </xdr:cNvPr>
        <xdr:cNvSpPr/>
      </xdr:nvSpPr>
      <xdr:spPr>
        <a:xfrm>
          <a:off x="2106385" y="1964497"/>
          <a:ext cx="2070000" cy="32279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0</xdr:col>
      <xdr:colOff>75717</xdr:colOff>
      <xdr:row>13</xdr:row>
      <xdr:rowOff>226521</xdr:rowOff>
    </xdr:from>
    <xdr:to>
      <xdr:col>3</xdr:col>
      <xdr:colOff>331546</xdr:colOff>
      <xdr:row>15</xdr:row>
      <xdr:rowOff>219819</xdr:rowOff>
    </xdr:to>
    <xdr:sp macro="[0]!PeL_Rental" textlink="">
      <xdr:nvSpPr>
        <xdr:cNvPr id="25" name="Retângulo 24">
          <a:hlinkClick xmlns:r="http://schemas.openxmlformats.org/officeDocument/2006/relationships" r:id="rId23"/>
          <a:extLst>
            <a:ext uri="{FF2B5EF4-FFF2-40B4-BE49-F238E27FC236}">
              <a16:creationId xmlns:a16="http://schemas.microsoft.com/office/drawing/2014/main" id="{BE1ED728-A870-42E0-BCEF-F5CC5AC92CA0}"/>
            </a:ext>
          </a:extLst>
        </xdr:cNvPr>
        <xdr:cNvSpPr/>
      </xdr:nvSpPr>
      <xdr:spPr>
        <a:xfrm>
          <a:off x="75717" y="3549688"/>
          <a:ext cx="1599912" cy="45896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Rental Houses and Clubs</a:t>
          </a:r>
          <a:endParaRPr lang="pt-BR" sz="1100" b="1">
            <a:effectLst/>
            <a:latin typeface="Century Gothic" panose="020B0502020202020204" pitchFamily="34" charset="0"/>
            <a:cs typeface="Segoe UI" panose="020B0502040204020203" pitchFamily="34" charset="0"/>
          </a:endParaRP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16</xdr:row>
      <xdr:rowOff>20108</xdr:rowOff>
    </xdr:from>
    <xdr:to>
      <xdr:col>3</xdr:col>
      <xdr:colOff>331545</xdr:colOff>
      <xdr:row>17</xdr:row>
      <xdr:rowOff>84369</xdr:rowOff>
    </xdr:to>
    <xdr:sp macro="[0]!PeL_retail" textlink="">
      <xdr:nvSpPr>
        <xdr:cNvPr id="26" name="Retângulo 25">
          <a:hlinkClick xmlns:r="http://schemas.openxmlformats.org/officeDocument/2006/relationships" r:id="rId24"/>
          <a:extLst>
            <a:ext uri="{FF2B5EF4-FFF2-40B4-BE49-F238E27FC236}">
              <a16:creationId xmlns:a16="http://schemas.microsoft.com/office/drawing/2014/main" id="{B214C9F1-216A-4A04-BDC7-D1EE7BDA8CCB}"/>
            </a:ext>
          </a:extLst>
        </xdr:cNvPr>
        <xdr:cNvSpPr/>
      </xdr:nvSpPr>
      <xdr:spPr>
        <a:xfrm>
          <a:off x="75716" y="4041775"/>
          <a:ext cx="1599912" cy="29709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Retail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19</xdr:row>
      <xdr:rowOff>39631</xdr:rowOff>
    </xdr:from>
    <xdr:to>
      <xdr:col>3</xdr:col>
      <xdr:colOff>331545</xdr:colOff>
      <xdr:row>20</xdr:row>
      <xdr:rowOff>140593</xdr:rowOff>
    </xdr:to>
    <xdr:sp macro="[0]!PeL_Capital" textlink="">
      <xdr:nvSpPr>
        <xdr:cNvPr id="28" name="Retângulo 27">
          <a:hlinkClick xmlns:r="http://schemas.openxmlformats.org/officeDocument/2006/relationships" r:id="rId25"/>
          <a:extLst>
            <a:ext uri="{FF2B5EF4-FFF2-40B4-BE49-F238E27FC236}">
              <a16:creationId xmlns:a16="http://schemas.microsoft.com/office/drawing/2014/main" id="{A5226BC2-C9CB-44FA-95F1-A7082DE9252F}"/>
            </a:ext>
          </a:extLst>
        </xdr:cNvPr>
        <xdr:cNvSpPr/>
      </xdr:nvSpPr>
      <xdr:spPr>
        <a:xfrm>
          <a:off x="75716" y="4759798"/>
          <a:ext cx="1599912" cy="333795"/>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4</xdr:col>
      <xdr:colOff>38793</xdr:colOff>
      <xdr:row>8</xdr:row>
      <xdr:rowOff>176599</xdr:rowOff>
    </xdr:from>
    <xdr:to>
      <xdr:col>6</xdr:col>
      <xdr:colOff>185650</xdr:colOff>
      <xdr:row>10</xdr:row>
      <xdr:rowOff>41023</xdr:rowOff>
    </xdr:to>
    <xdr:sp macro="[0]!Cash_flow_bySegment" textlink="">
      <xdr:nvSpPr>
        <xdr:cNvPr id="29" name="Retângulo 28">
          <a:hlinkClick xmlns:r="http://schemas.openxmlformats.org/officeDocument/2006/relationships" r:id="rId26"/>
          <a:extLst>
            <a:ext uri="{FF2B5EF4-FFF2-40B4-BE49-F238E27FC236}">
              <a16:creationId xmlns:a16="http://schemas.microsoft.com/office/drawing/2014/main" id="{D69F3841-80E7-488A-9EEA-FD2D724489FB}"/>
            </a:ext>
          </a:extLst>
        </xdr:cNvPr>
        <xdr:cNvSpPr/>
      </xdr:nvSpPr>
      <xdr:spPr>
        <a:xfrm>
          <a:off x="2107079" y="2317456"/>
          <a:ext cx="2070000" cy="31799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latin typeface="Century Gothic" panose="020B0502020202020204" pitchFamily="34" charset="0"/>
              <a:cs typeface="Segoe UI" panose="020B0502040204020203" pitchFamily="34" charset="0"/>
            </a:rPr>
            <a:t>Cash Flow by Segment</a:t>
          </a:r>
        </a:p>
      </xdr:txBody>
    </xdr:sp>
    <xdr:clientData/>
  </xdr:twoCellAnchor>
  <xdr:twoCellAnchor>
    <xdr:from>
      <xdr:col>11</xdr:col>
      <xdr:colOff>52818</xdr:colOff>
      <xdr:row>9</xdr:row>
      <xdr:rowOff>67554</xdr:rowOff>
    </xdr:from>
    <xdr:to>
      <xdr:col>14</xdr:col>
      <xdr:colOff>218</xdr:colOff>
      <xdr:row>10</xdr:row>
      <xdr:rowOff>164768</xdr:rowOff>
    </xdr:to>
    <xdr:sp macro="[0]!rental_houses" textlink="">
      <xdr:nvSpPr>
        <xdr:cNvPr id="30" name="Retângulo 29">
          <a:hlinkClick xmlns:r="http://schemas.openxmlformats.org/officeDocument/2006/relationships" r:id="rId27"/>
          <a:extLst>
            <a:ext uri="{FF2B5EF4-FFF2-40B4-BE49-F238E27FC236}">
              <a16:creationId xmlns:a16="http://schemas.microsoft.com/office/drawing/2014/main" id="{6874A2DD-C9DB-407B-B55C-849D891870BB}"/>
            </a:ext>
          </a:extLst>
        </xdr:cNvPr>
        <xdr:cNvSpPr/>
      </xdr:nvSpPr>
      <xdr:spPr>
        <a:xfrm>
          <a:off x="7382532" y="2435197"/>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74083</xdr:colOff>
      <xdr:row>5</xdr:row>
      <xdr:rowOff>190499</xdr:rowOff>
    </xdr:from>
    <xdr:to>
      <xdr:col>3</xdr:col>
      <xdr:colOff>330871</xdr:colOff>
      <xdr:row>7</xdr:row>
      <xdr:rowOff>53512</xdr:rowOff>
    </xdr:to>
    <xdr:sp macro="[1]!DRE_Inco" textlink="">
      <xdr:nvSpPr>
        <xdr:cNvPr id="31" name="Retângulo 30">
          <a:hlinkClick xmlns:r="http://schemas.openxmlformats.org/officeDocument/2006/relationships" r:id="rId28"/>
          <a:extLst>
            <a:ext uri="{FF2B5EF4-FFF2-40B4-BE49-F238E27FC236}">
              <a16:creationId xmlns:a16="http://schemas.microsoft.com/office/drawing/2014/main" id="{6A068F12-8DC8-465B-AA32-1EC535BE9537}"/>
            </a:ext>
          </a:extLst>
        </xdr:cNvPr>
        <xdr:cNvSpPr/>
      </xdr:nvSpPr>
      <xdr:spPr>
        <a:xfrm>
          <a:off x="74083" y="1650999"/>
          <a:ext cx="1600871" cy="328680"/>
        </a:xfrm>
        <a:prstGeom prst="rect">
          <a:avLst/>
        </a:prstGeom>
        <a:solidFill>
          <a:srgbClr val="B38B1A"/>
        </a:solidFill>
        <a:ln>
          <a:solidFill>
            <a:srgbClr val="B38B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Recurring Income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E72BE3D-84ED-403E-B4B2-7B5138137F3C}"/>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150816</xdr:colOff>
      <xdr:row>0</xdr:row>
      <xdr:rowOff>142873</xdr:rowOff>
    </xdr:from>
    <xdr:to>
      <xdr:col>0</xdr:col>
      <xdr:colOff>688698</xdr:colOff>
      <xdr:row>2</xdr:row>
      <xdr:rowOff>107388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E7121DA-C616-4B02-B572-D5F81DBFCE83}"/>
            </a:ext>
          </a:extLst>
        </xdr:cNvPr>
        <xdr:cNvSpPr/>
      </xdr:nvSpPr>
      <xdr:spPr>
        <a:xfrm>
          <a:off x="150816" y="1428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72570</xdr:colOff>
      <xdr:row>0</xdr:row>
      <xdr:rowOff>154215</xdr:rowOff>
    </xdr:from>
    <xdr:to>
      <xdr:col>0</xdr:col>
      <xdr:colOff>610452</xdr:colOff>
      <xdr:row>2</xdr:row>
      <xdr:rowOff>123266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463511B-336B-41B6-BCC2-A235DD771B4C}"/>
            </a:ext>
          </a:extLst>
        </xdr:cNvPr>
        <xdr:cNvSpPr/>
      </xdr:nvSpPr>
      <xdr:spPr>
        <a:xfrm>
          <a:off x="72570" y="154215"/>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141941</xdr:colOff>
      <xdr:row>0</xdr:row>
      <xdr:rowOff>52294</xdr:rowOff>
    </xdr:from>
    <xdr:ext cx="381001" cy="381000"/>
    <xdr:pic macro="[0]!Summary">
      <xdr:nvPicPr>
        <xdr:cNvPr id="4" name="Imagem 3" descr="ícone Casa Livre de Game Icons">
          <a:extLst>
            <a:ext uri="{FF2B5EF4-FFF2-40B4-BE49-F238E27FC236}">
              <a16:creationId xmlns:a16="http://schemas.microsoft.com/office/drawing/2014/main" id="{CDA5D6DC-DF5A-44BC-A3B1-948E5D5CA8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41" y="52294"/>
          <a:ext cx="381001" cy="381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165100</xdr:rowOff>
    </xdr:from>
    <xdr:to>
      <xdr:col>0</xdr:col>
      <xdr:colOff>614082</xdr:colOff>
      <xdr:row>2</xdr:row>
      <xdr:rowOff>123265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873D976-7336-4E6E-82FE-30773AE71433}"/>
            </a:ext>
          </a:extLst>
        </xdr:cNvPr>
        <xdr:cNvSpPr/>
      </xdr:nvSpPr>
      <xdr:spPr>
        <a:xfrm>
          <a:off x="76200" y="16510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150813</xdr:colOff>
      <xdr:row>0</xdr:row>
      <xdr:rowOff>119063</xdr:rowOff>
    </xdr:from>
    <xdr:to>
      <xdr:col>0</xdr:col>
      <xdr:colOff>688695</xdr:colOff>
      <xdr:row>2</xdr:row>
      <xdr:rowOff>83578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5460F5B1-7BC9-4BD4-B0D0-F8BC07D4BB90}"/>
            </a:ext>
          </a:extLst>
        </xdr:cNvPr>
        <xdr:cNvSpPr/>
      </xdr:nvSpPr>
      <xdr:spPr>
        <a:xfrm>
          <a:off x="150813" y="11906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99786</xdr:colOff>
      <xdr:row>0</xdr:row>
      <xdr:rowOff>108857</xdr:rowOff>
    </xdr:from>
    <xdr:to>
      <xdr:col>0</xdr:col>
      <xdr:colOff>637668</xdr:colOff>
      <xdr:row>2</xdr:row>
      <xdr:rowOff>77908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E3C88838-4CD3-4C00-ACD2-AA4BF129E94E}"/>
            </a:ext>
          </a:extLst>
        </xdr:cNvPr>
        <xdr:cNvSpPr/>
      </xdr:nvSpPr>
      <xdr:spPr>
        <a:xfrm>
          <a:off x="99786" y="1088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46830</xdr:colOff>
      <xdr:row>0</xdr:row>
      <xdr:rowOff>142876</xdr:rowOff>
    </xdr:from>
    <xdr:to>
      <xdr:col>0</xdr:col>
      <xdr:colOff>600587</xdr:colOff>
      <xdr:row>2</xdr:row>
      <xdr:rowOff>95407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E7E7684-D93C-42E1-B025-E64126785601}"/>
            </a:ext>
          </a:extLst>
        </xdr:cNvPr>
        <xdr:cNvSpPr/>
      </xdr:nvSpPr>
      <xdr:spPr>
        <a:xfrm>
          <a:off x="46830" y="142876"/>
          <a:ext cx="553757" cy="285906"/>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497032</xdr:colOff>
      <xdr:row>14</xdr:row>
      <xdr:rowOff>115917</xdr:rowOff>
    </xdr:from>
    <xdr:to>
      <xdr:col>4</xdr:col>
      <xdr:colOff>355312</xdr:colOff>
      <xdr:row>15</xdr:row>
      <xdr:rowOff>78220</xdr:rowOff>
    </xdr:to>
    <xdr:sp macro="" textlink="">
      <xdr:nvSpPr>
        <xdr:cNvPr id="7" name="CaixaDeTexto 6">
          <a:extLst>
            <a:ext uri="{FF2B5EF4-FFF2-40B4-BE49-F238E27FC236}">
              <a16:creationId xmlns:a16="http://schemas.microsoft.com/office/drawing/2014/main" id="{4CEFCBEE-A5B6-4DE7-B68C-BC443CCFBB1F}"/>
            </a:ext>
          </a:extLst>
        </xdr:cNvPr>
        <xdr:cNvSpPr txBox="1"/>
      </xdr:nvSpPr>
      <xdr:spPr>
        <a:xfrm>
          <a:off x="2560782" y="2522567"/>
          <a:ext cx="467880" cy="146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800">
              <a:solidFill>
                <a:schemeClr val="bg1">
                  <a:lumMod val="95000"/>
                </a:schemeClr>
              </a:solidFill>
              <a:effectLst/>
              <a:latin typeface="Century Gothic" panose="020B0502020202020204" pitchFamily="34" charset="0"/>
              <a:ea typeface="+mn-ea"/>
              <a:cs typeface="+mn-cs"/>
            </a:rPr>
            <a:t>121</a:t>
          </a:r>
          <a:endParaRPr lang="pt-BR" sz="800">
            <a:solidFill>
              <a:schemeClr val="bg1">
                <a:lumMod val="95000"/>
              </a:schemeClr>
            </a:solidFill>
            <a:effectLst/>
            <a:latin typeface="Century Gothic" panose="020B0502020202020204" pitchFamily="34" charset="0"/>
          </a:endParaRPr>
        </a:p>
        <a:p>
          <a:pPr algn="ctr"/>
          <a:endParaRPr lang="pt-BR" sz="800">
            <a:solidFill>
              <a:schemeClr val="bg1">
                <a:lumMod val="95000"/>
              </a:schemeClr>
            </a:solidFill>
          </a:endParaRPr>
        </a:p>
      </xdr:txBody>
    </xdr:sp>
    <xdr:clientData/>
  </xdr:twoCellAnchor>
  <xdr:twoCellAnchor>
    <xdr:from>
      <xdr:col>0</xdr:col>
      <xdr:colOff>63497</xdr:colOff>
      <xdr:row>1</xdr:row>
      <xdr:rowOff>0</xdr:rowOff>
    </xdr:from>
    <xdr:to>
      <xdr:col>0</xdr:col>
      <xdr:colOff>601379</xdr:colOff>
      <xdr:row>2</xdr:row>
      <xdr:rowOff>116916</xdr:rowOff>
    </xdr:to>
    <xdr:sp macro="" textlink="">
      <xdr:nvSpPr>
        <xdr:cNvPr id="23" name="Seta: para a Esquerda 22">
          <a:hlinkClick xmlns:r="http://schemas.openxmlformats.org/officeDocument/2006/relationships" r:id="rId1"/>
          <a:extLst>
            <a:ext uri="{FF2B5EF4-FFF2-40B4-BE49-F238E27FC236}">
              <a16:creationId xmlns:a16="http://schemas.microsoft.com/office/drawing/2014/main" id="{B90EC1B4-02AD-4276-9962-B18BE862513F}"/>
            </a:ext>
          </a:extLst>
        </xdr:cNvPr>
        <xdr:cNvSpPr/>
      </xdr:nvSpPr>
      <xdr:spPr>
        <a:xfrm>
          <a:off x="63497" y="18142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87312</xdr:colOff>
      <xdr:row>0</xdr:row>
      <xdr:rowOff>111125</xdr:rowOff>
    </xdr:from>
    <xdr:to>
      <xdr:col>0</xdr:col>
      <xdr:colOff>625194</xdr:colOff>
      <xdr:row>2</xdr:row>
      <xdr:rowOff>60219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D2DC843-9914-41D9-9856-B27CA94DA60A}"/>
            </a:ext>
          </a:extLst>
        </xdr:cNvPr>
        <xdr:cNvSpPr/>
      </xdr:nvSpPr>
      <xdr:spPr>
        <a:xfrm>
          <a:off x="87312" y="1111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97117</xdr:colOff>
      <xdr:row>0</xdr:row>
      <xdr:rowOff>149410</xdr:rowOff>
    </xdr:from>
    <xdr:to>
      <xdr:col>0</xdr:col>
      <xdr:colOff>634999</xdr:colOff>
      <xdr:row>2</xdr:row>
      <xdr:rowOff>119528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099A2DF-0162-433E-B963-FB6CAB14414B}"/>
            </a:ext>
          </a:extLst>
        </xdr:cNvPr>
        <xdr:cNvSpPr/>
      </xdr:nvSpPr>
      <xdr:spPr>
        <a:xfrm>
          <a:off x="97117" y="14941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103190</xdr:colOff>
      <xdr:row>1</xdr:row>
      <xdr:rowOff>0</xdr:rowOff>
    </xdr:from>
    <xdr:to>
      <xdr:col>0</xdr:col>
      <xdr:colOff>641072</xdr:colOff>
      <xdr:row>2</xdr:row>
      <xdr:rowOff>123719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E726DC0-12F8-461F-B0A6-815C534ABA96}"/>
            </a:ext>
          </a:extLst>
        </xdr:cNvPr>
        <xdr:cNvSpPr/>
      </xdr:nvSpPr>
      <xdr:spPr>
        <a:xfrm>
          <a:off x="103190" y="1746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59766</xdr:colOff>
      <xdr:row>0</xdr:row>
      <xdr:rowOff>156882</xdr:rowOff>
    </xdr:from>
    <xdr:to>
      <xdr:col>0</xdr:col>
      <xdr:colOff>597648</xdr:colOff>
      <xdr:row>2</xdr:row>
      <xdr:rowOff>111579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2417C07-8A6F-4E0D-A4A8-9ACA39A210CD}"/>
            </a:ext>
          </a:extLst>
        </xdr:cNvPr>
        <xdr:cNvSpPr/>
      </xdr:nvSpPr>
      <xdr:spPr>
        <a:xfrm>
          <a:off x="59766" y="156882"/>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137583</xdr:colOff>
      <xdr:row>0</xdr:row>
      <xdr:rowOff>148168</xdr:rowOff>
    </xdr:from>
    <xdr:to>
      <xdr:col>0</xdr:col>
      <xdr:colOff>675465</xdr:colOff>
      <xdr:row>2</xdr:row>
      <xdr:rowOff>86679</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963304E-9B19-4C1A-B930-E8E3D2E2AF3B}"/>
            </a:ext>
          </a:extLst>
        </xdr:cNvPr>
        <xdr:cNvSpPr/>
      </xdr:nvSpPr>
      <xdr:spPr>
        <a:xfrm>
          <a:off x="137583" y="148168"/>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19</xdr:row>
      <xdr:rowOff>0</xdr:rowOff>
    </xdr:from>
    <xdr:to>
      <xdr:col>0</xdr:col>
      <xdr:colOff>190500</xdr:colOff>
      <xdr:row>19</xdr:row>
      <xdr:rowOff>190500</xdr:rowOff>
    </xdr:to>
    <xdr:sp macro="" textlink="">
      <xdr:nvSpPr>
        <xdr:cNvPr id="22529" name="AutoShape 1" descr="add-button">
          <a:extLst>
            <a:ext uri="{FF2B5EF4-FFF2-40B4-BE49-F238E27FC236}">
              <a16:creationId xmlns:a16="http://schemas.microsoft.com/office/drawing/2014/main" id="{2FF675B6-1B08-C175-C0B9-51051EAE8868}"/>
            </a:ext>
          </a:extLst>
        </xdr:cNvPr>
        <xdr:cNvSpPr>
          <a:spLocks noChangeAspect="1" noChangeArrowheads="1"/>
        </xdr:cNvSpPr>
      </xdr:nvSpPr>
      <xdr:spPr bwMode="auto">
        <a:xfrm>
          <a:off x="0" y="8413750"/>
          <a:ext cx="1905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55565</xdr:colOff>
      <xdr:row>0</xdr:row>
      <xdr:rowOff>158749</xdr:rowOff>
    </xdr:from>
    <xdr:to>
      <xdr:col>0</xdr:col>
      <xdr:colOff>593447</xdr:colOff>
      <xdr:row>2</xdr:row>
      <xdr:rowOff>107843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4F970FB-D824-4682-AA4F-545913F2C9C2}"/>
            </a:ext>
          </a:extLst>
        </xdr:cNvPr>
        <xdr:cNvSpPr/>
      </xdr:nvSpPr>
      <xdr:spPr>
        <a:xfrm>
          <a:off x="55565" y="15874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39690</xdr:colOff>
      <xdr:row>0</xdr:row>
      <xdr:rowOff>142873</xdr:rowOff>
    </xdr:from>
    <xdr:to>
      <xdr:col>0</xdr:col>
      <xdr:colOff>577572</xdr:colOff>
      <xdr:row>2</xdr:row>
      <xdr:rowOff>91967</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4875F70-8242-43B7-A7F3-3C8B9577445E}"/>
            </a:ext>
          </a:extLst>
        </xdr:cNvPr>
        <xdr:cNvSpPr/>
      </xdr:nvSpPr>
      <xdr:spPr>
        <a:xfrm>
          <a:off x="39690" y="142873"/>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63497</xdr:colOff>
      <xdr:row>1</xdr:row>
      <xdr:rowOff>18144</xdr:rowOff>
    </xdr:from>
    <xdr:to>
      <xdr:col>0</xdr:col>
      <xdr:colOff>601379</xdr:colOff>
      <xdr:row>2</xdr:row>
      <xdr:rowOff>144131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BC09D19-E915-4CFD-A44F-4EE470BE0557}"/>
            </a:ext>
          </a:extLst>
        </xdr:cNvPr>
        <xdr:cNvSpPr/>
      </xdr:nvSpPr>
      <xdr:spPr>
        <a:xfrm>
          <a:off x="63497" y="19050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44825</xdr:colOff>
      <xdr:row>0</xdr:row>
      <xdr:rowOff>149411</xdr:rowOff>
    </xdr:from>
    <xdr:to>
      <xdr:col>0</xdr:col>
      <xdr:colOff>582707</xdr:colOff>
      <xdr:row>2</xdr:row>
      <xdr:rowOff>104108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2699E25-FA89-469F-B503-CEB8430492B9}"/>
            </a:ext>
          </a:extLst>
        </xdr:cNvPr>
        <xdr:cNvSpPr/>
      </xdr:nvSpPr>
      <xdr:spPr>
        <a:xfrm>
          <a:off x="44825" y="14941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74707</xdr:colOff>
      <xdr:row>0</xdr:row>
      <xdr:rowOff>126999</xdr:rowOff>
    </xdr:from>
    <xdr:to>
      <xdr:col>0</xdr:col>
      <xdr:colOff>612589</xdr:colOff>
      <xdr:row>2</xdr:row>
      <xdr:rowOff>81696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71026AC-86B1-4A11-84DA-A6958CD24681}"/>
            </a:ext>
          </a:extLst>
        </xdr:cNvPr>
        <xdr:cNvSpPr/>
      </xdr:nvSpPr>
      <xdr:spPr>
        <a:xfrm>
          <a:off x="74707" y="12699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67239</xdr:colOff>
      <xdr:row>0</xdr:row>
      <xdr:rowOff>134469</xdr:rowOff>
    </xdr:from>
    <xdr:to>
      <xdr:col>0</xdr:col>
      <xdr:colOff>605121</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0B2BC92-0B3D-48BC-9B6B-302E759C800E}"/>
            </a:ext>
          </a:extLst>
        </xdr:cNvPr>
        <xdr:cNvSpPr/>
      </xdr:nvSpPr>
      <xdr:spPr>
        <a:xfrm>
          <a:off x="67239"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90713</xdr:colOff>
      <xdr:row>0</xdr:row>
      <xdr:rowOff>127002</xdr:rowOff>
    </xdr:from>
    <xdr:to>
      <xdr:col>0</xdr:col>
      <xdr:colOff>628595</xdr:colOff>
      <xdr:row>2</xdr:row>
      <xdr:rowOff>80632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2B56E02-03D1-475E-9C9D-1F0DBFA19ECF}"/>
            </a:ext>
          </a:extLst>
        </xdr:cNvPr>
        <xdr:cNvSpPr/>
      </xdr:nvSpPr>
      <xdr:spPr>
        <a:xfrm>
          <a:off x="90713" y="127002"/>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101599</xdr:colOff>
      <xdr:row>0</xdr:row>
      <xdr:rowOff>110067</xdr:rowOff>
    </xdr:from>
    <xdr:to>
      <xdr:col>0</xdr:col>
      <xdr:colOff>639481</xdr:colOff>
      <xdr:row>2</xdr:row>
      <xdr:rowOff>85165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3BC44EDF-E4DB-4FC6-AA20-9DD0281115A1}"/>
            </a:ext>
          </a:extLst>
        </xdr:cNvPr>
        <xdr:cNvSpPr/>
      </xdr:nvSpPr>
      <xdr:spPr>
        <a:xfrm>
          <a:off x="101599" y="11006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44826</xdr:colOff>
      <xdr:row>0</xdr:row>
      <xdr:rowOff>134469</xdr:rowOff>
    </xdr:from>
    <xdr:to>
      <xdr:col>0</xdr:col>
      <xdr:colOff>582708</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3F06BC3-B229-409E-BBD1-23DA2DCCBBE2}"/>
            </a:ext>
          </a:extLst>
        </xdr:cNvPr>
        <xdr:cNvSpPr/>
      </xdr:nvSpPr>
      <xdr:spPr>
        <a:xfrm>
          <a:off x="44826"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127003</xdr:colOff>
      <xdr:row>0</xdr:row>
      <xdr:rowOff>142874</xdr:rowOff>
    </xdr:from>
    <xdr:to>
      <xdr:col>0</xdr:col>
      <xdr:colOff>664885</xdr:colOff>
      <xdr:row>2</xdr:row>
      <xdr:rowOff>91968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2090DD84-9DD6-4BE3-A506-1980364E9201}"/>
            </a:ext>
          </a:extLst>
        </xdr:cNvPr>
        <xdr:cNvSpPr/>
      </xdr:nvSpPr>
      <xdr:spPr>
        <a:xfrm>
          <a:off x="127003" y="142874"/>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2C9966F-E8D7-49EB-B5E9-41F2DBD545A5}"/>
            </a:ext>
          </a:extLst>
        </xdr:cNvPr>
        <xdr:cNvSpPr/>
      </xdr:nvSpPr>
      <xdr:spPr>
        <a:xfrm>
          <a:off x="124129" y="131033"/>
          <a:ext cx="531532" cy="31714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86F3A367-4DA5-42BA-9F6D-F0DF619ACC3A}"/>
            </a:ext>
          </a:extLst>
        </xdr:cNvPr>
        <xdr:cNvSpPr/>
      </xdr:nvSpPr>
      <xdr:spPr>
        <a:xfrm>
          <a:off x="120954" y="13103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149930</xdr:colOff>
      <xdr:row>0</xdr:row>
      <xdr:rowOff>61736</xdr:rowOff>
    </xdr:from>
    <xdr:to>
      <xdr:col>0</xdr:col>
      <xdr:colOff>687812</xdr:colOff>
      <xdr:row>2</xdr:row>
      <xdr:rowOff>40362</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0A9FA43B-1F84-4789-912A-FAF655AF0ECD}"/>
            </a:ext>
          </a:extLst>
        </xdr:cNvPr>
        <xdr:cNvSpPr/>
      </xdr:nvSpPr>
      <xdr:spPr>
        <a:xfrm>
          <a:off x="149930" y="61736"/>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145141</xdr:colOff>
      <xdr:row>0</xdr:row>
      <xdr:rowOff>136073</xdr:rowOff>
    </xdr:from>
    <xdr:to>
      <xdr:col>0</xdr:col>
      <xdr:colOff>683023</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1C69711-E12D-479A-89CC-1E8EC151000F}"/>
            </a:ext>
          </a:extLst>
        </xdr:cNvPr>
        <xdr:cNvSpPr/>
      </xdr:nvSpPr>
      <xdr:spPr>
        <a:xfrm>
          <a:off x="145141"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7E9C38D-AF5D-45A3-ABF3-1E8E1F5E2CAF}"/>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72570</xdr:colOff>
      <xdr:row>0</xdr:row>
      <xdr:rowOff>136073</xdr:rowOff>
    </xdr:from>
    <xdr:to>
      <xdr:col>0</xdr:col>
      <xdr:colOff>610452</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D47469C-AA61-4E3D-BC6A-2383705423EC}"/>
            </a:ext>
          </a:extLst>
        </xdr:cNvPr>
        <xdr:cNvSpPr/>
      </xdr:nvSpPr>
      <xdr:spPr>
        <a:xfrm>
          <a:off x="72570"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Divulga&#231;&#227;o/2024/3T24/Planilha%20de%20Fundamentos/Planilha%20de%20fundamentos_PT_3T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Divulga&#231;&#227;o/2024/2T24/Arquivos%20Recebidos/H&amp;G/2T24_Indicadores_Fasano_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Balanço Patrimonial"/>
      <sheetName val="BP por Segmento"/>
      <sheetName val="Fluxo de Caixa"/>
      <sheetName val="Fluxo de Caixa Segmento"/>
      <sheetName val="Cronograma Amortizaçã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 val="Planilha de fundamentos_PT_3T24"/>
    </sheetNames>
    <definedNames>
      <definedName name="DRE_Inc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 RI"/>
      <sheetName val="Receita Hotéis 2024"/>
      <sheetName val="Receita Restaurantes 2024"/>
      <sheetName val="Receita Empório 2024"/>
      <sheetName val="Receita Hotéis 2023"/>
      <sheetName val="Receita Restaurantes 2023"/>
      <sheetName val="Receita Empório 2023"/>
    </sheetNames>
    <sheetDataSet>
      <sheetData sheetId="0">
        <row r="16">
          <cell r="J16">
            <v>322.75132318424164</v>
          </cell>
        </row>
        <row r="17">
          <cell r="J17">
            <v>334973</v>
          </cell>
        </row>
      </sheetData>
      <sheetData sheetId="1"/>
      <sheetData sheetId="2"/>
      <sheetData sheetId="3"/>
      <sheetData sheetId="4"/>
      <sheetData sheetId="5"/>
      <sheetData sheetId="6"/>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ateus Alves Dias de Souza" refreshedDate="45119.569198958336" createdVersion="6" refreshedVersion="7" minRefreshableVersion="3" recordCount="0" supportSubquery="1" supportAdvancedDrill="1" xr:uid="{00000000-000A-0000-FFFF-FFFF71000000}">
  <cacheSource type="external" connectionId="1"/>
  <cacheFields count="6">
    <cacheField name="[Measures].[DRE_real]" caption="DRE_real" numFmtId="0" hierarchy="124" level="32767"/>
    <cacheField name="[dCentrosCusto].[NEGÓCIO].[NEGÓCIO]" caption="NEGÓCIO" numFmtId="0" hierarchy="22" level="1">
      <sharedItems containsSemiMixedTypes="0" containsString="0"/>
    </cacheField>
    <cacheField name="[mascaraDRE].[DESCRICAO_DRE_EXCEL].[DESCRICAO_DRE_EXCEL]" caption="DESCRICAO_DRE_EXCEL" numFmtId="0" hierarchy="102" level="1">
      <sharedItems count="36">
        <s v="[mascaraDRE].[DESCRICAO_DRE_EXCEL].&amp;[Receita Operacional Bruta]" c="Receita Operacional Bruta"/>
        <s v="[mascaraDRE].[DESCRICAO_DRE_EXCEL].&amp;[Deduções da Receita]" c="Deduções da Receita"/>
        <s v="[mascaraDRE].[DESCRICAO_DRE_EXCEL].&amp;[RECEITA LÍQUIDA]" c="RECEITA LÍQUIDA"/>
        <s v="[mascaraDRE].[DESCRICAO_DRE_EXCEL].&amp;[´]" c="´"/>
        <s v="[mascaraDRE].[DESCRICAO_DRE_EXCEL].&amp;[Custos]" c="Custos"/>
        <s v="[mascaraDRE].[DESCRICAO_DRE_EXCEL].&amp;[LUCRO BRUTO]" c="LUCRO BRUTO"/>
        <s v="[mascaraDRE].[DESCRICAO_DRE_EXCEL].&amp;[Margem Bruta (%)]" c="Margem Bruta (%)"/>
        <s v="[mascaraDRE].[DESCRICAO_DRE_EXCEL].&amp;[`]" c="`"/>
        <s v="[mascaraDRE].[DESCRICAO_DRE_EXCEL].&amp;[SG&amp;A]" c="SG&amp;A"/>
        <s v="[mascaraDRE].[DESCRICAO_DRE_EXCEL].&amp;[Despesas Comerciais]" c="Despesas Comerciais"/>
        <s v="[mascaraDRE].[DESCRICAO_DRE_EXCEL].&amp;[Despesas Administrativas]" c="Despesas Administrativas"/>
        <s v="[mascaraDRE].[DESCRICAO_DRE_EXCEL].&amp;[Outras Receitas e Despesas]" c="Outras Receitas e Despesas"/>
        <s v="[mascaraDRE].[DESCRICAO_DRE_EXCEL].&amp;[.]" c="."/>
        <s v="[mascaraDRE].[DESCRICAO_DRE_EXCEL].&amp;[Resultado Equivalência Patrimonial]" c="Resultado Equivalência Patrimonial"/>
        <s v="[mascaraDRE].[DESCRICAO_DRE_EXCEL].&amp;[Resultado Valor Justo (PPI)]" c="Resultado Valor Justo (PPI)"/>
        <s v="[mascaraDRE].[DESCRICAO_DRE_EXCEL].&amp;[RESULTADO OPERACIONAL]" c="RESULTADO OPERACIONAL"/>
        <s v="[mascaraDRE].[DESCRICAO_DRE_EXCEL].&amp;[``]" c="``"/>
        <s v="[mascaraDRE].[DESCRICAO_DRE_EXCEL].&amp;[Reversão Depreciação e Amortização]" c="Reversão Depreciação e Amortização"/>
        <s v="[mascaraDRE].[DESCRICAO_DRE_EXCEL].&amp;[-]" c="-"/>
        <s v="[mascaraDRE].[DESCRICAO_DRE_EXCEL].&amp;[EBITDA]" c="EBITDA"/>
        <s v="[mascaraDRE].[DESCRICAO_DRE_EXCEL].&amp;[´´]" c="´´"/>
        <s v="[mascaraDRE].[DESCRICAO_DRE_EXCEL].&amp;[Reversão PPI]" c="Reversão PPI"/>
        <s v="[mascaraDRE].[DESCRICAO_DRE_EXCEL].&amp;[Reversão Não Recorrentes]" c="Reversão Não Recorrentes"/>
        <s v="[mascaraDRE].[DESCRICAO_DRE_EXCEL].&amp;[Reversão Não Caixa]" c="Reversão Não Caixa"/>
        <s v="[mascaraDRE].[DESCRICAO_DRE_EXCEL].&amp;[--]" c="--"/>
        <s v="[mascaraDRE].[DESCRICAO_DRE_EXCEL].&amp;[EBITDA AJ]" c="EBITDA AJ"/>
        <s v="[mascaraDRE].[DESCRICAO_DRE_EXCEL].&amp;[Margem EBITDA Aj (%)]" c="Margem EBITDA Aj (%)"/>
        <s v="[mascaraDRE].[DESCRICAO_DRE_EXCEL].&amp;[&quot;]" c="&quot;"/>
        <s v="[mascaraDRE].[DESCRICAO_DRE_EXCEL].&amp;[Resultado Financeiro]" c="Resultado Financeiro"/>
        <s v="[mascaraDRE].[DESCRICAO_DRE_EXCEL].&amp;[Receitas Financeiras]" c="Receitas Financeiras"/>
        <s v="[mascaraDRE].[DESCRICAO_DRE_EXCEL].&amp;[Despesas Financeiras]" c="Despesas Financeiras"/>
        <s v="[mascaraDRE].[DESCRICAO_DRE_EXCEL].&amp;[,]" c=","/>
        <s v="[mascaraDRE].[DESCRICAO_DRE_EXCEL].&amp;[IR/CSLL]" c="IR/CSLL"/>
        <s v="[mascaraDRE].[DESCRICAO_DRE_EXCEL].&amp;[°]" c="°"/>
        <s v="[mascaraDRE].[DESCRICAO_DRE_EXCEL].&amp;[LUCRO LÍQUIDO]" c="LUCRO LÍQUIDO"/>
        <s v="[mascaraDRE].[DESCRICAO_DRE_EXCEL].&amp;[Margem Líquida (%)]" c="Margem Líquida (%)"/>
      </sharedItems>
    </cacheField>
    <cacheField name="[dCalendario].[TRIMESTRE_ANO].[TRIMESTRE_ANO]" caption="TRIMESTRE_ANO" numFmtId="0" hierarchy="15" level="1">
      <sharedItems count="8">
        <s v="[dCalendario].[TRIMESTRE_ANO].&amp;[Q1 2022]" c="Q1 2022"/>
        <s v="[dCalendario].[TRIMESTRE_ANO].&amp;[Q2 2022]" c="Q2 2022"/>
        <s v="[dCalendario].[TRIMESTRE_ANO].&amp;[Q3 2022]" c="Q3 2022"/>
        <s v="[dCalendario].[TRIMESTRE_ANO].&amp;[Q4 2022]" c="Q4 2022"/>
        <s v="[dCalendario].[TRIMESTRE_ANO].&amp;[Q1 2023]" c="Q1 2023"/>
        <s v="[dCalendario].[TRIMESTRE_ANO].&amp;[Q2 2023]" c="Q2 2023"/>
        <s v="[dCalendario].[TRIMESTRE_ANO].&amp;[Q3 2023]" c="Q3 2023"/>
        <s v="[dCalendario].[TRIMESTRE_ANO].&amp;[Q4 2023]" c="Q4 2023"/>
      </sharedItems>
    </cacheField>
    <cacheField name="[dCalendario].[ANO].[ANO]" caption="ANO" numFmtId="0" hierarchy="3" level="1">
      <sharedItems count="2">
        <s v="[dCalendario].[ANO].&amp;[2022]" c="2022"/>
        <s v="[dCalendario].[ANO].&amp;[2023]" c="2023"/>
      </sharedItems>
    </cacheField>
    <cacheField name="[fatoCompetencia].[REFERENCIA].[REFERENCIA]" caption="REFERENCIA" numFmtId="0" hierarchy="70" level="1">
      <sharedItems containsSemiMixedTypes="0" containsString="0"/>
    </cacheField>
  </cacheFields>
  <cacheHierarchies count="161">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2" unbalanced="0">
      <fieldsUsage count="2">
        <fieldUsage x="-1"/>
        <fieldUsage x="4"/>
      </fieldsUsage>
    </cacheHierarchy>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3"/>
      </fieldsUsage>
    </cacheHierarchy>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1"/>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cacheHierarchy uniqueName="[dContasContabeis].[CONTAS_CAIXA]" caption="CONTAS_CAIXA" attribute="1" defaultMemberUniqueName="[dContasContabeis].[CONTAS_CAIXA].[All]" allUniqueName="[dContasContabeis].[CONTAS_CAIXA].[All]" dimensionUniqueName="[dContasContabeis]" displayFolder="" count="0" unbalanced="0"/>
    <cacheHierarchy uniqueName="[dContasContabeis].[DE-PARA BOOK]" caption="DE-PARA BOOK" attribute="1" defaultMemberUniqueName="[dContasContabeis].[DE-PARA BOOK].[All]" allUniqueName="[dContasContabeis].[DE-PARA BOOK].[All]" dimensionUniqueName="[dContasContabeis]" displayFolder="" count="0" unbalanced="0"/>
    <cacheHierarchy uniqueName="[dContasContabeis].[DESCRICAO_CONTA]" caption="DESCRICAO_CONTA" attribute="1" defaultMemberUniqueName="[dContasContabeis].[DESCRICAO_CONTA].[All]" allUniqueName="[dContasContabeis].[DESCRICAO_CONTA].[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DVA]" caption="DVA" attribute="1" defaultMemberUniqueName="[dContasContabeis].[DVA].[All]" allUniqueName="[dContasContabeis].[DVA].[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RUPO_CONTAS]" caption="GRUPO_CONTAS" attribute="1" defaultMemberUniqueName="[dContasContabeis].[GRUPO_CONTAS].[All]" allUniqueName="[dContasContabeis].[GRUPO_CONTAS].[All]" dimensionUniqueName="[dContasContabeis]" displayFolder="" count="0" unbalanced="0"/>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cacheHierarchy uniqueName="[dContasContabeis].[NATUREZA]" caption="NATUREZA" attribute="1" defaultMemberUniqueName="[dContasContabeis].[NATUREZA].[All]" allUniqueName="[dContasContabeis].[NATUREZA].[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ContasContabeis].[TIPO]" caption="TIPO" attribute="1" defaultMemberUniqueName="[dContasContabeis].[TIPO].[All]" allUniqueName="[dContasContabeis].[TIPO].[All]" dimensionUniqueName="[dContasContabei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fatoCompetencia].[CENTRO_CUSTO]" caption="CENTRO_CUSTO" attribute="1" defaultMemberUniqueName="[fatoCompetencia].[CENTRO_CUSTO].[All]" allUniqueName="[fatoCompetencia].[CENTRO_CUSTO].[All]" dimensionUniqueName="[fatoCompetencia]" displayFolder="" count="0" unbalanced="0"/>
    <cacheHierarchy uniqueName="[fatoCompetencia].[CONTA_CONTABIL]" caption="CONTA_CONTABIL" attribute="1" defaultMemberUniqueName="[fatoCompetencia].[CONTA_CONTABIL].[All]" allUniqueName="[fatoCompetencia].[CONTA_CONTABIL].[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FILIAL]" caption="FILIAL" attribute="1" defaultMemberUniqueName="[fatoCompetencia].[FILIAL].[All]" allUniqueName="[fatoCompetencia].[FILIAL].[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negocio]" caption="negocio" attribute="1" defaultMemberUniqueName="[fatoCompetencia].[negocio].[All]" allUniqueName="[fatoCompetencia].[negocio].[All]" dimensionUniqueName="[fatoCompetencia]" displayFolder="" count="0" unbalanced="0"/>
    <cacheHierarchy uniqueName="[fatoCompetencia].[OBSERVAÇÃO]" caption="OBSERVAÇÃO" attribute="1" defaultMemberUniqueName="[fatoCompetencia].[OBSERVAÇÃO].[All]" allUniqueName="[fatoCompetencia].[OBSERVAÇÃO].[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5"/>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CasaFasano].[CENTRO_CUSTO]" caption="CENTRO_CUSTO" attribute="1" defaultMemberUniqueName="[Lancamentos_CasaFasano].[CENTRO_CUSTO].[All]" allUniqueName="[Lancamentos_CasaFasano].[CENTRO_CUSTO].[All]" dimensionUniqueName="[Lancamentos_CasaFasano]" displayFolder="" count="0" unbalanced="0"/>
    <cacheHierarchy uniqueName="[Lancamentos_CasaFasano].[CONTA_CONTABIL]" caption="CONTA_CONTABIL" attribute="1" defaultMemberUniqueName="[Lancamentos_CasaFasano].[CONTA_CONTABIL].[All]" allUniqueName="[Lancamentos_CasaFasano].[CONTA_CONTABIL].[All]" dimensionUniqueName="[Lancamentos_CasaFasano]" displayFolder="" count="0" unbalanced="0"/>
    <cacheHierarchy uniqueName="[Lancamentos_CasaFasano].[DATA]" caption="DATA" attribute="1" defaultMemberUniqueName="[Lancamentos_CasaFasano].[DATA].[All]" allUniqueName="[Lancamentos_CasaFasano].[DATA].[All]" dimensionUniqueName="[Lancamentos_CasaFasano]" displayFolder="" count="0" unbalanced="0"/>
    <cacheHierarchy uniqueName="[Lancamentos_CasaFasano].[FILIAL]" caption="FILIAL" attribute="1" defaultMemberUniqueName="[Lancamentos_CasaFasano].[FILIAL].[All]" allUniqueName="[Lancamentos_CasaFasano].[FILIAL].[All]" dimensionUniqueName="[Lancamentos_CasaFasano]" displayFolder="" count="0" unbalanced="0"/>
    <cacheHierarchy uniqueName="[Lancamentos_CasaFasano].[HISTORICO]" caption="HISTORICO" attribute="1" defaultMemberUniqueName="[Lancamentos_CasaFasano].[HISTORICO].[All]" allUniqueName="[Lancamentos_CasaFasano].[HISTORICO].[All]" dimensionUniqueName="[Lancamentos_CasaFasano]" displayFolder="" count="0" unbalanced="0"/>
    <cacheHierarchy uniqueName="[Lancamentos_CasaFasano].[OBSERVAÇÃO]" caption="OBSERVAÇÃO" attribute="1" defaultMemberUniqueName="[Lancamentos_CasaFasano].[OBSERVAÇÃO].[All]" allUniqueName="[Lancamentos_CasaFasano].[OBSERVAÇÃO].[All]" dimensionUniqueName="[Lancamentos_CasaFasano]" displayFolder="" count="0" unbalanced="0"/>
    <cacheHierarchy uniqueName="[Lancamentos_CasaFasano].[REFERENCIA]" caption="REFERENCIA" attribute="1" defaultMemberUniqueName="[Lancamentos_CasaFasano].[REFERENCIA].[All]" allUniqueName="[Lancamentos_CasaFasano].[REFERENCIA].[All]" dimensionUniqueName="[Lancamentos_CasaFasano]" displayFolder="" count="0" unbalanced="0"/>
    <cacheHierarchy uniqueName="[Lancamentos_CasaFasano].[RELATORIO]" caption="RELATORIO" attribute="1" defaultMemberUniqueName="[Lancamentos_CasaFasano].[RELATORIO].[All]" allUniqueName="[Lancamentos_CasaFasano].[RELATORIO].[All]" dimensionUniqueName="[Lancamentos_CasaFasano]" displayFolder="" count="0" unbalanced="0"/>
    <cacheHierarchy uniqueName="[Lancamentos_CasaFasano].[VALOR_CONSOLIDADO]" caption="VALOR_CONSOLIDADO" attribute="1" defaultMemberUniqueName="[Lancamentos_CasaFasano].[VALOR_CONSOLIDADO].[All]" allUniqueName="[Lancamentos_CasaFasano].[VALOR_CONSOLIDADO].[All]" dimensionUniqueName="[Lancamentos_CasaFasano]"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Ostuni].[CENTRO_CUSTO]" caption="CENTRO_CUSTO" attribute="1" defaultMemberUniqueName="[Lancamentos_Ostuni].[CENTRO_CUSTO].[All]" allUniqueName="[Lancamentos_Ostuni].[CENTRO_CUSTO].[All]" dimensionUniqueName="[Lancamentos_Ostuni]" displayFolder="" count="0" unbalanced="0"/>
    <cacheHierarchy uniqueName="[Lancamentos_Ostuni].[CONTA_CONTABIL]" caption="CONTA_CONTABIL" attribute="1" defaultMemberUniqueName="[Lancamentos_Ostuni].[CONTA_CONTABIL].[All]" allUniqueName="[Lancamentos_Ostuni].[CONTA_CONTABIL].[All]" dimensionUniqueName="[Lancamentos_Ostuni]" displayFolder="" count="0" unbalanced="0"/>
    <cacheHierarchy uniqueName="[Lancamentos_Ostuni].[DATA]" caption="DATA" attribute="1" defaultMemberUniqueName="[Lancamentos_Ostuni].[DATA].[All]" allUniqueName="[Lancamentos_Ostuni].[DATA].[All]" dimensionUniqueName="[Lancamentos_Ostuni]" displayFolder="" count="0" unbalanced="0"/>
    <cacheHierarchy uniqueName="[Lancamentos_Ostuni].[FILIAL]" caption="FILIAL" attribute="1" defaultMemberUniqueName="[Lancamentos_Ostuni].[FILIAL].[All]" allUniqueName="[Lancamentos_Ostuni].[FILIAL].[All]" dimensionUniqueName="[Lancamentos_Ostuni]" displayFolder="" count="0" unbalanced="0"/>
    <cacheHierarchy uniqueName="[Lancamentos_Ostuni].[HISTORICO]" caption="HISTORICO" attribute="1" defaultMemberUniqueName="[Lancamentos_Ostuni].[HISTORICO].[All]" allUniqueName="[Lancamentos_Ostuni].[HISTORICO].[All]" dimensionUniqueName="[Lancamentos_Ostuni]" displayFolder="" count="0" unbalanced="0"/>
    <cacheHierarchy uniqueName="[Lancamentos_Ostuni].[OBSERVAÇÃO]" caption="OBSERVAÇÃO" attribute="1" defaultMemberUniqueName="[Lancamentos_Ostuni].[OBSERVAÇÃO].[All]" allUniqueName="[Lancamentos_Ostuni].[OBSERVAÇÃO].[All]" dimensionUniqueName="[Lancamentos_Ostuni]" displayFolder="" count="0" unbalanced="0"/>
    <cacheHierarchy uniqueName="[Lancamentos_Ostuni].[REFERENCIA]" caption="REFERENCIA" attribute="1" defaultMemberUniqueName="[Lancamentos_Ostuni].[REFERENCIA].[All]" allUniqueName="[Lancamentos_Ostuni].[REFERENCIA].[All]" dimensionUniqueName="[Lancamentos_Ostuni]" displayFolder="" count="0" unbalanced="0"/>
    <cacheHierarchy uniqueName="[Lancamentos_Ostuni].[RELATORIO]" caption="RELATORIO" attribute="1" defaultMemberUniqueName="[Lancamentos_Ostuni].[RELATORIO].[All]" allUniqueName="[Lancamentos_Ostuni].[RELATORIO].[All]" dimensionUniqueName="[Lancamentos_Ostuni]" displayFolder="" count="0" unbalanced="0"/>
    <cacheHierarchy uniqueName="[Lancamentos_Ostuni].[VALOR_CONSOLIDADO]" caption="VALOR_CONSOLIDADO" attribute="1" defaultMemberUniqueName="[Lancamentos_Ostuni].[VALOR_CONSOLIDADO].[All]" allUniqueName="[Lancamentos_Ostuni].[VALOR_CONSOLIDADO].[All]" dimensionUniqueName="[Lancamentos_Ostuni]" displayFolder="" count="0"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2"/>
      </fieldsUsage>
    </cacheHierarchy>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FILTRO_MEDIDAS].[Ordinal]" caption="Ordinal" attribute="1" defaultMemberUniqueName="[FILTRO_MEDIDAS].[Ordinal].[All]" allUniqueName="[FILTRO_MEDIDAS].[Ordinal].[All]" dimensionUniqueName="[FILTRO_MEDIDAS]" displayFolder="" count="0" unbalanced="0" hidden="1"/>
    <cacheHierarchy uniqueName="[Measures].[xDRE_real]" caption="xDRE_real" measure="1" displayFolder="" measureGroup="medidas_padrao" count="0"/>
    <cacheHierarchy uniqueName="[Measures].[DRE_real]" caption="DRE_real" measure="1" displayFolder="" measureGroup="medidas_padrao" count="0" oneField="1">
      <fieldsUsage count="1">
        <fieldUsage x="0"/>
      </fieldsUsage>
    </cacheHierarchy>
    <cacheHierarchy uniqueName="[Measures].[xDRE_budget]" caption="xDRE_budget" measure="1" displayFolder="" measureGroup="medidas_padrao" count="0"/>
    <cacheHierarchy uniqueName="[Measures].[DRE_budget]" caption="DRE_budget" measure="1" displayFolder="" measureGroup="medidas_padrao" count="0"/>
    <cacheHierarchy uniqueName="[Measures].[xDRE_Cont]" caption="xDRE_Cont" measure="1" displayFolder="" measureGroup="medidas_padrao" count="0"/>
    <cacheHierarchy uniqueName="[Measures].[xDRE_Cont_Fasano_Filial]" caption="xDRE_Cont_Fasano_Filial" measure="1" displayFolder="" measureGroup="medidas_padrao" count="0"/>
    <cacheHierarchy uniqueName="[Measures].[xDRE_Cont_Fasano_CC]" caption="xDRE_Cont_Fasano_CC" measure="1" displayFolder="" measureGroup="medidas_padrao" count="0"/>
    <cacheHierarchy uniqueName="[Measures].[DRE_2023B]" caption="DRE_2023B" measure="1" displayFolder="" measureGroup="medidas_padrao" count="0"/>
    <cacheHierarchy uniqueName="[Measures].[DRE_2023B_AV]" caption="DRE_2023B_AV" measure="1" displayFolder="" measureGroup="medidas_padrao" count="0"/>
    <cacheHierarchy uniqueName="[Measures].[DRE_2022R]" caption="DRE_2022R" measure="1" displayFolder="" measureGroup="medidas_padrao" count="0"/>
    <cacheHierarchy uniqueName="[Measures].[DRE_2022R_AV_]" caption="DRE_2022R_AV_" measure="1" displayFolder="" measureGroup="medidas_padrao" count="0"/>
    <cacheHierarchy uniqueName="[Measures].[DRE_2023B_AV_]" caption="DRE_2023B_AV_" measure="1" displayFolder="" measureGroup="medidas_padrao" count="0"/>
    <cacheHierarchy uniqueName="[Measures].[xDRE_Balanço]" caption="xDRE_Balanço" measure="1" displayFolder="" measureGroup="medidas_padrao" count="0"/>
    <cacheHierarchy uniqueName="[Measures].[DRE_real_conselho]" caption="DRE_real_conselho" measure="1" displayFolder="" measureGroup="medidas_padrao" count="0"/>
    <cacheHierarchy uniqueName="[Measures].[DRE_2023R]" caption="DRE_2023R" measure="1" displayFolder="" measureGroup="medidas_padrao" count="0"/>
    <cacheHierarchy uniqueName="[Measures].[DRE_2023R_AV_]" caption="DRE_2023R_AV_" measure="1" displayFolder="" measureGroup="medidas_padrao" count="0"/>
    <cacheHierarchy uniqueName="[Measures].[xDRE_real_CasaFasano]" caption="xDRE_real_CasaFasano" measure="1" displayFolder="" measureGroup="medidas_padrao" count="0"/>
    <cacheHierarchy uniqueName="[Measures].[xDRE_real_Ostuni]" caption="xDRE_real_Ostuni" measure="1" displayFolder="" measureGroup="medidas_padrao" count="0"/>
    <cacheHierarchy uniqueName="[Measures].[xDRE_real_Gatgru%]" caption="xDRE_real_Gatgru%" measure="1" displayFolder="" measureGroup="medidas_padrao" count="0"/>
    <cacheHierarchy uniqueName="[Measures].[DRE_GATGRU%]" caption="DRE_GATGRU%" measure="1" displayFolder="" measureGroup="medidas_padrao" count="0"/>
    <cacheHierarchy uniqueName="[Measures].[xDRE_real_Gatgru100%]" caption="xDRE_real_Gatgru100%" measure="1" displayFolder="" measureGroup="medidas_padrao" count="0"/>
    <cacheHierarchy uniqueName="[Measures].[DRE_GATGRU100%]" caption="DRE_GATGRU100%" measure="1" displayFolder="" measureGroup="medidas_padrao" count="0"/>
    <cacheHierarchy uniqueName="[Measures].[DRE_budget_conselho]" caption="DRE_budget_conselho" measure="1" displayFolder="" measureGroup="medidas_padrao" count="0"/>
    <cacheHierarchy uniqueName="[Measures].[DRE_22Rx23B%]" caption="DRE_22Rx23B%" measure="1" displayFolder="" measureGroup="medidas_variacao" count="0"/>
    <cacheHierarchy uniqueName="[Measures].[DRE_22Rx23B]" caption="DRE_22Rx23B" measure="1" displayFolder="" measureGroup="medidas_variacao" count="0"/>
    <cacheHierarchy uniqueName="[Measures].[DRE_23Rx22R]" caption="DRE_23Rx22R" measure="1" displayFolder="" measureGroup="medidas_variacao" count="0"/>
    <cacheHierarchy uniqueName="[Measures].[DRE_23Rx22R%]" caption="DRE_23Rx22R%" measure="1" displayFolder="" measureGroup="medidas_variacao" count="0"/>
    <cacheHierarchy uniqueName="[Measures].[DRE_23Rx23B]" caption="DRE_23Rx23B" measure="1" displayFolder="" measureGroup="medidas_variacao" count="0"/>
    <cacheHierarchy uniqueName="[Measures].[DRE_23Rx23B%]" caption="DRE_23Rx23B%" measure="1" displayFolder="" measureGroup="medidas_variacao" count="0"/>
    <cacheHierarchy uniqueName="[Measures].[DRE_2020R]" caption="DRE_2020R" measure="1" displayFolder="" measureGroup="medidas_padrao" count="0" hidden="1"/>
    <cacheHierarchy uniqueName="[Measures].[DFC_2020R]" caption="DFC_2020R" measure="1" displayFolder="" measureGroup="medidas_padrao" count="0" hidden="1"/>
    <cacheHierarchy uniqueName="[Measures].[DRE_2020R_AV]" caption="DRE_2020R_AV" measure="1" displayFolder="" measureGroup="medidas_padrao" count="0" hidden="1"/>
    <cacheHierarchy uniqueName="[Measures].[DRE_2020R_AV_]" caption="DRE_2020R_AV_" measure="1" displayFolder="" measureGroup="medidas_padr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fatoCompetencia" uniqueName="[fatoCompetencia]" caption="fatoCompetencia"/>
    <dimension name="FILTRO_MEDIDAS" uniqueName="[FILTRO_MEDIDAS]" caption="FILTRO_MEDIDAS"/>
    <dimension name="Lancamentos_CasaFasano" uniqueName="[Lancamentos_CasaFasano]" caption="Lancamentos_CasaFasano"/>
    <dimension name="Lancamentos_Gatgru" uniqueName="[Lancamentos_Gatgru]" caption="Lancamentos_Gatgru"/>
    <dimension name="Lancamentos_Ostuni" uniqueName="[Lancamentos_Ostuni]" caption="Lancamentos_Ostuni"/>
    <dimension name="mascaraDRE" uniqueName="[mascaraDRE]" caption="mascaraDRE"/>
    <dimension name="mascaraDRE_conselho" uniqueName="[mascaraDRE_conselho]" caption="mascaraDRE_conselho"/>
    <dimension measure="1" name="Measures" uniqueName="[Measures]" caption="Measures"/>
  </dimensions>
  <measureGroups count="14">
    <measureGroup name="Data_Hora" caption="Data_Hora"/>
    <measureGroup name="dCalendario" caption="dCalendario"/>
    <measureGroup name="dCentrosCusto" caption="dCentrosCusto"/>
    <measureGroup name="dContasContabeis" caption="dContasContabeis"/>
    <measureGroup name="dEmpresas" caption="dEmpresas"/>
    <measureGroup name="fatoCompetencia" caption="fatoCompetencia"/>
    <measureGroup name="FILTRO_MEDIDAS" caption="FILTRO_MEDIDAS"/>
    <measureGroup name="Lancamentos_CasaFasano" caption="Lancamentos_CasaFasano"/>
    <measureGroup name="Lancamentos_Gatgru" caption="Lancamentos_Gatgru"/>
    <measureGroup name="Lancamentos_Ostuni" caption="Lancamentos_Ostuni"/>
    <measureGroup name="mascaraDRE" caption="mascaraDRE"/>
    <measureGroup name="mascaraDRE_conselho" caption="mascaraDRE_conselho"/>
    <measureGroup name="medidas_padrao" caption="medidas_padrao"/>
    <measureGroup name="medidas_variacao" caption="medidas_variacao"/>
  </measureGroups>
  <maps count="38">
    <map measureGroup="0" dimension="0"/>
    <map measureGroup="1" dimension="1"/>
    <map measureGroup="2" dimension="2"/>
    <map measureGroup="3" dimension="3"/>
    <map measureGroup="3" dimension="10"/>
    <map measureGroup="3" dimension="11"/>
    <map measureGroup="4" dimension="4"/>
    <map measureGroup="5" dimension="1"/>
    <map measureGroup="5" dimension="2"/>
    <map measureGroup="5" dimension="3"/>
    <map measureGroup="5" dimension="4"/>
    <map measureGroup="5" dimension="5"/>
    <map measureGroup="5" dimension="10"/>
    <map measureGroup="5" dimension="11"/>
    <map measureGroup="6" dimension="6"/>
    <map measureGroup="7" dimension="1"/>
    <map measureGroup="7" dimension="2"/>
    <map measureGroup="7" dimension="3"/>
    <map measureGroup="7" dimension="4"/>
    <map measureGroup="7" dimension="7"/>
    <map measureGroup="7" dimension="10"/>
    <map measureGroup="7" dimension="11"/>
    <map measureGroup="8" dimension="1"/>
    <map measureGroup="8" dimension="2"/>
    <map measureGroup="8" dimension="3"/>
    <map measureGroup="8" dimension="4"/>
    <map measureGroup="8" dimension="8"/>
    <map measureGroup="8" dimension="10"/>
    <map measureGroup="8" dimension="11"/>
    <map measureGroup="9" dimension="1"/>
    <map measureGroup="9" dimension="2"/>
    <map measureGroup="9" dimension="3"/>
    <map measureGroup="9" dimension="4"/>
    <map measureGroup="9" dimension="9"/>
    <map measureGroup="9" dimension="10"/>
    <map measureGroup="9" dimension="11"/>
    <map measureGroup="10" dimension="10"/>
    <map measureGroup="11" dimension="1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ela dinâmica2" cacheId="19" applyNumberFormats="0" applyBorderFormats="0" applyFontFormats="0" applyPatternFormats="0" applyAlignmentFormats="0" applyWidthHeightFormats="1" dataCaption="Valores" updatedVersion="7" minRefreshableVersion="3" useAutoFormatting="1" subtotalHiddenItems="1" itemPrintTitles="1" createdVersion="6" indent="0" outline="1" outlineData="1" multipleFieldFilters="0" fieldListSortAscending="1">
  <location ref="B4:M43" firstHeaderRow="1" firstDataRow="3" firstDataCol="1" rowPageCount="2" colPageCount="1"/>
  <pivotFields count="6">
    <pivotField dataField="1" showAll="0"/>
    <pivotField axis="axisPage" allDrilled="1" showAll="0" dataSourceSort="1" defaultAttributeDrillState="1">
      <items count="1">
        <item t="default"/>
      </items>
    </pivotField>
    <pivotField axis="axisRow" allDrilled="1" showAll="0" dataSourceSort="1"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axis="axisCol" allDrilled="1" showAll="0" dataSourceSort="1" defaultAttributeDrillState="1">
      <items count="9">
        <item x="0"/>
        <item x="1"/>
        <item x="2"/>
        <item x="3"/>
        <item x="4"/>
        <item x="5"/>
        <item x="6"/>
        <item x="7"/>
        <item t="default"/>
      </items>
    </pivotField>
    <pivotField axis="axisCol" allDrilled="1" showAll="0" dataSourceSort="1" defaultAttributeDrillState="1">
      <items count="3">
        <item x="0"/>
        <item x="1"/>
        <item t="default"/>
      </items>
    </pivotField>
    <pivotField axis="axisPage" allDrilled="1" showAll="0" dataSourceSort="1" defaultAttributeDrillState="1">
      <items count="1">
        <item t="default"/>
      </items>
    </pivotField>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2">
    <field x="4"/>
    <field x="3"/>
  </colFields>
  <colItems count="11">
    <i>
      <x/>
      <x/>
    </i>
    <i r="1">
      <x v="1"/>
    </i>
    <i r="1">
      <x v="2"/>
    </i>
    <i r="1">
      <x v="3"/>
    </i>
    <i t="default">
      <x/>
    </i>
    <i>
      <x v="1"/>
      <x v="4"/>
    </i>
    <i r="1">
      <x v="5"/>
    </i>
    <i r="1">
      <x v="6"/>
    </i>
    <i r="1">
      <x v="7"/>
    </i>
    <i t="default">
      <x v="1"/>
    </i>
    <i t="grand">
      <x/>
    </i>
  </colItems>
  <pageFields count="2">
    <pageField fld="1" hier="22" name="[dCentrosCusto].[NEGÓCIO].[All]" cap="All"/>
    <pageField fld="5" hier="70" name="[fatoCompetencia].[REFERENCIA].&amp;[RAZAO]" cap="RAZAO"/>
  </pageFields>
  <dataFields count="1">
    <dataField fld="0" baseField="0" baseItem="0"/>
  </dataFields>
  <pivotHierarchies count="16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02"/>
  </rowHierarchiesUsage>
  <colHierarchiesUsage count="2">
    <colHierarchyUsage hierarchyUsage="3"/>
    <colHierarchyUsage hierarchyUsage="15"/>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2.bin"/><Relationship Id="rId1" Type="http://schemas.openxmlformats.org/officeDocument/2006/relationships/hyperlink" Target="mailto:3@23"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3@23" TargetMode="External"/><Relationship Id="rId1" Type="http://schemas.openxmlformats.org/officeDocument/2006/relationships/hyperlink" Target="mailto:3@23"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2"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drawing" Target="../drawings/drawing22.xml"/><Relationship Id="rId5" Type="http://schemas.openxmlformats.org/officeDocument/2006/relationships/printerSettings" Target="../printerSettings/printerSettings15.bin"/><Relationship Id="rId4"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8" Type="http://schemas.openxmlformats.org/officeDocument/2006/relationships/hyperlink" Target="https://catarinafashionoutlet.com.br/" TargetMode="External"/><Relationship Id="rId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7" Type="http://schemas.openxmlformats.org/officeDocument/2006/relationships/hyperlink" Target="https://catarinafashionoutlet.com.br/" TargetMode="External"/><Relationship Id="rId12" Type="http://schemas.openxmlformats.org/officeDocument/2006/relationships/drawing" Target="../drawings/drawing27.xml"/><Relationship Id="rId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6" Type="http://schemas.openxmlformats.org/officeDocument/2006/relationships/hyperlink" Target="https://cidadejardimshopping.com.br/" TargetMode="External"/><Relationship Id="rId11" Type="http://schemas.openxmlformats.org/officeDocument/2006/relationships/printerSettings" Target="../printerSettings/printerSettings18.bin"/><Relationship Id="rId5"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0" Type="http://schemas.openxmlformats.org/officeDocument/2006/relationships/hyperlink" Target="https://shopsjardins.com.br/" TargetMode="External"/><Relationship Id="rId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9" Type="http://schemas.openxmlformats.org/officeDocument/2006/relationships/hyperlink" Target="https://bvmarket.com.br/"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hyperlink" Target="https://www.fasano.com.br/gastronomia/delivery-fasano"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A1:U34"/>
  <sheetViews>
    <sheetView showGridLines="0" tabSelected="1" zoomScale="90" zoomScaleNormal="90" workbookViewId="0">
      <selection activeCell="N20" sqref="N20"/>
    </sheetView>
  </sheetViews>
  <sheetFormatPr defaultColWidth="8.81640625" defaultRowHeight="13.5" x14ac:dyDescent="0.25"/>
  <cols>
    <col min="1" max="1" width="1.1796875" style="27" customWidth="1"/>
    <col min="2" max="2" width="8.81640625" style="27"/>
    <col min="3" max="3" width="9.1796875" style="27" customWidth="1"/>
    <col min="4" max="4" width="10.36328125" style="27" customWidth="1"/>
    <col min="5" max="7" width="13.7265625" style="27" customWidth="1"/>
    <col min="8" max="10" width="8.81640625" style="27"/>
    <col min="11" max="11" width="7.54296875" style="27" customWidth="1"/>
    <col min="12" max="13" width="8.81640625" style="27"/>
    <col min="14" max="14" width="6" style="27" customWidth="1"/>
    <col min="15" max="15" width="4.81640625" style="27" customWidth="1"/>
    <col min="16" max="17" width="8.81640625" style="27"/>
    <col min="18" max="18" width="5.453125" style="27" customWidth="1"/>
    <col min="19" max="19" width="5.1796875" style="27" customWidth="1"/>
    <col min="20" max="16384" width="8.81640625" style="27"/>
  </cols>
  <sheetData>
    <row r="1" spans="1:21" ht="35.5" customHeight="1" x14ac:dyDescent="0.25">
      <c r="A1" s="337"/>
      <c r="B1" s="664" t="s">
        <v>625</v>
      </c>
      <c r="C1" s="664"/>
      <c r="D1" s="664"/>
      <c r="E1" s="664"/>
      <c r="F1" s="664"/>
      <c r="G1" s="664"/>
      <c r="H1" s="664"/>
      <c r="I1" s="664"/>
      <c r="J1" s="664"/>
      <c r="K1" s="664"/>
      <c r="L1" s="664"/>
      <c r="M1" s="664"/>
      <c r="N1" s="664"/>
      <c r="O1" s="664"/>
      <c r="P1" s="664"/>
      <c r="Q1" s="664"/>
      <c r="R1" s="664"/>
      <c r="S1" s="664"/>
      <c r="T1" s="664"/>
      <c r="U1" s="664"/>
    </row>
    <row r="2" spans="1:21" ht="27.5" customHeight="1" x14ac:dyDescent="0.65">
      <c r="B2" s="28"/>
      <c r="C2" s="28"/>
      <c r="D2" s="28"/>
      <c r="E2" s="28"/>
      <c r="F2" s="28"/>
      <c r="G2" s="28"/>
      <c r="H2" s="28"/>
      <c r="I2" s="28"/>
      <c r="J2" s="28"/>
      <c r="K2" s="28"/>
      <c r="L2" s="28"/>
      <c r="M2" s="28"/>
      <c r="N2" s="28"/>
      <c r="O2" s="28"/>
      <c r="P2" s="28"/>
      <c r="Q2" s="28"/>
      <c r="R2" s="28"/>
      <c r="S2" s="28"/>
      <c r="T2" s="28"/>
      <c r="U2" s="28"/>
    </row>
    <row r="3" spans="1:21" ht="15.5" customHeight="1" x14ac:dyDescent="0.65">
      <c r="B3" s="88" t="s">
        <v>686</v>
      </c>
      <c r="C3" s="29"/>
      <c r="D3" s="29"/>
      <c r="E3" s="29"/>
      <c r="H3" s="338" t="s">
        <v>687</v>
      </c>
      <c r="I3" s="29"/>
      <c r="J3" s="29"/>
      <c r="K3" s="29"/>
      <c r="L3" s="29"/>
      <c r="M3" s="28"/>
      <c r="N3" s="28"/>
      <c r="O3" s="28"/>
      <c r="P3" s="28"/>
      <c r="Q3" s="28"/>
      <c r="R3" s="28"/>
      <c r="S3" s="28"/>
      <c r="T3" s="28"/>
      <c r="U3" s="28"/>
    </row>
    <row r="4" spans="1:21" ht="18" customHeight="1" x14ac:dyDescent="0.35">
      <c r="B4" s="30" t="s">
        <v>222</v>
      </c>
      <c r="C4" s="30"/>
      <c r="D4" s="30"/>
      <c r="E4" s="30" t="s">
        <v>223</v>
      </c>
      <c r="F4" s="30"/>
      <c r="G4" s="30"/>
      <c r="H4" s="30" t="s">
        <v>224</v>
      </c>
      <c r="I4" s="30"/>
      <c r="J4" s="30"/>
      <c r="K4" s="30"/>
      <c r="L4" s="30" t="s">
        <v>225</v>
      </c>
      <c r="M4" s="30"/>
      <c r="N4" s="30"/>
      <c r="O4" s="30"/>
      <c r="P4" s="30" t="s">
        <v>103</v>
      </c>
      <c r="Q4" s="30"/>
      <c r="R4" s="30"/>
      <c r="S4" s="30"/>
      <c r="T4" s="30" t="s">
        <v>227</v>
      </c>
    </row>
    <row r="5" spans="1:21" ht="18" customHeight="1" x14ac:dyDescent="0.25"/>
    <row r="6" spans="1:21" ht="18" customHeight="1" x14ac:dyDescent="0.25"/>
    <row r="7" spans="1:21" ht="18" customHeight="1" x14ac:dyDescent="0.25"/>
    <row r="8" spans="1:21" ht="18" customHeight="1" x14ac:dyDescent="0.25"/>
    <row r="9" spans="1:21" ht="18" customHeight="1" x14ac:dyDescent="0.35">
      <c r="L9" s="30" t="s">
        <v>598</v>
      </c>
      <c r="M9" s="82"/>
      <c r="N9" s="82"/>
      <c r="P9" s="30"/>
    </row>
    <row r="10" spans="1:21" ht="18" customHeight="1" x14ac:dyDescent="0.35">
      <c r="L10" s="82"/>
      <c r="M10" s="82"/>
      <c r="N10" s="82"/>
    </row>
    <row r="11" spans="1:21" ht="18" customHeight="1" x14ac:dyDescent="0.25"/>
    <row r="12" spans="1:21" ht="18" customHeight="1" x14ac:dyDescent="0.25"/>
    <row r="13" spans="1:21" ht="18" customHeight="1" x14ac:dyDescent="0.25"/>
    <row r="14" spans="1:21" ht="18" customHeight="1" x14ac:dyDescent="0.35">
      <c r="L14" s="30"/>
      <c r="P14" s="30"/>
    </row>
    <row r="15" spans="1:21" ht="18" customHeight="1" x14ac:dyDescent="0.25"/>
    <row r="16" spans="1:21" ht="18" customHeight="1" x14ac:dyDescent="0.25"/>
    <row r="17" ht="18" customHeight="1" x14ac:dyDescent="0.25"/>
    <row r="18" ht="6.5" customHeight="1" x14ac:dyDescent="0.25"/>
    <row r="19" ht="3" hidden="1"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row r="34" ht="18" customHeight="1" x14ac:dyDescent="0.25"/>
  </sheetData>
  <mergeCells count="1">
    <mergeCell ref="B1:U1"/>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69800-C25B-4650-8615-DBA159BBED44}">
  <sheetPr codeName="Planilha7">
    <tabColor rgb="FFB4AA99"/>
  </sheetPr>
  <dimension ref="A2:N31"/>
  <sheetViews>
    <sheetView showGridLines="0" zoomScale="80" zoomScaleNormal="80" workbookViewId="0">
      <pane xSplit="1" ySplit="4" topLeftCell="H5" activePane="bottomRight" state="frozen"/>
      <selection pane="topRight" activeCell="B1" sqref="B1"/>
      <selection pane="bottomLeft" activeCell="A5" sqref="A5"/>
      <selection pane="bottomRight" activeCell="N5" sqref="N5:N27"/>
    </sheetView>
  </sheetViews>
  <sheetFormatPr defaultRowHeight="13.5" outlineLevelCol="1" x14ac:dyDescent="0.25"/>
  <cols>
    <col min="1" max="1" width="39.7265625" style="445" customWidth="1"/>
    <col min="2" max="2" width="12.90625" style="11" customWidth="1"/>
    <col min="3" max="6" width="12.90625" style="11" hidden="1" customWidth="1" outlineLevel="1"/>
    <col min="7" max="7" width="12.90625" style="11" customWidth="1" collapsed="1"/>
    <col min="8" max="8" width="12.54296875" style="11" customWidth="1"/>
    <col min="9" max="11" width="12.90625" style="11" customWidth="1"/>
    <col min="12" max="12" width="12.54296875" style="11" customWidth="1"/>
    <col min="13" max="13" width="12.54296875" style="525" customWidth="1"/>
    <col min="14" max="16384" width="8.7265625" style="11"/>
  </cols>
  <sheetData>
    <row r="2" spans="1:14" x14ac:dyDescent="0.25">
      <c r="A2" s="444"/>
    </row>
    <row r="4" spans="1:14" s="445" customFormat="1" ht="24" customHeight="1" x14ac:dyDescent="0.25">
      <c r="A4" s="457" t="s">
        <v>582</v>
      </c>
      <c r="B4" s="442" t="s" vm="339">
        <v>2</v>
      </c>
      <c r="C4" s="442" t="s">
        <v>592</v>
      </c>
      <c r="D4" s="442" t="s">
        <v>591</v>
      </c>
      <c r="E4" s="442" t="s">
        <v>608</v>
      </c>
      <c r="F4" s="442" t="s">
        <v>654</v>
      </c>
      <c r="G4" s="442" t="s" vm="28">
        <v>57</v>
      </c>
      <c r="H4" s="442" t="s">
        <v>768</v>
      </c>
      <c r="I4" s="442" t="s">
        <v>782</v>
      </c>
      <c r="J4" s="442" t="s">
        <v>796</v>
      </c>
      <c r="K4" s="246" t="s">
        <v>808</v>
      </c>
      <c r="L4" s="246" t="s" vm="1357">
        <v>642</v>
      </c>
      <c r="M4" s="552" t="s">
        <v>840</v>
      </c>
      <c r="N4" s="552" t="s">
        <v>883</v>
      </c>
    </row>
    <row r="5" spans="1:14" ht="14" x14ac:dyDescent="0.3">
      <c r="A5" s="448" t="s" vm="19">
        <v>305</v>
      </c>
      <c r="B5" s="345" vm="467">
        <v>153409439.93000001</v>
      </c>
      <c r="C5" s="345" vm="978">
        <v>36035065.609999999</v>
      </c>
      <c r="D5" s="345" vm="979">
        <v>44901131.710000001</v>
      </c>
      <c r="E5" s="345" vm="980">
        <v>40930586.170000002</v>
      </c>
      <c r="F5" s="345" vm="981">
        <v>43755086.549999997</v>
      </c>
      <c r="G5" s="345" vm="982">
        <v>165621870.03999999</v>
      </c>
      <c r="H5" s="345" vm="547">
        <v>29594360.57</v>
      </c>
      <c r="I5" s="345" vm="983">
        <v>44618096.780000001</v>
      </c>
      <c r="J5" s="345" vm="1329">
        <v>46037596.459996663</v>
      </c>
      <c r="K5" s="345" vm="1528">
        <v>47878427.260000832</v>
      </c>
      <c r="L5" s="345" vm="1529">
        <v>168128481.06999451</v>
      </c>
      <c r="M5" s="553" vm="1660">
        <v>41194809.629999988</v>
      </c>
      <c r="N5" s="553" vm="1773">
        <v>53615587.840000317</v>
      </c>
    </row>
    <row r="6" spans="1:14" x14ac:dyDescent="0.25">
      <c r="A6" s="458" t="s" vm="18">
        <v>306</v>
      </c>
      <c r="B6" s="346" vm="468">
        <v>-42316789.469999999</v>
      </c>
      <c r="C6" s="346" vm="984">
        <v>-9267805.1199999992</v>
      </c>
      <c r="D6" s="346" vm="985">
        <v>-5460645.9900000002</v>
      </c>
      <c r="E6" s="346" vm="986">
        <v>-11357289.859999999</v>
      </c>
      <c r="F6" s="346" vm="987">
        <v>-11715122.66</v>
      </c>
      <c r="G6" s="346" vm="988">
        <v>-37800863.630000003</v>
      </c>
      <c r="H6" s="346" vm="548">
        <v>-7892777.2000000002</v>
      </c>
      <c r="I6" s="346" vm="989">
        <v>-11733696.199999999</v>
      </c>
      <c r="J6" s="346" vm="1330">
        <v>-11999328.110000145</v>
      </c>
      <c r="K6" s="346" vm="1530">
        <v>-12459948.249999959</v>
      </c>
      <c r="L6" s="346" vm="1531">
        <v>-44085749.760000646</v>
      </c>
      <c r="M6" s="554" vm="1661">
        <v>-10340661.590000002</v>
      </c>
      <c r="N6" s="554" vm="1774">
        <v>-12852930.209999958</v>
      </c>
    </row>
    <row r="7" spans="1:14" ht="14" x14ac:dyDescent="0.3">
      <c r="A7" s="448" t="s" vm="17">
        <v>307</v>
      </c>
      <c r="B7" s="345">
        <v>111092650.46000001</v>
      </c>
      <c r="C7" s="345">
        <v>26767260.490000002</v>
      </c>
      <c r="D7" s="345">
        <v>39440485.719999999</v>
      </c>
      <c r="E7" s="345">
        <v>29573296.310000002</v>
      </c>
      <c r="F7" s="345">
        <v>32039963.889999997</v>
      </c>
      <c r="G7" s="345">
        <v>127821006.41</v>
      </c>
      <c r="H7" s="345">
        <v>21701583.370000001</v>
      </c>
      <c r="I7" s="345">
        <v>32884400.580000002</v>
      </c>
      <c r="J7" s="345">
        <v>34038268.349996522</v>
      </c>
      <c r="K7" s="345">
        <v>35418479.01000087</v>
      </c>
      <c r="L7" s="345">
        <v>124042731.30999386</v>
      </c>
      <c r="M7" s="553">
        <v>30854148.039999984</v>
      </c>
      <c r="N7" s="553">
        <v>40762657.63000036</v>
      </c>
    </row>
    <row r="8" spans="1:14" x14ac:dyDescent="0.25">
      <c r="A8" s="447" t="s" vm="16">
        <v>308</v>
      </c>
      <c r="B8" s="346" vm="469">
        <v>-54717226.299999997</v>
      </c>
      <c r="C8" s="346" vm="990">
        <v>-13760510.119999999</v>
      </c>
      <c r="D8" s="346" vm="991">
        <v>-22602798.16</v>
      </c>
      <c r="E8" s="346" vm="992">
        <v>-15933668.08</v>
      </c>
      <c r="F8" s="346" vm="993">
        <v>-17509422.829999998</v>
      </c>
      <c r="G8" s="346" vm="994">
        <v>-69806399.189999998</v>
      </c>
      <c r="H8" s="346" vm="549">
        <v>-10585698.779999999</v>
      </c>
      <c r="I8" s="346" vm="995">
        <v>-16500094.810000001</v>
      </c>
      <c r="J8" s="346" vm="1331">
        <v>-17740930.43</v>
      </c>
      <c r="K8" s="346" vm="1532">
        <v>-17982052.629999992</v>
      </c>
      <c r="L8" s="346" vm="1533">
        <v>-62808776.650000006</v>
      </c>
      <c r="M8" s="554" vm="1662">
        <v>-14338098.819999997</v>
      </c>
      <c r="N8" s="554" vm="1775">
        <v>-17384973.620000005</v>
      </c>
    </row>
    <row r="9" spans="1:14" ht="14" x14ac:dyDescent="0.3">
      <c r="A9" s="459" t="s" vm="15">
        <v>309</v>
      </c>
      <c r="B9" s="348">
        <v>56375424.160000011</v>
      </c>
      <c r="C9" s="348">
        <v>13006750.370000003</v>
      </c>
      <c r="D9" s="348">
        <v>16837687.559999999</v>
      </c>
      <c r="E9" s="348">
        <v>13639628.230000002</v>
      </c>
      <c r="F9" s="348">
        <v>14530541.059999999</v>
      </c>
      <c r="G9" s="348">
        <v>58014607.219999999</v>
      </c>
      <c r="H9" s="348">
        <v>11115884.590000002</v>
      </c>
      <c r="I9" s="348">
        <v>16384305.770000001</v>
      </c>
      <c r="J9" s="348">
        <v>16297337.919996522</v>
      </c>
      <c r="K9" s="348">
        <v>17436426.380000878</v>
      </c>
      <c r="L9" s="348">
        <v>61233954.659993857</v>
      </c>
      <c r="M9" s="557">
        <v>16516049.219999988</v>
      </c>
      <c r="N9" s="557">
        <v>23377684.010000356</v>
      </c>
    </row>
    <row r="10" spans="1:14" ht="14" x14ac:dyDescent="0.3">
      <c r="A10" s="460" t="s">
        <v>310</v>
      </c>
      <c r="B10" s="362">
        <v>0.50746313033820845</v>
      </c>
      <c r="C10" s="362">
        <v>0.48592011778191507</v>
      </c>
      <c r="D10" s="362">
        <v>0.42691379815998876</v>
      </c>
      <c r="E10" s="362">
        <v>0.46121433630609038</v>
      </c>
      <c r="F10" s="362">
        <v>0.45351302860035775</v>
      </c>
      <c r="G10" s="362">
        <v>0.45387381033373919</v>
      </c>
      <c r="H10" s="362">
        <v>0.51221537159203145</v>
      </c>
      <c r="I10" s="349">
        <v>0.49823945338887488</v>
      </c>
      <c r="J10" s="349">
        <v>0.47879456594031428</v>
      </c>
      <c r="K10" s="349">
        <v>0.49229743533248493</v>
      </c>
      <c r="L10" s="349">
        <v>0.49365209886393696</v>
      </c>
      <c r="M10" s="349">
        <v>0.53529428842398186</v>
      </c>
      <c r="N10" s="349">
        <v>0.57350735622289084</v>
      </c>
    </row>
    <row r="11" spans="1:14" ht="14" x14ac:dyDescent="0.3">
      <c r="A11" s="448" t="s">
        <v>311</v>
      </c>
      <c r="B11" s="345">
        <v>-74759070.090000004</v>
      </c>
      <c r="C11" s="345">
        <v>-21762937.239999998</v>
      </c>
      <c r="D11" s="345">
        <v>-11879898.069999998</v>
      </c>
      <c r="E11" s="345">
        <v>-20694527.34</v>
      </c>
      <c r="F11" s="345">
        <v>-22975880.98</v>
      </c>
      <c r="G11" s="345">
        <v>-77313243.63000001</v>
      </c>
      <c r="H11" s="345">
        <v>-18948374.529900003</v>
      </c>
      <c r="I11" s="345">
        <v>-22971865.0264</v>
      </c>
      <c r="J11" s="345">
        <v>-26660494.429999977</v>
      </c>
      <c r="K11" s="345">
        <v>-13607782.279999999</v>
      </c>
      <c r="L11" s="345">
        <v>-82188516.266326979</v>
      </c>
      <c r="M11" s="553">
        <v>-21372585.289999995</v>
      </c>
      <c r="N11" s="553">
        <v>-25117931.24000001</v>
      </c>
    </row>
    <row r="12" spans="1:14" x14ac:dyDescent="0.25">
      <c r="A12" s="447" t="s" vm="14">
        <v>312</v>
      </c>
      <c r="B12" s="346" vm="470">
        <v>-7812951.1600000001</v>
      </c>
      <c r="C12" s="346" vm="996">
        <v>-1488941.3</v>
      </c>
      <c r="D12" s="346" vm="997">
        <v>-1793544.91</v>
      </c>
      <c r="E12" s="346" vm="998">
        <v>-1573362.01</v>
      </c>
      <c r="F12" s="346" vm="999">
        <v>-2220800.12</v>
      </c>
      <c r="G12" s="346" vm="1000">
        <v>-7076648.3399999999</v>
      </c>
      <c r="H12" s="346" vm="550">
        <v>-944115.84</v>
      </c>
      <c r="I12" s="346" vm="1001">
        <v>-1628747.27</v>
      </c>
      <c r="J12" s="346" vm="1332">
        <v>-1713951.679999999</v>
      </c>
      <c r="K12" s="346" vm="1534">
        <v>-1998743.54</v>
      </c>
      <c r="L12" s="346" vm="1535">
        <v>-6285558.3299999991</v>
      </c>
      <c r="M12" s="554" vm="1663">
        <v>-1322772.71</v>
      </c>
      <c r="N12" s="554" vm="1776">
        <v>-1212874.5800000008</v>
      </c>
    </row>
    <row r="13" spans="1:14" x14ac:dyDescent="0.25">
      <c r="A13" s="447" t="s" vm="13">
        <v>313</v>
      </c>
      <c r="B13" s="346" vm="471">
        <v>-64030834.039999999</v>
      </c>
      <c r="C13" s="346" vm="1002">
        <v>-19462532.039999999</v>
      </c>
      <c r="D13" s="346" vm="1003">
        <v>-9062518.2899999991</v>
      </c>
      <c r="E13" s="346" vm="1004">
        <v>-17816786.93</v>
      </c>
      <c r="F13" s="346" vm="1005">
        <v>-19149872.66</v>
      </c>
      <c r="G13" s="346" vm="1006">
        <v>-65491709.920000002</v>
      </c>
      <c r="H13" s="346" vm="551">
        <v>-16301851.4099</v>
      </c>
      <c r="I13" s="346" vm="1007">
        <v>-20100944.6664</v>
      </c>
      <c r="J13" s="346" vm="1333">
        <v>-23609146.229999974</v>
      </c>
      <c r="K13" s="346" vm="1536">
        <v>-21336579.220000003</v>
      </c>
      <c r="L13" s="346" vm="1537">
        <v>-81348521.526326969</v>
      </c>
      <c r="M13" s="554" vm="1664">
        <v>-18845015.589999996</v>
      </c>
      <c r="N13" s="554" vm="1777">
        <v>-23579514.990000006</v>
      </c>
    </row>
    <row r="14" spans="1:14" ht="14.15" customHeight="1" x14ac:dyDescent="0.25">
      <c r="A14" s="447" t="s" vm="21">
        <v>314</v>
      </c>
      <c r="B14" s="346" vm="472">
        <v>-2915284.89</v>
      </c>
      <c r="C14" s="346" vm="1008">
        <v>-811463.9</v>
      </c>
      <c r="D14" s="346" vm="1009">
        <v>-1023834.87</v>
      </c>
      <c r="E14" s="346" vm="1010">
        <v>-1304378.3999999999</v>
      </c>
      <c r="F14" s="346" vm="1011">
        <v>-1605208.2</v>
      </c>
      <c r="G14" s="346" vm="1012">
        <v>-4744885.37</v>
      </c>
      <c r="H14" s="346" vm="552">
        <v>-1702407.28</v>
      </c>
      <c r="I14" s="346" vm="1013">
        <v>-1242173.0900000001</v>
      </c>
      <c r="J14" s="346" vm="1334">
        <v>-1337396.5200000014</v>
      </c>
      <c r="K14" s="346" vm="1538">
        <v>9727540.4800000023</v>
      </c>
      <c r="L14" s="346" vm="1539">
        <v>5445563.5899999877</v>
      </c>
      <c r="M14" s="554" vm="1665">
        <v>-1204796.9899999998</v>
      </c>
      <c r="N14" s="554" vm="1778">
        <v>-325541.67000000051</v>
      </c>
    </row>
    <row r="15" spans="1:14" s="15" customFormat="1" ht="14" x14ac:dyDescent="0.3">
      <c r="A15" s="448" t="s" vm="12">
        <v>315</v>
      </c>
      <c r="B15" s="345">
        <v>0</v>
      </c>
      <c r="C15" s="345">
        <v>0</v>
      </c>
      <c r="D15" s="345">
        <v>0</v>
      </c>
      <c r="E15" s="345">
        <v>0</v>
      </c>
      <c r="F15" s="345">
        <v>0</v>
      </c>
      <c r="G15" s="345">
        <v>0</v>
      </c>
      <c r="H15" s="345">
        <v>0</v>
      </c>
      <c r="I15" s="345">
        <v>0</v>
      </c>
      <c r="J15" s="345">
        <v>0</v>
      </c>
      <c r="K15" s="345">
        <v>0</v>
      </c>
      <c r="L15" s="345">
        <v>0</v>
      </c>
      <c r="M15" s="553">
        <v>0</v>
      </c>
      <c r="N15" s="553">
        <v>0</v>
      </c>
    </row>
    <row r="16" spans="1:14" ht="14" x14ac:dyDescent="0.3">
      <c r="A16" s="461" t="s" vm="11">
        <v>316</v>
      </c>
      <c r="B16" s="350">
        <v>-18383645.929999992</v>
      </c>
      <c r="C16" s="350">
        <v>-8756186.8699999955</v>
      </c>
      <c r="D16" s="350">
        <v>4957789.49</v>
      </c>
      <c r="E16" s="350">
        <v>-7054899.1099999975</v>
      </c>
      <c r="F16" s="350">
        <v>-8445339.9200000018</v>
      </c>
      <c r="G16" s="350">
        <v>-19298636.410000011</v>
      </c>
      <c r="H16" s="350">
        <v>-7832489.9399000015</v>
      </c>
      <c r="I16" s="350">
        <v>-6587559.2563999984</v>
      </c>
      <c r="J16" s="350">
        <v>-10363156.510003455</v>
      </c>
      <c r="K16" s="350">
        <v>3828644.1000008788</v>
      </c>
      <c r="L16" s="350">
        <v>-20954561.606333122</v>
      </c>
      <c r="M16" s="580">
        <v>-4856536.0700000077</v>
      </c>
      <c r="N16" s="580">
        <v>-1740247.229999654</v>
      </c>
    </row>
    <row r="17" spans="1:14" x14ac:dyDescent="0.25">
      <c r="A17" s="462" t="s" vm="10">
        <v>317</v>
      </c>
      <c r="B17" s="351" vm="473">
        <v>9499786.8699999992</v>
      </c>
      <c r="C17" s="351" vm="1014">
        <v>2703815.19</v>
      </c>
      <c r="D17" s="351" vm="1015">
        <v>-7245599.3600000003</v>
      </c>
      <c r="E17" s="351" vm="1016">
        <v>1900876.81</v>
      </c>
      <c r="F17" s="351" vm="1017">
        <v>3197501.68</v>
      </c>
      <c r="G17" s="351" vm="1018">
        <v>556594.31999999995</v>
      </c>
      <c r="H17" s="351" vm="553">
        <v>1915321.96</v>
      </c>
      <c r="I17" s="351" vm="1019">
        <v>1997051.27</v>
      </c>
      <c r="J17" s="351" vm="1335">
        <v>3451938.4600000014</v>
      </c>
      <c r="K17" s="351" vm="1540">
        <v>1952953.2500000005</v>
      </c>
      <c r="L17" s="351" vm="1541">
        <v>9317264.9400000013</v>
      </c>
      <c r="M17" s="558" vm="1666">
        <v>1847891.9700000007</v>
      </c>
      <c r="N17" s="558" vm="1779">
        <v>1919385.9600000002</v>
      </c>
    </row>
    <row r="18" spans="1:14" ht="14" x14ac:dyDescent="0.3">
      <c r="A18" s="448" t="s" vm="9">
        <v>27</v>
      </c>
      <c r="B18" s="347">
        <v>-8883859.0599999931</v>
      </c>
      <c r="C18" s="347">
        <v>-6052371.679999996</v>
      </c>
      <c r="D18" s="347">
        <v>-2287809.87</v>
      </c>
      <c r="E18" s="347">
        <v>-5154022.299999997</v>
      </c>
      <c r="F18" s="347">
        <v>-5247838.2400000021</v>
      </c>
      <c r="G18" s="347">
        <v>-18742042.090000011</v>
      </c>
      <c r="H18" s="347">
        <v>-5917167.9799000015</v>
      </c>
      <c r="I18" s="347">
        <v>-4590507.9863999989</v>
      </c>
      <c r="J18" s="347">
        <v>-6911218.0500034541</v>
      </c>
      <c r="K18" s="347">
        <v>5781597.3500008788</v>
      </c>
      <c r="L18" s="347">
        <v>-11637296.66633312</v>
      </c>
      <c r="M18" s="555">
        <v>-3008644.1000000071</v>
      </c>
      <c r="N18" s="555">
        <v>179138.7300003462</v>
      </c>
    </row>
    <row r="19" spans="1:14" x14ac:dyDescent="0.25">
      <c r="A19" s="447" t="s" vm="8">
        <v>570</v>
      </c>
      <c r="B19" s="346">
        <v>0</v>
      </c>
      <c r="C19" s="346">
        <v>0</v>
      </c>
      <c r="D19" s="346">
        <v>0</v>
      </c>
      <c r="E19" s="346">
        <v>0</v>
      </c>
      <c r="F19" s="346">
        <v>0</v>
      </c>
      <c r="G19" s="346">
        <v>0</v>
      </c>
      <c r="H19" s="346">
        <v>0</v>
      </c>
      <c r="I19" s="346">
        <v>0</v>
      </c>
      <c r="J19" s="346">
        <v>0</v>
      </c>
      <c r="K19" s="346">
        <v>0</v>
      </c>
      <c r="L19" s="346">
        <v>0</v>
      </c>
      <c r="M19" s="554">
        <v>0</v>
      </c>
      <c r="N19" s="554">
        <v>0</v>
      </c>
    </row>
    <row r="20" spans="1:14" x14ac:dyDescent="0.25">
      <c r="A20" s="458" t="s" vm="7">
        <v>318</v>
      </c>
      <c r="B20" s="346" vm="474">
        <v>-13602.59</v>
      </c>
      <c r="C20" s="346" vm="1020">
        <v>299033.03999999998</v>
      </c>
      <c r="D20" s="346" vm="1021">
        <v>-689028.54</v>
      </c>
      <c r="E20" s="346" vm="1022">
        <v>-33943.94</v>
      </c>
      <c r="F20" s="346">
        <v>0</v>
      </c>
      <c r="G20" s="346" vm="1023">
        <v>-423939.44</v>
      </c>
      <c r="H20" s="346">
        <v>0</v>
      </c>
      <c r="I20" s="346">
        <v>0</v>
      </c>
      <c r="J20" s="346" vm="1336">
        <v>2262389.33</v>
      </c>
      <c r="K20" s="346">
        <v>0</v>
      </c>
      <c r="L20" s="346" vm="1542">
        <v>2262389.33</v>
      </c>
      <c r="M20" s="554">
        <v>0</v>
      </c>
      <c r="N20" s="554" vm="1780">
        <v>1772273.81</v>
      </c>
    </row>
    <row r="21" spans="1:14" x14ac:dyDescent="0.25">
      <c r="A21" s="458" t="s">
        <v>578</v>
      </c>
      <c r="B21" s="346" vm="475">
        <v>-102454.07</v>
      </c>
      <c r="C21" s="346">
        <v>0</v>
      </c>
      <c r="D21" s="346">
        <v>0</v>
      </c>
      <c r="E21" s="346">
        <v>0</v>
      </c>
      <c r="F21" s="346">
        <v>0</v>
      </c>
      <c r="G21" s="346">
        <v>0</v>
      </c>
      <c r="H21" s="346">
        <v>0</v>
      </c>
      <c r="I21" s="346">
        <v>0</v>
      </c>
      <c r="J21" s="346">
        <v>0</v>
      </c>
      <c r="K21" s="346" vm="1543">
        <v>555000</v>
      </c>
      <c r="L21" s="346" vm="1544">
        <v>555000</v>
      </c>
      <c r="M21" s="554">
        <v>0</v>
      </c>
      <c r="N21" s="554" vm="1781">
        <v>168350</v>
      </c>
    </row>
    <row r="22" spans="1:14" ht="14" x14ac:dyDescent="0.3">
      <c r="A22" s="459" t="s" vm="6">
        <v>319</v>
      </c>
      <c r="B22" s="348">
        <v>-8999915.7199999932</v>
      </c>
      <c r="C22" s="348">
        <v>-5753338.6399999959</v>
      </c>
      <c r="D22" s="348">
        <v>-2976838.41</v>
      </c>
      <c r="E22" s="348">
        <v>-5187966.2399999974</v>
      </c>
      <c r="F22" s="348">
        <v>-5247838.2400000021</v>
      </c>
      <c r="G22" s="348">
        <v>-19165981.530000012</v>
      </c>
      <c r="H22" s="348">
        <v>-5917167.9799000015</v>
      </c>
      <c r="I22" s="348">
        <v>-4590507.9863999989</v>
      </c>
      <c r="J22" s="348">
        <v>-4648828.720003454</v>
      </c>
      <c r="K22" s="348">
        <v>6336597.3500008788</v>
      </c>
      <c r="L22" s="348">
        <v>-8819907.3363331202</v>
      </c>
      <c r="M22" s="557">
        <v>-3008644.1000000071</v>
      </c>
      <c r="N22" s="557">
        <v>2119762.5400003465</v>
      </c>
    </row>
    <row r="23" spans="1:14" s="16" customFormat="1" ht="14" x14ac:dyDescent="0.3">
      <c r="A23" s="460" t="s">
        <v>310</v>
      </c>
      <c r="B23" s="349">
        <v>-8.1012701404945778E-2</v>
      </c>
      <c r="C23" s="349">
        <v>-0.21493938993679945</v>
      </c>
      <c r="D23" s="349">
        <v>-7.5476717785208869E-2</v>
      </c>
      <c r="E23" s="349">
        <v>-0.17542739184761502</v>
      </c>
      <c r="F23" s="349">
        <v>-0.16379039183742358</v>
      </c>
      <c r="G23" s="349">
        <v>-0.14994391038138918</v>
      </c>
      <c r="H23" s="349">
        <v>-0.27266065701361775</v>
      </c>
      <c r="I23" s="349">
        <v>-0.13959530675441001</v>
      </c>
      <c r="J23" s="349">
        <v>-0.13657653415861648</v>
      </c>
      <c r="K23" s="349">
        <v>0.17890653486875194</v>
      </c>
      <c r="L23" s="349">
        <v>-7.1103782085315301E-2</v>
      </c>
      <c r="M23" s="349">
        <v>-9.7511819029957841E-2</v>
      </c>
      <c r="N23" s="349">
        <v>5.2002559775205896E-2</v>
      </c>
    </row>
    <row r="24" spans="1:14" x14ac:dyDescent="0.25">
      <c r="A24" s="458" t="s">
        <v>577</v>
      </c>
      <c r="B24" s="346" vm="476">
        <v>-2998516.07</v>
      </c>
      <c r="C24" s="346" vm="1024">
        <v>-997844.47</v>
      </c>
      <c r="D24" s="346" vm="1025">
        <v>-1522356.68</v>
      </c>
      <c r="E24" s="346" vm="1026">
        <v>-1097395.32</v>
      </c>
      <c r="F24" s="346" vm="1027">
        <v>-1890545.52</v>
      </c>
      <c r="G24" s="346" vm="1028">
        <v>-5508141.9900000002</v>
      </c>
      <c r="H24" s="346" vm="554">
        <v>-1088759.6100000001</v>
      </c>
      <c r="I24" s="346" vm="1029">
        <v>-1788992.59</v>
      </c>
      <c r="J24" s="346" vm="1337">
        <v>-1604080.3399999996</v>
      </c>
      <c r="K24" s="346" vm="1545">
        <v>-852833.83000000007</v>
      </c>
      <c r="L24" s="346" vm="1546">
        <v>-5334666.3699999973</v>
      </c>
      <c r="M24" s="554" vm="1667">
        <v>60470.000000000058</v>
      </c>
      <c r="N24" s="554" vm="1782">
        <v>-2413074.98</v>
      </c>
    </row>
    <row r="25" spans="1:14" x14ac:dyDescent="0.25">
      <c r="A25" s="458" t="s">
        <v>574</v>
      </c>
      <c r="B25" s="346" vm="477">
        <v>-861815.48</v>
      </c>
      <c r="C25" s="346">
        <v>0</v>
      </c>
      <c r="D25" s="346">
        <v>0</v>
      </c>
      <c r="E25" s="346">
        <v>0</v>
      </c>
      <c r="F25" s="346">
        <v>0</v>
      </c>
      <c r="G25" s="346">
        <v>0</v>
      </c>
      <c r="H25" s="346">
        <v>0</v>
      </c>
      <c r="I25" s="346">
        <v>0</v>
      </c>
      <c r="J25" s="346">
        <v>0</v>
      </c>
      <c r="K25" s="346">
        <v>0</v>
      </c>
      <c r="L25" s="346">
        <v>0</v>
      </c>
      <c r="M25" s="554">
        <v>0</v>
      </c>
      <c r="N25" s="554">
        <v>0</v>
      </c>
    </row>
    <row r="26" spans="1:14" ht="14" x14ac:dyDescent="0.3">
      <c r="A26" s="459" t="s" vm="3">
        <v>576</v>
      </c>
      <c r="B26" s="348">
        <v>-22243977.479999993</v>
      </c>
      <c r="C26" s="348">
        <v>-9754031.3399999961</v>
      </c>
      <c r="D26" s="348">
        <v>3435432.8100000005</v>
      </c>
      <c r="E26" s="348">
        <v>-8152294.4299999978</v>
      </c>
      <c r="F26" s="348">
        <v>-10335885.440000001</v>
      </c>
      <c r="G26" s="348">
        <v>-24806778.400000013</v>
      </c>
      <c r="H26" s="348">
        <v>-8921249.5499000009</v>
      </c>
      <c r="I26" s="348">
        <v>-8376551.8463999983</v>
      </c>
      <c r="J26" s="348">
        <v>-11967236.850003455</v>
      </c>
      <c r="K26" s="348">
        <v>2975810.2700008787</v>
      </c>
      <c r="L26" s="348">
        <v>-26289227.976333119</v>
      </c>
      <c r="M26" s="557">
        <v>-4796066.0700000077</v>
      </c>
      <c r="N26" s="557">
        <v>-4153322.209999654</v>
      </c>
    </row>
    <row r="27" spans="1:14" ht="14" x14ac:dyDescent="0.3">
      <c r="A27" s="460" t="s">
        <v>310</v>
      </c>
      <c r="B27" s="349">
        <v>-0.2002290645501266</v>
      </c>
      <c r="C27" s="349">
        <v>-0.36440155478906822</v>
      </c>
      <c r="D27" s="349">
        <v>8.7104221646487387E-2</v>
      </c>
      <c r="E27" s="349">
        <v>-0.27566404314703857</v>
      </c>
      <c r="F27" s="349">
        <v>-0.32259354209902646</v>
      </c>
      <c r="G27" s="349">
        <v>-0.19407434737627971</v>
      </c>
      <c r="H27" s="349">
        <v>-0.41108749522086141</v>
      </c>
      <c r="I27" s="349">
        <v>-0.25472721711991742</v>
      </c>
      <c r="J27" s="349">
        <v>-0.35158183509663404</v>
      </c>
      <c r="K27" s="349">
        <v>8.4018578809118824E-2</v>
      </c>
      <c r="L27" s="349">
        <v>-0.21193686803488704</v>
      </c>
      <c r="M27" s="349">
        <v>-0.15544315350345386</v>
      </c>
      <c r="N27" s="349">
        <v>-0.10189036857456778</v>
      </c>
    </row>
    <row r="28" spans="1:14" x14ac:dyDescent="0.25">
      <c r="A28" s="470"/>
      <c r="B28" s="43"/>
      <c r="C28" s="43"/>
      <c r="D28" s="43"/>
      <c r="E28" s="43"/>
      <c r="F28" s="43"/>
      <c r="G28" s="43"/>
      <c r="H28" s="43"/>
      <c r="I28" s="43"/>
    </row>
    <row r="29" spans="1:14" x14ac:dyDescent="0.25">
      <c r="A29" s="471" t="s">
        <v>594</v>
      </c>
    </row>
    <row r="30" spans="1:14" x14ac:dyDescent="0.25">
      <c r="A30" s="469" t="s">
        <v>589</v>
      </c>
    </row>
    <row r="31" spans="1:14" x14ac:dyDescent="0.25">
      <c r="A31" s="456" t="s">
        <v>294</v>
      </c>
    </row>
  </sheetData>
  <pageMargins left="0.511811024" right="0.511811024" top="0.78740157499999996" bottom="0.78740157499999996" header="0.31496062000000002" footer="0.31496062000000002"/>
  <pageSetup paperSize="9" orientation="portrait" r:id="rId1"/>
  <ignoredErrors>
    <ignoredError sqref="B4:I4 L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
    <tabColor rgb="FF89744B"/>
  </sheetPr>
  <dimension ref="A1:AS33"/>
  <sheetViews>
    <sheetView showGridLines="0" zoomScale="80" zoomScaleNormal="80" workbookViewId="0">
      <pane xSplit="1" ySplit="4" topLeftCell="AM5" activePane="bottomRight" state="frozen"/>
      <selection pane="topRight" activeCell="B1" sqref="B1"/>
      <selection pane="bottomLeft" activeCell="A5" sqref="A5"/>
      <selection pane="bottomRight" activeCell="AS5" sqref="AS5:AS27"/>
    </sheetView>
  </sheetViews>
  <sheetFormatPr defaultRowHeight="13.5" outlineLevelCol="1" x14ac:dyDescent="0.25"/>
  <cols>
    <col min="1" max="1" width="49.54296875" style="445" customWidth="1"/>
    <col min="2" max="3" width="12.90625" style="36" customWidth="1"/>
    <col min="4" max="6" width="12.90625" style="11" customWidth="1"/>
    <col min="7" max="10" width="12.90625" style="11" hidden="1" customWidth="1" outlineLevel="1"/>
    <col min="11" max="11" width="12.90625" style="11" customWidth="1" collapsed="1"/>
    <col min="12" max="12" width="12.90625" style="11" hidden="1" customWidth="1" outlineLevel="1" collapsed="1"/>
    <col min="13" max="15" width="12.90625" style="11" hidden="1" customWidth="1" outlineLevel="1"/>
    <col min="16" max="16" width="12.90625" style="11" customWidth="1" collapsed="1"/>
    <col min="17" max="17" width="12.90625" style="11" hidden="1" customWidth="1" outlineLevel="1" collapsed="1"/>
    <col min="18" max="20" width="12.90625" style="11" hidden="1" customWidth="1" outlineLevel="1"/>
    <col min="21" max="21" width="12.90625" style="11" customWidth="1" collapsed="1"/>
    <col min="22" max="22" width="12.90625" style="11" hidden="1" customWidth="1" outlineLevel="1" collapsed="1"/>
    <col min="23" max="25" width="12.90625" style="11" hidden="1" customWidth="1" outlineLevel="1"/>
    <col min="26" max="26" width="12.90625" style="11" customWidth="1" collapsed="1"/>
    <col min="27" max="27" width="12.90625" style="11" hidden="1" customWidth="1" outlineLevel="1" collapsed="1"/>
    <col min="28" max="30" width="12.90625" style="11" hidden="1" customWidth="1" outlineLevel="1"/>
    <col min="31" max="31" width="12.90625" style="11" customWidth="1" collapsed="1"/>
    <col min="32" max="32" width="18" style="11" hidden="1" customWidth="1" outlineLevel="1"/>
    <col min="33" max="33" width="18" style="11" customWidth="1" collapsed="1"/>
    <col min="34" max="37" width="12.90625" style="11" hidden="1" customWidth="1" outlineLevel="1"/>
    <col min="38" max="38" width="12.90625" style="11" customWidth="1" collapsed="1"/>
    <col min="39" max="41" width="11.7265625" style="11" customWidth="1"/>
    <col min="42" max="42" width="12.54296875" style="11" customWidth="1"/>
    <col min="43" max="43" width="8.81640625" style="11" bestFit="1" customWidth="1"/>
    <col min="44" max="44" width="8.81640625" style="525" bestFit="1" customWidth="1"/>
    <col min="45" max="16384" width="8.7265625" style="11"/>
  </cols>
  <sheetData>
    <row r="1" spans="1:45" x14ac:dyDescent="0.25">
      <c r="B1" s="11"/>
      <c r="C1" s="11"/>
    </row>
    <row r="3" spans="1:45" x14ac:dyDescent="0.25">
      <c r="I3" s="18"/>
      <c r="J3" s="18"/>
      <c r="K3" s="18"/>
      <c r="L3" s="18"/>
      <c r="M3" s="18"/>
      <c r="N3" s="18"/>
      <c r="O3" s="18"/>
      <c r="P3" s="18"/>
      <c r="Q3" s="18"/>
      <c r="R3" s="18"/>
      <c r="S3" s="18"/>
      <c r="T3" s="18"/>
      <c r="U3" s="18"/>
      <c r="V3" s="18"/>
      <c r="W3" s="18"/>
      <c r="X3" s="18"/>
      <c r="Y3" s="18"/>
      <c r="Z3" s="18"/>
      <c r="AA3" s="18"/>
      <c r="AB3" s="18"/>
      <c r="AC3" s="18"/>
      <c r="AD3" s="18"/>
      <c r="AE3" s="18"/>
    </row>
    <row r="4" spans="1:45" s="475" customFormat="1" ht="28" x14ac:dyDescent="0.35">
      <c r="A4" s="441" t="s">
        <v>579</v>
      </c>
      <c r="B4" s="442">
        <v>2013</v>
      </c>
      <c r="C4" s="442">
        <v>2014</v>
      </c>
      <c r="D4" s="441" t="s">
        <v>54</v>
      </c>
      <c r="E4" s="441" t="s">
        <v>53</v>
      </c>
      <c r="F4" s="441">
        <v>2017</v>
      </c>
      <c r="G4" s="442" t="s">
        <v>291</v>
      </c>
      <c r="H4" s="442" t="s">
        <v>290</v>
      </c>
      <c r="I4" s="442" t="s">
        <v>289</v>
      </c>
      <c r="J4" s="442" t="s">
        <v>288</v>
      </c>
      <c r="K4" s="442">
        <v>2018</v>
      </c>
      <c r="L4" s="442" t="s">
        <v>287</v>
      </c>
      <c r="M4" s="442" t="s">
        <v>286</v>
      </c>
      <c r="N4" s="442" t="s">
        <v>285</v>
      </c>
      <c r="O4" s="442" t="s">
        <v>284</v>
      </c>
      <c r="P4" s="442">
        <v>2019</v>
      </c>
      <c r="Q4" s="442" t="s">
        <v>283</v>
      </c>
      <c r="R4" s="442" t="s">
        <v>282</v>
      </c>
      <c r="S4" s="442" t="s">
        <v>281</v>
      </c>
      <c r="T4" s="442" t="s">
        <v>280</v>
      </c>
      <c r="U4" s="442">
        <v>2020</v>
      </c>
      <c r="V4" s="442" t="s">
        <v>279</v>
      </c>
      <c r="W4" s="442" t="s">
        <v>278</v>
      </c>
      <c r="X4" s="442" t="s">
        <v>277</v>
      </c>
      <c r="Y4" s="442" t="s">
        <v>276</v>
      </c>
      <c r="Z4" s="442" t="s" vm="2">
        <v>1</v>
      </c>
      <c r="AA4" s="442" t="s">
        <v>275</v>
      </c>
      <c r="AB4" s="442" t="s">
        <v>274</v>
      </c>
      <c r="AC4" s="442" t="s">
        <v>273</v>
      </c>
      <c r="AD4" s="442" t="s">
        <v>272</v>
      </c>
      <c r="AE4" s="442" t="s" vm="339">
        <v>2</v>
      </c>
      <c r="AF4" s="442" t="s">
        <v>690</v>
      </c>
      <c r="AG4" s="442" t="s">
        <v>689</v>
      </c>
      <c r="AH4" s="442" t="s">
        <v>592</v>
      </c>
      <c r="AI4" s="442" t="s">
        <v>591</v>
      </c>
      <c r="AJ4" s="442" t="s">
        <v>608</v>
      </c>
      <c r="AK4" s="442" t="s">
        <v>654</v>
      </c>
      <c r="AL4" s="472" t="s" vm="28">
        <v>57</v>
      </c>
      <c r="AM4" s="472" t="s">
        <v>768</v>
      </c>
      <c r="AN4" s="472" t="s">
        <v>782</v>
      </c>
      <c r="AO4" s="442" t="s">
        <v>796</v>
      </c>
      <c r="AP4" s="246" t="s">
        <v>808</v>
      </c>
      <c r="AQ4" s="246" t="s" vm="1357">
        <v>642</v>
      </c>
      <c r="AR4" s="552" t="s">
        <v>840</v>
      </c>
      <c r="AS4" s="552" t="s">
        <v>883</v>
      </c>
    </row>
    <row r="5" spans="1:45" s="15" customFormat="1" ht="14" x14ac:dyDescent="0.3">
      <c r="A5" s="448" t="s" vm="19">
        <v>305</v>
      </c>
      <c r="B5" s="363">
        <v>446856966.81860852</v>
      </c>
      <c r="C5" s="363">
        <v>302331599.00034535</v>
      </c>
      <c r="D5" s="363">
        <v>196806339.29999995</v>
      </c>
      <c r="E5" s="363">
        <v>-46439983.18</v>
      </c>
      <c r="F5" s="363">
        <v>18356733.620000005</v>
      </c>
      <c r="G5" s="363">
        <v>6765180.1200000001</v>
      </c>
      <c r="H5" s="363">
        <v>32831958.392522298</v>
      </c>
      <c r="I5" s="363">
        <v>47303000</v>
      </c>
      <c r="J5" s="363">
        <v>33564000</v>
      </c>
      <c r="K5" s="363">
        <v>120465000</v>
      </c>
      <c r="L5" s="363">
        <v>43439304.57</v>
      </c>
      <c r="M5" s="363">
        <v>50066691.280000001</v>
      </c>
      <c r="N5" s="363">
        <v>93651588.48999998</v>
      </c>
      <c r="O5" s="363">
        <v>78452333.849999994</v>
      </c>
      <c r="P5" s="363">
        <v>265609918.19</v>
      </c>
      <c r="Q5" s="363">
        <v>83677382.860000029</v>
      </c>
      <c r="R5" s="363">
        <v>240823000</v>
      </c>
      <c r="S5" s="363">
        <v>300709000</v>
      </c>
      <c r="T5" s="363">
        <v>283725000</v>
      </c>
      <c r="U5" s="363">
        <v>911624000</v>
      </c>
      <c r="V5" s="363">
        <v>314386448.47000003</v>
      </c>
      <c r="W5" s="363">
        <v>581133988.08000004</v>
      </c>
      <c r="X5" s="363">
        <v>516572486.09579998</v>
      </c>
      <c r="Y5" s="363">
        <v>319198278.87</v>
      </c>
      <c r="Z5" s="363">
        <v>1559933461.78</v>
      </c>
      <c r="AA5" s="363" vm="103">
        <v>318007877.44</v>
      </c>
      <c r="AB5" s="363" vm="102">
        <v>333422603.31999999</v>
      </c>
      <c r="AC5" s="363" vm="101">
        <v>334516830.88</v>
      </c>
      <c r="AD5" s="363" vm="100">
        <v>193689160.03999999</v>
      </c>
      <c r="AE5" s="363" vm="99">
        <v>1179636471.6800001</v>
      </c>
      <c r="AF5" s="363" vm="100">
        <v>214349186.5</v>
      </c>
      <c r="AG5" s="363" vm="99">
        <v>1162627498.22</v>
      </c>
      <c r="AH5" s="363" vm="1030">
        <v>135138680.19999999</v>
      </c>
      <c r="AI5" s="363" vm="1031">
        <v>175646098.71000001</v>
      </c>
      <c r="AJ5" s="363" vm="1032">
        <v>131968100.08</v>
      </c>
      <c r="AK5" s="363" vm="1033">
        <v>259528355.7119</v>
      </c>
      <c r="AL5" s="363" vm="1034">
        <v>702281234.70190001</v>
      </c>
      <c r="AM5" s="363" vm="1035">
        <v>68036653.959999993</v>
      </c>
      <c r="AN5" s="363" vm="1036">
        <v>141667137.27000001</v>
      </c>
      <c r="AO5" s="363" vm="1271">
        <v>121375470.64000002</v>
      </c>
      <c r="AP5" s="345" vm="1547">
        <v>247804009.1400001</v>
      </c>
      <c r="AQ5" s="345" vm="1548">
        <v>578883271.01000023</v>
      </c>
      <c r="AR5" s="553" vm="1668">
        <v>97480974.879999951</v>
      </c>
      <c r="AS5" s="553" vm="1783">
        <v>171951983.64000005</v>
      </c>
    </row>
    <row r="6" spans="1:45" s="18" customFormat="1" x14ac:dyDescent="0.25">
      <c r="A6" s="458" t="s" vm="18">
        <v>306</v>
      </c>
      <c r="B6" s="364">
        <v>-9325251.4899999965</v>
      </c>
      <c r="C6" s="364">
        <v>-11280306.380345428</v>
      </c>
      <c r="D6" s="364">
        <v>-6323337.820000004</v>
      </c>
      <c r="E6" s="364">
        <v>2548954.3500000029</v>
      </c>
      <c r="F6" s="364">
        <v>-1338179.3299999996</v>
      </c>
      <c r="G6" s="364">
        <v>-211068.42999999996</v>
      </c>
      <c r="H6" s="364">
        <v>-1196859.97208</v>
      </c>
      <c r="I6" s="364">
        <v>-1847000</v>
      </c>
      <c r="J6" s="364">
        <v>1268000</v>
      </c>
      <c r="K6" s="364">
        <v>-4522000</v>
      </c>
      <c r="L6" s="364">
        <v>-1670595.96</v>
      </c>
      <c r="M6" s="364">
        <v>-2314021.65</v>
      </c>
      <c r="N6" s="364">
        <v>-3050694.8700000006</v>
      </c>
      <c r="O6" s="364">
        <v>-3056808.6500000218</v>
      </c>
      <c r="P6" s="364">
        <v>-10092121.13000001</v>
      </c>
      <c r="Q6" s="364">
        <v>-2728735.04</v>
      </c>
      <c r="R6" s="364">
        <v>-9012000</v>
      </c>
      <c r="S6" s="364">
        <v>-10888000</v>
      </c>
      <c r="T6" s="364">
        <v>-11177000</v>
      </c>
      <c r="U6" s="364">
        <v>-34072000</v>
      </c>
      <c r="V6" s="364">
        <v>-13837610.99</v>
      </c>
      <c r="W6" s="364">
        <v>-21587701.969999999</v>
      </c>
      <c r="X6" s="364">
        <v>-40193160.051100001</v>
      </c>
      <c r="Y6" s="364">
        <v>-17528005.809999999</v>
      </c>
      <c r="Z6" s="364">
        <v>-66812814.350000001</v>
      </c>
      <c r="AA6" s="364" vm="108">
        <v>-11392593.140000001</v>
      </c>
      <c r="AB6" s="364" vm="107">
        <v>-12515296.26</v>
      </c>
      <c r="AC6" s="364" vm="106">
        <v>-13332721.58</v>
      </c>
      <c r="AD6" s="364" vm="105">
        <v>-6310463.4299999997</v>
      </c>
      <c r="AE6" s="364" vm="104">
        <v>-43551074.409999996</v>
      </c>
      <c r="AF6" s="364" vm="105">
        <v>-7805669.4400000004</v>
      </c>
      <c r="AG6" s="364" vm="104">
        <v>-44075715.420000002</v>
      </c>
      <c r="AH6" s="364" vm="1037">
        <v>-4317403.93</v>
      </c>
      <c r="AI6" s="364" vm="1038">
        <v>-7382580.4938000003</v>
      </c>
      <c r="AJ6" s="364" vm="1039">
        <v>-4562003.4400000004</v>
      </c>
      <c r="AK6" s="364" vm="1040">
        <v>-10349458.302200001</v>
      </c>
      <c r="AL6" s="364" vm="1041">
        <v>-26611446.166000001</v>
      </c>
      <c r="AM6" s="364" vm="1042">
        <v>-1512650.87</v>
      </c>
      <c r="AN6" s="346" vm="1043">
        <v>-6503483.5499999998</v>
      </c>
      <c r="AO6" s="346" vm="1272">
        <v>-3851825.7999999826</v>
      </c>
      <c r="AP6" s="346" vm="1549">
        <v>-5685868.7800000003</v>
      </c>
      <c r="AQ6" s="346" vm="1550">
        <v>-17553828.999999978</v>
      </c>
      <c r="AR6" s="554" vm="1669">
        <v>-2868951.67</v>
      </c>
      <c r="AS6" s="554" vm="1784">
        <v>-5848288.1699999999</v>
      </c>
    </row>
    <row r="7" spans="1:45" s="37" customFormat="1" ht="14" x14ac:dyDescent="0.3">
      <c r="A7" s="448" t="s" vm="17">
        <v>307</v>
      </c>
      <c r="B7" s="345">
        <v>437531715.32860851</v>
      </c>
      <c r="C7" s="345">
        <v>291051292.61999989</v>
      </c>
      <c r="D7" s="345">
        <v>190483001.47999999</v>
      </c>
      <c r="E7" s="345">
        <v>-43891028.829999983</v>
      </c>
      <c r="F7" s="345">
        <v>17018554.290000007</v>
      </c>
      <c r="G7" s="345">
        <v>6554111.6899999995</v>
      </c>
      <c r="H7" s="345">
        <v>31635098.420442298</v>
      </c>
      <c r="I7" s="345">
        <v>45456000</v>
      </c>
      <c r="J7" s="345">
        <v>32297000</v>
      </c>
      <c r="K7" s="345">
        <v>115942000</v>
      </c>
      <c r="L7" s="345">
        <v>41768708.609999999</v>
      </c>
      <c r="M7" s="345">
        <v>47752669.629999995</v>
      </c>
      <c r="N7" s="345">
        <v>90600893.619999975</v>
      </c>
      <c r="O7" s="345">
        <v>75395525.199999973</v>
      </c>
      <c r="P7" s="345">
        <v>255517797.05999994</v>
      </c>
      <c r="Q7" s="345">
        <v>80948647.820000023</v>
      </c>
      <c r="R7" s="345">
        <v>231811000</v>
      </c>
      <c r="S7" s="345">
        <v>289821000</v>
      </c>
      <c r="T7" s="345">
        <v>272548000</v>
      </c>
      <c r="U7" s="345">
        <v>877552000</v>
      </c>
      <c r="V7" s="345">
        <v>300548837.48000002</v>
      </c>
      <c r="W7" s="345">
        <v>559546286.11000001</v>
      </c>
      <c r="X7" s="345">
        <v>476379326.04470003</v>
      </c>
      <c r="Y7" s="345">
        <v>301670273.06</v>
      </c>
      <c r="Z7" s="345">
        <v>1493120647.4300001</v>
      </c>
      <c r="AA7" s="345">
        <v>306615284.30000001</v>
      </c>
      <c r="AB7" s="345">
        <v>320907307.06</v>
      </c>
      <c r="AC7" s="345">
        <v>321184109.30000001</v>
      </c>
      <c r="AD7" s="345">
        <v>187378696.60999998</v>
      </c>
      <c r="AE7" s="345">
        <v>1136085397.27</v>
      </c>
      <c r="AF7" s="345">
        <v>206543517.06</v>
      </c>
      <c r="AG7" s="345">
        <v>1118551782.8</v>
      </c>
      <c r="AH7" s="345">
        <v>130821276.26999998</v>
      </c>
      <c r="AI7" s="345">
        <v>168263518.21619999</v>
      </c>
      <c r="AJ7" s="345">
        <v>127406096.64</v>
      </c>
      <c r="AK7" s="345">
        <v>249178897.40970001</v>
      </c>
      <c r="AL7" s="345">
        <v>675669788.5359</v>
      </c>
      <c r="AM7" s="345">
        <v>66524003.089999996</v>
      </c>
      <c r="AN7" s="345">
        <v>135163653.72</v>
      </c>
      <c r="AO7" s="345">
        <v>117523644.84000003</v>
      </c>
      <c r="AP7" s="345">
        <v>242118140.3600001</v>
      </c>
      <c r="AQ7" s="345">
        <v>561329442.01000023</v>
      </c>
      <c r="AR7" s="553">
        <v>94612023.209999949</v>
      </c>
      <c r="AS7" s="553">
        <v>166103695.47000006</v>
      </c>
    </row>
    <row r="8" spans="1:45" s="18" customFormat="1" x14ac:dyDescent="0.25">
      <c r="A8" s="447" t="s" vm="16">
        <v>308</v>
      </c>
      <c r="B8" s="364">
        <v>-262674000</v>
      </c>
      <c r="C8" s="364">
        <v>-190062259.08000028</v>
      </c>
      <c r="D8" s="364">
        <v>-142922790.53</v>
      </c>
      <c r="E8" s="364">
        <v>-23452645.25999999</v>
      </c>
      <c r="F8" s="364">
        <v>-31147917.050000001</v>
      </c>
      <c r="G8" s="364">
        <v>-5794957.8799999999</v>
      </c>
      <c r="H8" s="364">
        <v>-15064482.551299997</v>
      </c>
      <c r="I8" s="364">
        <v>-12798000</v>
      </c>
      <c r="J8" s="364">
        <v>18288000</v>
      </c>
      <c r="K8" s="364">
        <v>-51946000</v>
      </c>
      <c r="L8" s="364">
        <v>-22485964.23</v>
      </c>
      <c r="M8" s="364">
        <v>-23904950.25</v>
      </c>
      <c r="N8" s="364">
        <v>-45353905.619999982</v>
      </c>
      <c r="O8" s="364">
        <v>-29014809.379999973</v>
      </c>
      <c r="P8" s="364">
        <v>-120759717.16999996</v>
      </c>
      <c r="Q8" s="364">
        <v>-32695806.04000004</v>
      </c>
      <c r="R8" s="364">
        <v>-49128000</v>
      </c>
      <c r="S8" s="364">
        <v>-50052000</v>
      </c>
      <c r="T8" s="364">
        <v>-46354000</v>
      </c>
      <c r="U8" s="364">
        <v>-178229000</v>
      </c>
      <c r="V8" s="364">
        <v>-51170520.280000001</v>
      </c>
      <c r="W8" s="364">
        <v>-121554721.31999999</v>
      </c>
      <c r="X8" s="364">
        <v>-163815494.48699999</v>
      </c>
      <c r="Y8" s="364">
        <v>-71611489.700000003</v>
      </c>
      <c r="Z8" s="364">
        <v>-332414086.93000001</v>
      </c>
      <c r="AA8" s="364" vm="113">
        <v>-84417660.819999993</v>
      </c>
      <c r="AB8" s="364" vm="112">
        <v>-82967048.599999994</v>
      </c>
      <c r="AC8" s="364" vm="111">
        <v>-91913484.939999998</v>
      </c>
      <c r="AD8" s="364" vm="110">
        <v>-76249308.469999999</v>
      </c>
      <c r="AE8" s="364" vm="109">
        <v>-335547502.82999998</v>
      </c>
      <c r="AF8" s="364" vm="110">
        <v>-82098754.189999998</v>
      </c>
      <c r="AG8" s="364" vm="109">
        <v>-341370593.31999999</v>
      </c>
      <c r="AH8" s="364" vm="1044">
        <v>-49552994.299999997</v>
      </c>
      <c r="AI8" s="364" vm="1045">
        <v>-55874491.450000003</v>
      </c>
      <c r="AJ8" s="364" vm="1046">
        <v>-58261048.43</v>
      </c>
      <c r="AK8" s="364" vm="1047">
        <v>-31046454.370000001</v>
      </c>
      <c r="AL8" s="364" vm="1048">
        <v>-194734988.55000001</v>
      </c>
      <c r="AM8" s="364" vm="1049">
        <v>-24184689.07</v>
      </c>
      <c r="AN8" s="346" vm="1050">
        <v>-26427637.039999999</v>
      </c>
      <c r="AO8" s="346" vm="1273">
        <v>-60130089.109999999</v>
      </c>
      <c r="AP8" s="346" vm="1551">
        <v>-74675881.049999997</v>
      </c>
      <c r="AQ8" s="346" vm="1552">
        <v>-185418296.27000004</v>
      </c>
      <c r="AR8" s="554" vm="1670">
        <v>-15057334.979999991</v>
      </c>
      <c r="AS8" s="554" vm="1785">
        <v>-39381671.540000014</v>
      </c>
    </row>
    <row r="9" spans="1:45" s="37" customFormat="1" ht="14" x14ac:dyDescent="0.3">
      <c r="A9" s="459" t="s" vm="15">
        <v>309</v>
      </c>
      <c r="B9" s="365">
        <v>174857715.32860851</v>
      </c>
      <c r="C9" s="365">
        <v>100989033.53999962</v>
      </c>
      <c r="D9" s="365">
        <v>47560210.949999988</v>
      </c>
      <c r="E9" s="365">
        <v>-67343674.089999974</v>
      </c>
      <c r="F9" s="365">
        <v>-14129362.759999992</v>
      </c>
      <c r="G9" s="365">
        <v>759153.80999999982</v>
      </c>
      <c r="H9" s="365">
        <v>16570615.869142301</v>
      </c>
      <c r="I9" s="365">
        <v>32658000</v>
      </c>
      <c r="J9" s="365">
        <v>14008000</v>
      </c>
      <c r="K9" s="365">
        <v>63996000</v>
      </c>
      <c r="L9" s="365">
        <v>19282744.380000003</v>
      </c>
      <c r="M9" s="365">
        <v>23847719.379999999</v>
      </c>
      <c r="N9" s="365">
        <v>45246988</v>
      </c>
      <c r="O9" s="365">
        <v>46380715.820000008</v>
      </c>
      <c r="P9" s="365">
        <v>134758079.88999999</v>
      </c>
      <c r="Q9" s="365">
        <v>48252841.779999986</v>
      </c>
      <c r="R9" s="365">
        <v>182684000</v>
      </c>
      <c r="S9" s="365">
        <v>239769000</v>
      </c>
      <c r="T9" s="365">
        <v>226193000</v>
      </c>
      <c r="U9" s="365">
        <v>699322000</v>
      </c>
      <c r="V9" s="365">
        <v>249378317.19999999</v>
      </c>
      <c r="W9" s="365">
        <v>437991564.79000002</v>
      </c>
      <c r="X9" s="365">
        <v>312563831.55769998</v>
      </c>
      <c r="Y9" s="365">
        <v>230058783.36000001</v>
      </c>
      <c r="Z9" s="365">
        <v>1160706560.5</v>
      </c>
      <c r="AA9" s="365">
        <v>222197623.48000002</v>
      </c>
      <c r="AB9" s="365">
        <v>237940258.46000001</v>
      </c>
      <c r="AC9" s="365">
        <v>229270624.36000001</v>
      </c>
      <c r="AD9" s="365">
        <v>111129388.13999999</v>
      </c>
      <c r="AE9" s="365">
        <v>800537894.44000006</v>
      </c>
      <c r="AF9" s="365">
        <v>124444762.87</v>
      </c>
      <c r="AG9" s="365">
        <v>777181189.48000002</v>
      </c>
      <c r="AH9" s="365">
        <v>81268281.969999984</v>
      </c>
      <c r="AI9" s="365">
        <v>112389026.76619999</v>
      </c>
      <c r="AJ9" s="365">
        <v>69145048.210000008</v>
      </c>
      <c r="AK9" s="365">
        <v>218132443.0397</v>
      </c>
      <c r="AL9" s="365">
        <v>480934799.98589998</v>
      </c>
      <c r="AM9" s="365">
        <v>42339314.019999996</v>
      </c>
      <c r="AN9" s="348">
        <v>108736016.68000001</v>
      </c>
      <c r="AO9" s="348">
        <v>57393555.730000034</v>
      </c>
      <c r="AP9" s="348">
        <v>167442259.31000012</v>
      </c>
      <c r="AQ9" s="348">
        <v>375911145.74000019</v>
      </c>
      <c r="AR9" s="557">
        <v>79554688.229999959</v>
      </c>
      <c r="AS9" s="557">
        <v>126722023.93000004</v>
      </c>
    </row>
    <row r="10" spans="1:45" s="38" customFormat="1" ht="14" x14ac:dyDescent="0.3">
      <c r="A10" s="460" t="s">
        <v>310</v>
      </c>
      <c r="B10" s="349">
        <v>0.39964580669833616</v>
      </c>
      <c r="C10" s="349">
        <v>0.34698019249772627</v>
      </c>
      <c r="D10" s="349">
        <v>0.24968217940955553</v>
      </c>
      <c r="E10" s="349">
        <v>1.5343380158810462</v>
      </c>
      <c r="F10" s="349">
        <v>-0.83023284582417878</v>
      </c>
      <c r="G10" s="349">
        <v>0.11582863489468546</v>
      </c>
      <c r="H10" s="349">
        <v>0.52380478318456969</v>
      </c>
      <c r="I10" s="349">
        <v>0.71845300950369584</v>
      </c>
      <c r="J10" s="349">
        <v>0.43372449453509615</v>
      </c>
      <c r="K10" s="349">
        <v>0.55196563799140952</v>
      </c>
      <c r="L10" s="349">
        <v>0.46165526830253617</v>
      </c>
      <c r="M10" s="349">
        <v>0.49940075737709078</v>
      </c>
      <c r="N10" s="349">
        <v>0.49940995272933836</v>
      </c>
      <c r="O10" s="349">
        <v>0.61516536554347157</v>
      </c>
      <c r="P10" s="349">
        <v>0.52739214818119495</v>
      </c>
      <c r="Q10" s="349">
        <v>0.59609200498687187</v>
      </c>
      <c r="R10" s="349">
        <v>0.788073042262878</v>
      </c>
      <c r="S10" s="349">
        <v>0.82730029915016512</v>
      </c>
      <c r="T10" s="349">
        <v>0.82991986732612233</v>
      </c>
      <c r="U10" s="349">
        <v>0.79690092438966575</v>
      </c>
      <c r="V10" s="349">
        <v>0.82974307700190264</v>
      </c>
      <c r="W10" s="349">
        <v>0.78276199067452334</v>
      </c>
      <c r="X10" s="349">
        <v>0.65612383759989457</v>
      </c>
      <c r="Y10" s="349">
        <v>0.7626166841909644</v>
      </c>
      <c r="Z10" s="349">
        <v>0.77736957324770761</v>
      </c>
      <c r="AA10" s="349">
        <v>0.72467888868382813</v>
      </c>
      <c r="AB10" s="349">
        <v>0.7414610176374461</v>
      </c>
      <c r="AC10" s="349">
        <v>0.71382928893861064</v>
      </c>
      <c r="AD10" s="349">
        <v>0.59307375998723466</v>
      </c>
      <c r="AE10" s="349">
        <v>0.70464587993445149</v>
      </c>
      <c r="AF10" s="349">
        <v>0.60251110585015044</v>
      </c>
      <c r="AG10" s="349">
        <v>0.69481020139678418</v>
      </c>
      <c r="AH10" s="349">
        <v>0.62121609180965065</v>
      </c>
      <c r="AI10" s="349">
        <v>0.66793460613246258</v>
      </c>
      <c r="AJ10" s="349">
        <v>0.54271381066933544</v>
      </c>
      <c r="AK10" s="349">
        <v>0.87540496128388667</v>
      </c>
      <c r="AL10" s="349">
        <v>0.71178970577925538</v>
      </c>
      <c r="AM10" s="349">
        <v>0.63645168741152491</v>
      </c>
      <c r="AN10" s="349">
        <v>0.80447674864763197</v>
      </c>
      <c r="AO10" s="349">
        <v>0.48835751995385457</v>
      </c>
      <c r="AP10" s="349">
        <v>0.69157254826521442</v>
      </c>
      <c r="AQ10" s="349">
        <v>0.66968008019309133</v>
      </c>
      <c r="AR10" s="349">
        <v>0.84085178110419567</v>
      </c>
      <c r="AS10" s="349">
        <v>0.76290911873714007</v>
      </c>
    </row>
    <row r="11" spans="1:45" s="37" customFormat="1" ht="14" x14ac:dyDescent="0.3">
      <c r="A11" s="448" t="s">
        <v>311</v>
      </c>
      <c r="B11" s="345">
        <v>-71053674.298082933</v>
      </c>
      <c r="C11" s="345">
        <v>-72447029.969999999</v>
      </c>
      <c r="D11" s="345">
        <v>-32965931.813884106</v>
      </c>
      <c r="E11" s="345">
        <v>-17115417.530000009</v>
      </c>
      <c r="F11" s="345">
        <v>-41417069.170000002</v>
      </c>
      <c r="G11" s="345">
        <v>4042293.6</v>
      </c>
      <c r="H11" s="345">
        <v>-2252862.6299999994</v>
      </c>
      <c r="I11" s="345">
        <v>-5759000</v>
      </c>
      <c r="J11" s="345">
        <v>7180000</v>
      </c>
      <c r="K11" s="345">
        <v>27347000</v>
      </c>
      <c r="L11" s="345">
        <v>-9452482.4299999997</v>
      </c>
      <c r="M11" s="345">
        <v>-5642941.5999999987</v>
      </c>
      <c r="N11" s="345">
        <v>-1799167.3600000022</v>
      </c>
      <c r="O11" s="345">
        <v>-13811184.249999993</v>
      </c>
      <c r="P11" s="345">
        <v>-30705775.639999993</v>
      </c>
      <c r="Q11" s="345">
        <v>-13120154.34</v>
      </c>
      <c r="R11" s="345">
        <v>-8359000</v>
      </c>
      <c r="S11" s="345">
        <v>-12414000</v>
      </c>
      <c r="T11" s="345">
        <v>-10969000</v>
      </c>
      <c r="U11" s="345">
        <v>-33052000</v>
      </c>
      <c r="V11" s="345">
        <v>-12148765.800000001</v>
      </c>
      <c r="W11" s="345">
        <v>-18386879.030000005</v>
      </c>
      <c r="X11" s="345">
        <v>-83432668.111600012</v>
      </c>
      <c r="Y11" s="345">
        <v>-17603614.48</v>
      </c>
      <c r="Z11" s="345">
        <v>-72276585.930000007</v>
      </c>
      <c r="AA11" s="345">
        <v>-20268844.130000003</v>
      </c>
      <c r="AB11" s="345">
        <v>-14151758.970000001</v>
      </c>
      <c r="AC11" s="345">
        <v>-29336728.239999998</v>
      </c>
      <c r="AD11" s="345">
        <v>-23185321.850000001</v>
      </c>
      <c r="AE11" s="345">
        <v>-86942653.189999998</v>
      </c>
      <c r="AF11" s="345">
        <v>-35114573.219999999</v>
      </c>
      <c r="AG11" s="345">
        <v>-98865522.75999999</v>
      </c>
      <c r="AH11" s="345">
        <v>-24335896.899999999</v>
      </c>
      <c r="AI11" s="345">
        <v>-17463611.48</v>
      </c>
      <c r="AJ11" s="345">
        <v>-25070757.349999998</v>
      </c>
      <c r="AK11" s="345">
        <v>-53439863.600000001</v>
      </c>
      <c r="AL11" s="345">
        <v>-120310129.33</v>
      </c>
      <c r="AM11" s="345">
        <v>-5852561.4199999999</v>
      </c>
      <c r="AN11" s="345">
        <v>-17387709.349999998</v>
      </c>
      <c r="AO11" s="345">
        <v>-10433687.230000006</v>
      </c>
      <c r="AP11" s="345">
        <v>-13896110.109999994</v>
      </c>
      <c r="AQ11" s="345">
        <v>-47570068.109999791</v>
      </c>
      <c r="AR11" s="553">
        <v>-13282563.590000004</v>
      </c>
      <c r="AS11" s="553">
        <v>-23972720.489999954</v>
      </c>
    </row>
    <row r="12" spans="1:45" s="18" customFormat="1" x14ac:dyDescent="0.25">
      <c r="A12" s="447" t="s" vm="14">
        <v>312</v>
      </c>
      <c r="B12" s="364">
        <v>-16511737.148621462</v>
      </c>
      <c r="C12" s="364">
        <v>-14212326.370000007</v>
      </c>
      <c r="D12" s="364">
        <v>-15596780.039999999</v>
      </c>
      <c r="E12" s="364">
        <v>-11277785.529999999</v>
      </c>
      <c r="F12" s="364">
        <v>-6236853.7300000004</v>
      </c>
      <c r="G12" s="364">
        <v>-1054757.0300000003</v>
      </c>
      <c r="H12" s="364">
        <v>-1268587.1100000003</v>
      </c>
      <c r="I12" s="364">
        <v>-4397000</v>
      </c>
      <c r="J12" s="364">
        <v>2673000</v>
      </c>
      <c r="K12" s="364">
        <v>9394000</v>
      </c>
      <c r="L12" s="364">
        <v>-2827314.35</v>
      </c>
      <c r="M12" s="364">
        <v>-3176584.4399999995</v>
      </c>
      <c r="N12" s="364">
        <v>-3188588.55</v>
      </c>
      <c r="O12" s="364">
        <v>-6609392.8199999966</v>
      </c>
      <c r="P12" s="364">
        <v>-15801880.159999996</v>
      </c>
      <c r="Q12" s="364">
        <v>-3052023.0600000015</v>
      </c>
      <c r="R12" s="364">
        <v>-3844000</v>
      </c>
      <c r="S12" s="364">
        <v>3961000</v>
      </c>
      <c r="T12" s="364">
        <v>-3273000</v>
      </c>
      <c r="U12" s="364">
        <v>-14131000</v>
      </c>
      <c r="V12" s="364">
        <v>-5033524.54</v>
      </c>
      <c r="W12" s="364">
        <v>-8050641.2000000002</v>
      </c>
      <c r="X12" s="364">
        <v>-13422353.556500001</v>
      </c>
      <c r="Y12" s="364">
        <v>-9957235.1199999992</v>
      </c>
      <c r="Z12" s="364">
        <v>-31592782.390000001</v>
      </c>
      <c r="AA12" s="364" vm="118">
        <v>-9218393.6600000001</v>
      </c>
      <c r="AB12" s="364" vm="117">
        <v>-8172615.5599999996</v>
      </c>
      <c r="AC12" s="364" vm="116">
        <v>-11099781.699999999</v>
      </c>
      <c r="AD12" s="364" vm="115">
        <v>-12995023.5</v>
      </c>
      <c r="AE12" s="364" vm="114">
        <v>-41485814.420000002</v>
      </c>
      <c r="AF12" s="364" vm="115">
        <v>-12994723.5</v>
      </c>
      <c r="AG12" s="364" vm="114">
        <v>-41485514.420000002</v>
      </c>
      <c r="AH12" s="364" vm="1051">
        <v>-9442024.7300000004</v>
      </c>
      <c r="AI12" s="364" vm="1052">
        <v>-9450698.8900000006</v>
      </c>
      <c r="AJ12" s="364" vm="1053">
        <v>-9133589.5700000003</v>
      </c>
      <c r="AK12" s="364" vm="1054">
        <v>-12087571.880000001</v>
      </c>
      <c r="AL12" s="364" vm="1055">
        <v>-40113885.07</v>
      </c>
      <c r="AM12" s="364" vm="1056">
        <v>-6923328.7000000002</v>
      </c>
      <c r="AN12" s="346" vm="1057">
        <v>-6492697.29</v>
      </c>
      <c r="AO12" s="346" vm="1274">
        <v>-8047348.9499999974</v>
      </c>
      <c r="AP12" s="346" vm="1553">
        <v>-12260238.32</v>
      </c>
      <c r="AQ12" s="346" vm="1554">
        <v>-33723613.260000013</v>
      </c>
      <c r="AR12" s="554" vm="1671">
        <v>-9065842.5800000019</v>
      </c>
      <c r="AS12" s="554" vm="1786">
        <v>-9373470.4899999965</v>
      </c>
    </row>
    <row r="13" spans="1:45" s="18" customFormat="1" x14ac:dyDescent="0.25">
      <c r="A13" s="447" t="s" vm="13">
        <v>313</v>
      </c>
      <c r="B13" s="364">
        <v>-9519937.149461465</v>
      </c>
      <c r="C13" s="364">
        <v>-9483185.879999999</v>
      </c>
      <c r="D13" s="364">
        <v>-7350938.1500000022</v>
      </c>
      <c r="E13" s="364">
        <v>-8155041.9100000001</v>
      </c>
      <c r="F13" s="364">
        <v>-30291861.290000003</v>
      </c>
      <c r="G13" s="364">
        <v>-1267081.9999999998</v>
      </c>
      <c r="H13" s="364">
        <v>-1952093.1599999997</v>
      </c>
      <c r="I13" s="364">
        <v>-1425000</v>
      </c>
      <c r="J13" s="364">
        <v>1840000</v>
      </c>
      <c r="K13" s="364">
        <v>6282000</v>
      </c>
      <c r="L13" s="364">
        <v>-5280131.669999999</v>
      </c>
      <c r="M13" s="364">
        <v>-2748398.4599999986</v>
      </c>
      <c r="N13" s="364">
        <v>-1120477.4700000021</v>
      </c>
      <c r="O13" s="364">
        <v>-5754515.6299999971</v>
      </c>
      <c r="P13" s="364">
        <v>-14903523.229999997</v>
      </c>
      <c r="Q13" s="364">
        <v>-4305042.3299999963</v>
      </c>
      <c r="R13" s="364">
        <v>-4940000</v>
      </c>
      <c r="S13" s="364">
        <v>-13130000</v>
      </c>
      <c r="T13" s="364">
        <v>-6100000</v>
      </c>
      <c r="U13" s="364">
        <v>-28935000</v>
      </c>
      <c r="V13" s="364">
        <v>-6687072.4800000004</v>
      </c>
      <c r="W13" s="364">
        <v>-9910225.6400000006</v>
      </c>
      <c r="X13" s="364">
        <v>-54548041.082900003</v>
      </c>
      <c r="Y13" s="364">
        <v>-7024449.7400000002</v>
      </c>
      <c r="Z13" s="364">
        <v>-36628808.899999999</v>
      </c>
      <c r="AA13" s="364" vm="123">
        <v>-5597766.9400000004</v>
      </c>
      <c r="AB13" s="364" vm="122">
        <v>-5678167.6100000003</v>
      </c>
      <c r="AC13" s="364" vm="121">
        <v>-16708971.43</v>
      </c>
      <c r="AD13" s="364" vm="120">
        <v>-7844868.25</v>
      </c>
      <c r="AE13" s="364" vm="119">
        <v>-35829774.229999997</v>
      </c>
      <c r="AF13" s="364" vm="120">
        <v>-7774419.6200000001</v>
      </c>
      <c r="AG13" s="364" vm="119">
        <v>-35752943.799999997</v>
      </c>
      <c r="AH13" s="364" vm="1058">
        <v>-7976670.4299999997</v>
      </c>
      <c r="AI13" s="364" vm="1059">
        <v>-9719409.1999999993</v>
      </c>
      <c r="AJ13" s="364" vm="1060">
        <v>-11282037.689999999</v>
      </c>
      <c r="AK13" s="364" vm="1061">
        <v>-18326399.359999999</v>
      </c>
      <c r="AL13" s="364" vm="1062">
        <v>-47304516.68</v>
      </c>
      <c r="AM13" s="364" vm="1063">
        <v>-11730703.84</v>
      </c>
      <c r="AN13" s="346" vm="1064">
        <v>-14919944.289999999</v>
      </c>
      <c r="AO13" s="346" vm="1275">
        <v>-8758497.4000000097</v>
      </c>
      <c r="AP13" s="346" vm="1555">
        <v>-14805548.489999991</v>
      </c>
      <c r="AQ13" s="346" vm="1556">
        <v>-50214694.019999787</v>
      </c>
      <c r="AR13" s="554" vm="1672">
        <v>-15675992.299999999</v>
      </c>
      <c r="AS13" s="554" vm="1787">
        <v>-19759125.989999965</v>
      </c>
    </row>
    <row r="14" spans="1:45" s="18" customFormat="1" x14ac:dyDescent="0.25">
      <c r="A14" s="447" t="s" vm="21">
        <v>314</v>
      </c>
      <c r="B14" s="364">
        <v>-45022000</v>
      </c>
      <c r="C14" s="364">
        <v>-48751517.719999991</v>
      </c>
      <c r="D14" s="364">
        <v>-10018213.623884102</v>
      </c>
      <c r="E14" s="364">
        <v>2317409.9099999908</v>
      </c>
      <c r="F14" s="364">
        <v>-4888354.1499999994</v>
      </c>
      <c r="G14" s="364">
        <v>6364132.6299999999</v>
      </c>
      <c r="H14" s="364">
        <v>967817.64000000025</v>
      </c>
      <c r="I14" s="364">
        <v>63000</v>
      </c>
      <c r="J14" s="364">
        <v>2667000</v>
      </c>
      <c r="K14" s="364">
        <v>11671000</v>
      </c>
      <c r="L14" s="364">
        <v>-1345036.4099999997</v>
      </c>
      <c r="M14" s="364">
        <v>282041.29999999993</v>
      </c>
      <c r="N14" s="364">
        <v>2509898.6599999997</v>
      </c>
      <c r="O14" s="364">
        <v>-1447275.7999999993</v>
      </c>
      <c r="P14" s="364">
        <v>-372.24999999953434</v>
      </c>
      <c r="Q14" s="364">
        <v>-5763088.9500000011</v>
      </c>
      <c r="R14" s="364">
        <v>425000</v>
      </c>
      <c r="S14" s="364">
        <v>-3245000</v>
      </c>
      <c r="T14" s="364">
        <v>-1596000</v>
      </c>
      <c r="U14" s="364">
        <v>10014000</v>
      </c>
      <c r="V14" s="364">
        <v>-428168.78</v>
      </c>
      <c r="W14" s="364">
        <v>-426012.19</v>
      </c>
      <c r="X14" s="364">
        <v>-15462273.472200001</v>
      </c>
      <c r="Y14" s="364">
        <v>-621929.62</v>
      </c>
      <c r="Z14" s="364">
        <v>-4054994.64</v>
      </c>
      <c r="AA14" s="364" vm="128">
        <v>-5452683.5300000003</v>
      </c>
      <c r="AB14" s="364" vm="127">
        <v>-300975.8</v>
      </c>
      <c r="AC14" s="364" vm="126">
        <v>-1527975.11</v>
      </c>
      <c r="AD14" s="364" vm="125">
        <v>-2345430.1</v>
      </c>
      <c r="AE14" s="364" vm="124">
        <v>-9627064.5399999991</v>
      </c>
      <c r="AF14" s="364" vm="125">
        <v>-14345430.1</v>
      </c>
      <c r="AG14" s="364" vm="124">
        <v>-21627064.539999999</v>
      </c>
      <c r="AH14" s="364" vm="1065">
        <v>-6917201.7400000002</v>
      </c>
      <c r="AI14" s="364" vm="1066">
        <v>1706496.61</v>
      </c>
      <c r="AJ14" s="364" vm="1067">
        <v>-4655130.09</v>
      </c>
      <c r="AK14" s="364" vm="1068">
        <v>-23025892.359999999</v>
      </c>
      <c r="AL14" s="364" vm="1069">
        <v>-32891727.579999998</v>
      </c>
      <c r="AM14" s="364" vm="1070">
        <v>12801471.119999999</v>
      </c>
      <c r="AN14" s="346" vm="1071">
        <v>4024932.23</v>
      </c>
      <c r="AO14" s="346" vm="1276">
        <v>6372159.1200000029</v>
      </c>
      <c r="AP14" s="346" vm="1557">
        <v>13169676.699999997</v>
      </c>
      <c r="AQ14" s="346" vm="1558">
        <v>36368239.170000002</v>
      </c>
      <c r="AR14" s="554" vm="1673">
        <v>11459271.289999999</v>
      </c>
      <c r="AS14" s="554" vm="1788">
        <v>5159875.9900000058</v>
      </c>
    </row>
    <row r="15" spans="1:45" s="37" customFormat="1" ht="14" x14ac:dyDescent="0.3">
      <c r="A15" s="448" t="s" vm="12">
        <v>315</v>
      </c>
      <c r="B15" s="366">
        <v>0</v>
      </c>
      <c r="C15" s="366">
        <v>0</v>
      </c>
      <c r="D15" s="366">
        <v>0</v>
      </c>
      <c r="E15" s="366">
        <v>0</v>
      </c>
      <c r="F15" s="366">
        <v>0</v>
      </c>
      <c r="G15" s="366">
        <v>0</v>
      </c>
      <c r="H15" s="366">
        <v>0</v>
      </c>
      <c r="I15" s="366">
        <v>0</v>
      </c>
      <c r="J15" s="366">
        <v>0</v>
      </c>
      <c r="K15" s="366">
        <v>0</v>
      </c>
      <c r="L15" s="366">
        <v>0</v>
      </c>
      <c r="M15" s="366">
        <v>0</v>
      </c>
      <c r="N15" s="366">
        <v>0</v>
      </c>
      <c r="O15" s="366">
        <v>0</v>
      </c>
      <c r="P15" s="366">
        <v>0</v>
      </c>
      <c r="Q15" s="366">
        <v>0</v>
      </c>
      <c r="R15" s="366">
        <v>0</v>
      </c>
      <c r="S15" s="366">
        <v>0</v>
      </c>
      <c r="T15" s="366">
        <v>0</v>
      </c>
      <c r="U15" s="366">
        <v>0</v>
      </c>
      <c r="V15" s="366">
        <v>0</v>
      </c>
      <c r="W15" s="366">
        <v>0</v>
      </c>
      <c r="X15" s="366">
        <v>0</v>
      </c>
      <c r="Y15" s="366">
        <v>0</v>
      </c>
      <c r="Z15" s="366">
        <v>0</v>
      </c>
      <c r="AA15" s="366">
        <v>0</v>
      </c>
      <c r="AB15" s="366">
        <v>0</v>
      </c>
      <c r="AC15" s="366">
        <v>0</v>
      </c>
      <c r="AD15" s="366" vm="130">
        <v>0</v>
      </c>
      <c r="AE15" s="366" vm="129">
        <v>0</v>
      </c>
      <c r="AF15" s="366" vm="130">
        <v>0</v>
      </c>
      <c r="AG15" s="366" vm="129">
        <v>0</v>
      </c>
      <c r="AH15" s="366">
        <v>0</v>
      </c>
      <c r="AI15" s="366">
        <v>0</v>
      </c>
      <c r="AJ15" s="366">
        <v>0</v>
      </c>
      <c r="AK15" s="366">
        <v>0</v>
      </c>
      <c r="AL15" s="366">
        <v>0</v>
      </c>
      <c r="AM15" s="366">
        <v>0</v>
      </c>
      <c r="AN15" s="345">
        <v>0</v>
      </c>
      <c r="AO15" s="345">
        <v>0</v>
      </c>
      <c r="AP15" s="345">
        <v>0</v>
      </c>
      <c r="AQ15" s="345">
        <v>0</v>
      </c>
      <c r="AR15" s="553">
        <v>0</v>
      </c>
      <c r="AS15" s="553">
        <v>0</v>
      </c>
    </row>
    <row r="16" spans="1:45" s="37" customFormat="1" ht="14" x14ac:dyDescent="0.3">
      <c r="A16" s="461" t="s" vm="11">
        <v>316</v>
      </c>
      <c r="B16" s="367">
        <v>103804041.03052558</v>
      </c>
      <c r="C16" s="367">
        <v>28542003.569999624</v>
      </c>
      <c r="D16" s="367">
        <v>14594279.136115877</v>
      </c>
      <c r="E16" s="367">
        <v>-84459091.619999975</v>
      </c>
      <c r="F16" s="367">
        <v>-48858593.439999998</v>
      </c>
      <c r="G16" s="367">
        <v>4801447.41</v>
      </c>
      <c r="H16" s="367">
        <v>14317753.239142301</v>
      </c>
      <c r="I16" s="367">
        <v>26899000</v>
      </c>
      <c r="J16" s="367">
        <v>12162000</v>
      </c>
      <c r="K16" s="367">
        <v>59991000</v>
      </c>
      <c r="L16" s="367">
        <v>9830261.9500000067</v>
      </c>
      <c r="M16" s="367">
        <v>18204777.780000001</v>
      </c>
      <c r="N16" s="367">
        <v>43447820.639999993</v>
      </c>
      <c r="O16" s="367">
        <v>32569531.570000011</v>
      </c>
      <c r="P16" s="367">
        <v>104052304.25000001</v>
      </c>
      <c r="Q16" s="367">
        <v>35132687.439999983</v>
      </c>
      <c r="R16" s="367">
        <v>174325000</v>
      </c>
      <c r="S16" s="367">
        <v>219432000</v>
      </c>
      <c r="T16" s="367">
        <v>215223000</v>
      </c>
      <c r="U16" s="367">
        <v>646241000</v>
      </c>
      <c r="V16" s="367">
        <v>237229551.40000001</v>
      </c>
      <c r="W16" s="367">
        <v>419604685.75999999</v>
      </c>
      <c r="X16" s="367">
        <v>243638303.49610001</v>
      </c>
      <c r="Y16" s="367">
        <v>212455168.88000003</v>
      </c>
      <c r="Z16" s="367">
        <v>1088429974.5699999</v>
      </c>
      <c r="AA16" s="367">
        <v>201928779.35000002</v>
      </c>
      <c r="AB16" s="367">
        <v>223788499.49000001</v>
      </c>
      <c r="AC16" s="367">
        <v>199933896.12</v>
      </c>
      <c r="AD16" s="367">
        <v>87944066.289999992</v>
      </c>
      <c r="AE16" s="367">
        <v>713595241.25</v>
      </c>
      <c r="AF16" s="367">
        <v>89330189.650000006</v>
      </c>
      <c r="AG16" s="367">
        <v>678315666.72000003</v>
      </c>
      <c r="AH16" s="367">
        <v>56932385.069999985</v>
      </c>
      <c r="AI16" s="367">
        <v>94925415.286199987</v>
      </c>
      <c r="AJ16" s="367">
        <v>44074290.860000014</v>
      </c>
      <c r="AK16" s="367">
        <v>164692579.43970001</v>
      </c>
      <c r="AL16" s="367">
        <v>360624670.6559</v>
      </c>
      <c r="AM16" s="367">
        <v>36486752.599999994</v>
      </c>
      <c r="AN16" s="350">
        <v>91348307.330000013</v>
      </c>
      <c r="AO16" s="350">
        <v>46959868.50000003</v>
      </c>
      <c r="AP16" s="350">
        <v>153546149.20000014</v>
      </c>
      <c r="AQ16" s="350">
        <v>328341077.63000041</v>
      </c>
      <c r="AR16" s="580">
        <v>66272124.639999956</v>
      </c>
      <c r="AS16" s="580">
        <v>102749303.44000009</v>
      </c>
    </row>
    <row r="17" spans="1:45" s="37" customFormat="1" ht="14" x14ac:dyDescent="0.3">
      <c r="A17" s="462" t="s" vm="10">
        <v>317</v>
      </c>
      <c r="B17" s="368">
        <v>0</v>
      </c>
      <c r="C17" s="368">
        <v>0</v>
      </c>
      <c r="D17" s="368">
        <v>0</v>
      </c>
      <c r="E17" s="368">
        <v>0</v>
      </c>
      <c r="F17" s="368">
        <v>0</v>
      </c>
      <c r="G17" s="368">
        <v>0</v>
      </c>
      <c r="H17" s="368">
        <v>0</v>
      </c>
      <c r="I17" s="368">
        <v>0</v>
      </c>
      <c r="J17" s="368">
        <v>0</v>
      </c>
      <c r="K17" s="368">
        <v>0</v>
      </c>
      <c r="L17" s="368">
        <v>0</v>
      </c>
      <c r="M17" s="368">
        <v>0</v>
      </c>
      <c r="N17" s="368">
        <v>0</v>
      </c>
      <c r="O17" s="368">
        <v>0</v>
      </c>
      <c r="P17" s="368">
        <v>0</v>
      </c>
      <c r="Q17" s="368">
        <v>0</v>
      </c>
      <c r="R17" s="368">
        <v>0</v>
      </c>
      <c r="S17" s="368">
        <v>0</v>
      </c>
      <c r="T17" s="368">
        <v>0</v>
      </c>
      <c r="U17" s="368">
        <v>0</v>
      </c>
      <c r="V17" s="368">
        <v>0</v>
      </c>
      <c r="W17" s="368">
        <v>0</v>
      </c>
      <c r="X17" s="368">
        <v>0</v>
      </c>
      <c r="Y17" s="368">
        <v>0</v>
      </c>
      <c r="Z17" s="368">
        <v>0</v>
      </c>
      <c r="AA17" s="368" vm="135">
        <v>-494995.04</v>
      </c>
      <c r="AB17" s="368" vm="134">
        <v>591951.31000000006</v>
      </c>
      <c r="AC17" s="368" vm="133">
        <v>651823.26</v>
      </c>
      <c r="AD17" s="368" vm="132">
        <v>3222355.27</v>
      </c>
      <c r="AE17" s="368" vm="131">
        <v>3971134.8</v>
      </c>
      <c r="AF17" s="368" vm="132">
        <v>3222355.27</v>
      </c>
      <c r="AG17" s="368" vm="131">
        <v>3971134.8</v>
      </c>
      <c r="AH17" s="368" vm="1072">
        <v>1261036.8799999999</v>
      </c>
      <c r="AI17" s="368" vm="1073">
        <v>-1365863.78</v>
      </c>
      <c r="AJ17" s="368" vm="1074">
        <v>701692.21</v>
      </c>
      <c r="AK17" s="368" vm="1075">
        <v>1053496.3400000001</v>
      </c>
      <c r="AL17" s="368" vm="1076">
        <v>1650361.65</v>
      </c>
      <c r="AM17" s="368" vm="1077">
        <v>873442.98</v>
      </c>
      <c r="AN17" s="351" vm="1078">
        <v>940168.22</v>
      </c>
      <c r="AO17" s="351" vm="1277">
        <v>1039935.23</v>
      </c>
      <c r="AP17" s="351" vm="1559">
        <v>1203602.71</v>
      </c>
      <c r="AQ17" s="351" vm="1560">
        <v>4057149.1400000006</v>
      </c>
      <c r="AR17" s="558" vm="1674">
        <v>1039752.3100000002</v>
      </c>
      <c r="AS17" s="558" vm="1789">
        <v>1010316.91</v>
      </c>
    </row>
    <row r="18" spans="1:45" s="37" customFormat="1" ht="14" x14ac:dyDescent="0.3">
      <c r="A18" s="448" t="s" vm="9">
        <v>27</v>
      </c>
      <c r="B18" s="347">
        <v>0</v>
      </c>
      <c r="C18" s="347">
        <v>0</v>
      </c>
      <c r="D18" s="347">
        <v>0</v>
      </c>
      <c r="E18" s="347">
        <v>0</v>
      </c>
      <c r="F18" s="347">
        <v>0</v>
      </c>
      <c r="G18" s="347">
        <v>0</v>
      </c>
      <c r="H18" s="347">
        <v>0</v>
      </c>
      <c r="I18" s="347">
        <v>0</v>
      </c>
      <c r="J18" s="347">
        <v>0</v>
      </c>
      <c r="K18" s="347">
        <v>0</v>
      </c>
      <c r="L18" s="347">
        <v>0</v>
      </c>
      <c r="M18" s="347">
        <v>0</v>
      </c>
      <c r="N18" s="347">
        <v>0</v>
      </c>
      <c r="O18" s="347">
        <v>0</v>
      </c>
      <c r="P18" s="347">
        <v>0</v>
      </c>
      <c r="Q18" s="347">
        <v>0</v>
      </c>
      <c r="R18" s="347">
        <v>0</v>
      </c>
      <c r="S18" s="347">
        <v>0</v>
      </c>
      <c r="T18" s="347">
        <v>0</v>
      </c>
      <c r="U18" s="347">
        <v>0</v>
      </c>
      <c r="V18" s="347">
        <v>0</v>
      </c>
      <c r="W18" s="347">
        <v>0</v>
      </c>
      <c r="X18" s="347">
        <v>0</v>
      </c>
      <c r="Y18" s="347">
        <v>0</v>
      </c>
      <c r="Z18" s="347">
        <v>0</v>
      </c>
      <c r="AA18" s="347">
        <v>201433784.31000003</v>
      </c>
      <c r="AB18" s="347">
        <v>224380450.80000001</v>
      </c>
      <c r="AC18" s="347">
        <v>200585719.38</v>
      </c>
      <c r="AD18" s="347">
        <v>91166421.559999987</v>
      </c>
      <c r="AE18" s="347">
        <v>717566376.04999995</v>
      </c>
      <c r="AF18" s="347">
        <v>92552544.920000002</v>
      </c>
      <c r="AG18" s="347">
        <v>682286801.51999998</v>
      </c>
      <c r="AH18" s="347">
        <v>58193421.949999988</v>
      </c>
      <c r="AI18" s="347">
        <v>93559551.506199986</v>
      </c>
      <c r="AJ18" s="347">
        <v>44775983.070000015</v>
      </c>
      <c r="AK18" s="347">
        <v>165746075.77970001</v>
      </c>
      <c r="AL18" s="347">
        <v>362275032.30589998</v>
      </c>
      <c r="AM18" s="347">
        <v>37360195.579999991</v>
      </c>
      <c r="AN18" s="347">
        <v>92288475.550000012</v>
      </c>
      <c r="AO18" s="347">
        <v>47999803.730000027</v>
      </c>
      <c r="AP18" s="347">
        <v>154749751.91000015</v>
      </c>
      <c r="AQ18" s="347">
        <v>332398226.7700004</v>
      </c>
      <c r="AR18" s="555">
        <v>67311876.949999958</v>
      </c>
      <c r="AS18" s="555">
        <v>103759620.35000008</v>
      </c>
    </row>
    <row r="19" spans="1:45" s="37" customFormat="1" ht="14" x14ac:dyDescent="0.3">
      <c r="A19" s="468" t="s" vm="8">
        <v>570</v>
      </c>
      <c r="B19" s="364">
        <v>0</v>
      </c>
      <c r="C19" s="364">
        <v>0</v>
      </c>
      <c r="D19" s="364">
        <v>0</v>
      </c>
      <c r="E19" s="364">
        <v>0</v>
      </c>
      <c r="F19" s="364">
        <v>0</v>
      </c>
      <c r="G19" s="364">
        <v>0</v>
      </c>
      <c r="H19" s="364">
        <v>0</v>
      </c>
      <c r="I19" s="364">
        <v>0</v>
      </c>
      <c r="J19" s="364">
        <v>0</v>
      </c>
      <c r="K19" s="364">
        <v>0</v>
      </c>
      <c r="L19" s="364">
        <v>0</v>
      </c>
      <c r="M19" s="364">
        <v>0</v>
      </c>
      <c r="N19" s="364">
        <v>0</v>
      </c>
      <c r="O19" s="364">
        <v>0</v>
      </c>
      <c r="P19" s="364">
        <v>0</v>
      </c>
      <c r="Q19" s="364">
        <v>0</v>
      </c>
      <c r="R19" s="364">
        <v>0</v>
      </c>
      <c r="S19" s="364">
        <v>0</v>
      </c>
      <c r="T19" s="364">
        <v>0</v>
      </c>
      <c r="U19" s="364">
        <v>0</v>
      </c>
      <c r="V19" s="364">
        <v>0</v>
      </c>
      <c r="W19" s="364">
        <v>0</v>
      </c>
      <c r="X19" s="364">
        <v>0</v>
      </c>
      <c r="Y19" s="364">
        <v>0</v>
      </c>
      <c r="Z19" s="364">
        <v>0</v>
      </c>
      <c r="AA19" s="364">
        <v>0</v>
      </c>
      <c r="AB19" s="364">
        <v>0</v>
      </c>
      <c r="AC19" s="364">
        <v>0</v>
      </c>
      <c r="AD19" s="364" vm="137">
        <v>0</v>
      </c>
      <c r="AE19" s="364" vm="136">
        <v>0</v>
      </c>
      <c r="AF19" s="364" vm="137">
        <v>0</v>
      </c>
      <c r="AG19" s="364" vm="136">
        <v>0</v>
      </c>
      <c r="AH19" s="364">
        <v>0</v>
      </c>
      <c r="AI19" s="364">
        <v>0</v>
      </c>
      <c r="AJ19" s="364">
        <v>0</v>
      </c>
      <c r="AK19" s="364">
        <v>0</v>
      </c>
      <c r="AL19" s="364">
        <v>0</v>
      </c>
      <c r="AM19" s="364">
        <v>0</v>
      </c>
      <c r="AN19" s="346">
        <v>0</v>
      </c>
      <c r="AO19" s="346">
        <v>0</v>
      </c>
      <c r="AP19" s="346">
        <v>0</v>
      </c>
      <c r="AQ19" s="346">
        <v>0</v>
      </c>
      <c r="AR19" s="554">
        <v>0</v>
      </c>
      <c r="AS19" s="554">
        <v>0</v>
      </c>
    </row>
    <row r="20" spans="1:45" s="18" customFormat="1" x14ac:dyDescent="0.25">
      <c r="A20" s="458" t="s" vm="7">
        <v>318</v>
      </c>
      <c r="B20" s="364">
        <v>0</v>
      </c>
      <c r="C20" s="364">
        <v>0</v>
      </c>
      <c r="D20" s="364">
        <v>0</v>
      </c>
      <c r="E20" s="364">
        <v>0</v>
      </c>
      <c r="F20" s="364">
        <v>0</v>
      </c>
      <c r="G20" s="364">
        <v>0</v>
      </c>
      <c r="H20" s="364">
        <v>0</v>
      </c>
      <c r="I20" s="364">
        <v>0</v>
      </c>
      <c r="J20" s="364">
        <v>0</v>
      </c>
      <c r="K20" s="364">
        <v>0</v>
      </c>
      <c r="L20" s="364">
        <v>0</v>
      </c>
      <c r="M20" s="364">
        <v>0</v>
      </c>
      <c r="N20" s="364">
        <v>0</v>
      </c>
      <c r="O20" s="364">
        <v>0</v>
      </c>
      <c r="P20" s="364">
        <v>7631000</v>
      </c>
      <c r="Q20" s="364">
        <v>6004000</v>
      </c>
      <c r="R20" s="364">
        <v>0</v>
      </c>
      <c r="S20" s="364">
        <v>7811000</v>
      </c>
      <c r="T20" s="364">
        <v>274000</v>
      </c>
      <c r="U20" s="364">
        <v>14089000</v>
      </c>
      <c r="V20" s="364">
        <v>322896.82</v>
      </c>
      <c r="W20" s="364">
        <v>2204429.13</v>
      </c>
      <c r="X20" s="364">
        <v>21325620.439599998</v>
      </c>
      <c r="Y20" s="364">
        <v>2729151.15</v>
      </c>
      <c r="Z20" s="364">
        <v>14169345.109999999</v>
      </c>
      <c r="AA20" s="364">
        <v>0</v>
      </c>
      <c r="AB20" s="364" vm="141">
        <v>498863</v>
      </c>
      <c r="AC20" s="364" vm="140">
        <v>5412380.1399999997</v>
      </c>
      <c r="AD20" s="364" vm="139">
        <v>300668.62</v>
      </c>
      <c r="AE20" s="364" vm="138">
        <v>6211911.7599999998</v>
      </c>
      <c r="AF20" s="364" vm="139">
        <v>300668.62</v>
      </c>
      <c r="AG20" s="364" vm="138">
        <v>6211911.7599999998</v>
      </c>
      <c r="AH20" s="364">
        <v>0</v>
      </c>
      <c r="AI20" s="364" vm="1079">
        <v>1401442.7</v>
      </c>
      <c r="AJ20" s="364">
        <v>0</v>
      </c>
      <c r="AK20" s="364" vm="1080">
        <v>2258.0300000000002</v>
      </c>
      <c r="AL20" s="364" vm="1081">
        <v>1403700.73</v>
      </c>
      <c r="AM20" s="364">
        <v>0</v>
      </c>
      <c r="AN20" s="346">
        <v>0</v>
      </c>
      <c r="AO20" s="346" vm="1278">
        <v>1724156.5600000003</v>
      </c>
      <c r="AP20" s="346">
        <v>0</v>
      </c>
      <c r="AQ20" s="346" vm="1561">
        <v>1724156.5600000003</v>
      </c>
      <c r="AR20" s="554" vm="1675">
        <v>1646201</v>
      </c>
      <c r="AS20" s="554" vm="1790">
        <v>2505007.9835999999</v>
      </c>
    </row>
    <row r="21" spans="1:45" s="18" customFormat="1" x14ac:dyDescent="0.25">
      <c r="A21" s="458" t="s">
        <v>578</v>
      </c>
      <c r="B21" s="364">
        <v>0</v>
      </c>
      <c r="C21" s="364">
        <v>0</v>
      </c>
      <c r="D21" s="364">
        <v>0</v>
      </c>
      <c r="E21" s="364">
        <v>0</v>
      </c>
      <c r="F21" s="364">
        <v>0</v>
      </c>
      <c r="G21" s="364">
        <v>0</v>
      </c>
      <c r="H21" s="364">
        <v>0</v>
      </c>
      <c r="I21" s="364">
        <v>0</v>
      </c>
      <c r="J21" s="364">
        <v>0</v>
      </c>
      <c r="K21" s="364">
        <v>0</v>
      </c>
      <c r="L21" s="364">
        <v>0</v>
      </c>
      <c r="M21" s="364">
        <v>0</v>
      </c>
      <c r="N21" s="364">
        <v>0</v>
      </c>
      <c r="O21" s="364">
        <v>0</v>
      </c>
      <c r="P21" s="364">
        <v>0</v>
      </c>
      <c r="Q21" s="364">
        <v>0</v>
      </c>
      <c r="R21" s="364">
        <v>0</v>
      </c>
      <c r="S21" s="364">
        <v>0</v>
      </c>
      <c r="T21" s="364">
        <v>0</v>
      </c>
      <c r="U21" s="364">
        <v>0</v>
      </c>
      <c r="V21" s="364">
        <v>0</v>
      </c>
      <c r="W21" s="364">
        <v>0</v>
      </c>
      <c r="X21" s="364">
        <v>0</v>
      </c>
      <c r="Y21" s="364">
        <v>0</v>
      </c>
      <c r="Z21" s="364">
        <v>0</v>
      </c>
      <c r="AA21" s="364" vm="145">
        <v>5284192.91</v>
      </c>
      <c r="AB21" s="364">
        <v>0</v>
      </c>
      <c r="AC21" s="364" vm="144">
        <v>4427445.2300000004</v>
      </c>
      <c r="AD21" s="364" vm="143">
        <v>1306839.72</v>
      </c>
      <c r="AE21" s="364" vm="142">
        <v>11018477.859999999</v>
      </c>
      <c r="AF21" s="364" vm="143">
        <v>1306839.72</v>
      </c>
      <c r="AG21" s="364" vm="142">
        <v>11018477.859999999</v>
      </c>
      <c r="AH21" s="364" vm="1082">
        <v>6330536.5800000001</v>
      </c>
      <c r="AI21" s="364">
        <v>0</v>
      </c>
      <c r="AJ21" s="364" vm="1083">
        <v>5002370.67</v>
      </c>
      <c r="AK21" s="364">
        <v>0</v>
      </c>
      <c r="AL21" s="364" vm="1084">
        <v>11332907.25</v>
      </c>
      <c r="AM21" s="364">
        <v>0</v>
      </c>
      <c r="AN21" s="346">
        <v>0</v>
      </c>
      <c r="AO21" s="346" vm="1279">
        <v>1850</v>
      </c>
      <c r="AP21" s="346">
        <v>0</v>
      </c>
      <c r="AQ21" s="346" vm="1562">
        <v>1850</v>
      </c>
      <c r="AR21" s="554" vm="1676">
        <v>2867.5</v>
      </c>
      <c r="AS21" s="554" vm="1791">
        <v>987197.40999999992</v>
      </c>
    </row>
    <row r="22" spans="1:45" s="37" customFormat="1" ht="14" x14ac:dyDescent="0.3">
      <c r="A22" s="459" t="s" vm="6">
        <v>319</v>
      </c>
      <c r="B22" s="365">
        <v>0</v>
      </c>
      <c r="C22" s="365">
        <v>0</v>
      </c>
      <c r="D22" s="365">
        <v>0</v>
      </c>
      <c r="E22" s="365">
        <v>0</v>
      </c>
      <c r="F22" s="365">
        <v>-48858593.440000005</v>
      </c>
      <c r="G22" s="365">
        <v>4926949.8100000005</v>
      </c>
      <c r="H22" s="365">
        <v>16589341.179142298</v>
      </c>
      <c r="I22" s="365">
        <v>26826881.68</v>
      </c>
      <c r="J22" s="365">
        <v>11470611.24</v>
      </c>
      <c r="K22" s="365">
        <v>61506415.029999994</v>
      </c>
      <c r="L22" s="365">
        <v>9867725.8900000099</v>
      </c>
      <c r="M22" s="365">
        <v>19777843.52</v>
      </c>
      <c r="N22" s="365">
        <v>43520972.82</v>
      </c>
      <c r="O22" s="365">
        <v>38747927.710000001</v>
      </c>
      <c r="P22" s="365">
        <v>111917499.37</v>
      </c>
      <c r="Q22" s="365">
        <v>41363299.849999979</v>
      </c>
      <c r="R22" s="365">
        <v>174575000</v>
      </c>
      <c r="S22" s="365">
        <v>227500000</v>
      </c>
      <c r="T22" s="365">
        <v>215774000</v>
      </c>
      <c r="U22" s="365">
        <v>661341000</v>
      </c>
      <c r="V22" s="365">
        <v>237966094.03</v>
      </c>
      <c r="W22" s="365">
        <v>422279360.33999997</v>
      </c>
      <c r="X22" s="365">
        <v>265447234.9325</v>
      </c>
      <c r="Y22" s="365">
        <v>215734617.16000003</v>
      </c>
      <c r="Z22" s="365">
        <v>1104549903.0399997</v>
      </c>
      <c r="AA22" s="365">
        <v>206717977.22000003</v>
      </c>
      <c r="AB22" s="365">
        <v>224879313.80000001</v>
      </c>
      <c r="AC22" s="365">
        <v>210425544.74999997</v>
      </c>
      <c r="AD22" s="365">
        <v>92773929.899999991</v>
      </c>
      <c r="AE22" s="365">
        <v>734796765.66999996</v>
      </c>
      <c r="AF22" s="365">
        <v>94160053.260000005</v>
      </c>
      <c r="AG22" s="365">
        <v>699517191.13999999</v>
      </c>
      <c r="AH22" s="365">
        <v>64523958.529999986</v>
      </c>
      <c r="AI22" s="365">
        <v>94960994.206199989</v>
      </c>
      <c r="AJ22" s="365">
        <v>49778353.740000017</v>
      </c>
      <c r="AK22" s="365">
        <v>165748333.80970001</v>
      </c>
      <c r="AL22" s="365">
        <v>375011640.2859</v>
      </c>
      <c r="AM22" s="365">
        <v>37360195.579999991</v>
      </c>
      <c r="AN22" s="348">
        <v>92288475.550000012</v>
      </c>
      <c r="AO22" s="348">
        <v>49725810.290000029</v>
      </c>
      <c r="AP22" s="348">
        <v>154749751.91000015</v>
      </c>
      <c r="AQ22" s="348">
        <v>334124233.3300004</v>
      </c>
      <c r="AR22" s="557">
        <v>68960945.449999958</v>
      </c>
      <c r="AS22" s="557">
        <v>107251825.74360009</v>
      </c>
    </row>
    <row r="23" spans="1:45" s="38" customFormat="1" ht="14" x14ac:dyDescent="0.3">
      <c r="A23" s="460" t="s">
        <v>310</v>
      </c>
      <c r="B23" s="349">
        <v>0</v>
      </c>
      <c r="C23" s="349">
        <v>0</v>
      </c>
      <c r="D23" s="349">
        <v>0</v>
      </c>
      <c r="E23" s="349">
        <v>0</v>
      </c>
      <c r="F23" s="349">
        <v>-2.8709015235629622</v>
      </c>
      <c r="G23" s="349">
        <v>0.75173418504865319</v>
      </c>
      <c r="H23" s="349">
        <v>0.52439669883948981</v>
      </c>
      <c r="I23" s="349">
        <v>0.5901725114396339</v>
      </c>
      <c r="J23" s="349">
        <v>0.35516026999411709</v>
      </c>
      <c r="K23" s="349">
        <v>0.5304929622569905</v>
      </c>
      <c r="L23" s="349">
        <v>0.23624685125260353</v>
      </c>
      <c r="M23" s="349">
        <v>0.4141725200547704</v>
      </c>
      <c r="N23" s="349">
        <v>0.48035920045707836</v>
      </c>
      <c r="O23" s="349">
        <v>0.51392874586673765</v>
      </c>
      <c r="P23" s="349">
        <v>0.43800275619830842</v>
      </c>
      <c r="Q23" s="349">
        <v>0.51098197392965383</v>
      </c>
      <c r="R23" s="349">
        <v>0.75309195853518596</v>
      </c>
      <c r="S23" s="349">
        <v>0.78496727290292978</v>
      </c>
      <c r="T23" s="349">
        <v>0.79169173870290743</v>
      </c>
      <c r="U23" s="349">
        <v>0.7536202982843182</v>
      </c>
      <c r="V23" s="349">
        <v>0.79177179996856728</v>
      </c>
      <c r="W23" s="349">
        <v>0.75468173200775202</v>
      </c>
      <c r="X23" s="349">
        <v>0.55721820914535725</v>
      </c>
      <c r="Y23" s="349">
        <v>0.71513382797612279</v>
      </c>
      <c r="Z23" s="349">
        <v>0.73975931210996315</v>
      </c>
      <c r="AA23" s="349">
        <v>0.67419332239726848</v>
      </c>
      <c r="AB23" s="349">
        <v>0.70076096384416187</v>
      </c>
      <c r="AC23" s="349">
        <v>0.65515552811317113</v>
      </c>
      <c r="AD23" s="349">
        <v>0.49511460789533984</v>
      </c>
      <c r="AE23" s="349">
        <v>0.64677951801485001</v>
      </c>
      <c r="AF23" s="349">
        <v>0.45588481594727043</v>
      </c>
      <c r="AG23" s="349">
        <v>0.62537756579220927</v>
      </c>
      <c r="AH23" s="349">
        <v>0.49322220643093251</v>
      </c>
      <c r="AI23" s="349">
        <v>0.56435878206341572</v>
      </c>
      <c r="AJ23" s="349">
        <v>0.39070621463786193</v>
      </c>
      <c r="AK23" s="349">
        <v>0.66517805292787924</v>
      </c>
      <c r="AL23" s="349">
        <v>0.55502206351198236</v>
      </c>
      <c r="AM23" s="349">
        <v>0.56160474181710873</v>
      </c>
      <c r="AN23" s="349">
        <v>0.68279062462443774</v>
      </c>
      <c r="AO23" s="349">
        <v>0.42311324123497135</v>
      </c>
      <c r="AP23" s="349">
        <v>0.63914976250811351</v>
      </c>
      <c r="AQ23" s="349">
        <v>0.59523732112388983</v>
      </c>
      <c r="AR23" s="349">
        <v>0.72888141602188228</v>
      </c>
      <c r="AS23" s="349">
        <v>0.64569199041673819</v>
      </c>
    </row>
    <row r="24" spans="1:45" s="18" customFormat="1" x14ac:dyDescent="0.25">
      <c r="A24" s="458" t="s">
        <v>577</v>
      </c>
      <c r="B24" s="364">
        <v>0</v>
      </c>
      <c r="C24" s="364">
        <v>0</v>
      </c>
      <c r="D24" s="364">
        <v>0</v>
      </c>
      <c r="E24" s="364">
        <v>0</v>
      </c>
      <c r="F24" s="364">
        <v>0</v>
      </c>
      <c r="G24" s="364">
        <v>0</v>
      </c>
      <c r="H24" s="364">
        <v>0</v>
      </c>
      <c r="I24" s="364">
        <v>0</v>
      </c>
      <c r="J24" s="364">
        <v>0</v>
      </c>
      <c r="K24" s="364">
        <v>0</v>
      </c>
      <c r="L24" s="364">
        <v>0</v>
      </c>
      <c r="M24" s="364">
        <v>0</v>
      </c>
      <c r="N24" s="364">
        <v>0</v>
      </c>
      <c r="O24" s="364">
        <v>0</v>
      </c>
      <c r="P24" s="364">
        <v>0</v>
      </c>
      <c r="Q24" s="364">
        <v>0</v>
      </c>
      <c r="R24" s="364">
        <v>0</v>
      </c>
      <c r="S24" s="364">
        <v>0</v>
      </c>
      <c r="T24" s="364">
        <v>0</v>
      </c>
      <c r="U24" s="364">
        <v>0</v>
      </c>
      <c r="V24" s="364">
        <v>0</v>
      </c>
      <c r="W24" s="364">
        <v>0</v>
      </c>
      <c r="X24" s="364">
        <v>0</v>
      </c>
      <c r="Y24" s="364">
        <v>0</v>
      </c>
      <c r="Z24" s="364">
        <v>0</v>
      </c>
      <c r="AA24" s="364" vm="150">
        <v>16524251.02</v>
      </c>
      <c r="AB24" s="364" vm="149">
        <v>15611626.09</v>
      </c>
      <c r="AC24" s="364" vm="148">
        <v>-2533842.0299999998</v>
      </c>
      <c r="AD24" s="364" vm="147">
        <v>-12133247.640000001</v>
      </c>
      <c r="AE24" s="364" vm="146">
        <v>17468787.440000001</v>
      </c>
      <c r="AF24" s="364" vm="147">
        <v>-23327997.210000001</v>
      </c>
      <c r="AG24" s="364" vm="146">
        <v>5408426.2199999997</v>
      </c>
      <c r="AH24" s="364" vm="1085">
        <v>-13799823.278000001</v>
      </c>
      <c r="AI24" s="364" vm="1086">
        <v>17378348.530000001</v>
      </c>
      <c r="AJ24" s="364" vm="1087">
        <v>-4061643.36</v>
      </c>
      <c r="AK24" s="364" vm="1088">
        <v>5586126.8399999999</v>
      </c>
      <c r="AL24" s="364" vm="1089">
        <v>5103008.7319999998</v>
      </c>
      <c r="AM24" s="364" vm="1090">
        <v>2766419.87</v>
      </c>
      <c r="AN24" s="346" vm="1091">
        <v>5953873.7000000002</v>
      </c>
      <c r="AO24" s="346" vm="1280">
        <v>-5244018.4499999955</v>
      </c>
      <c r="AP24" s="346" vm="1563">
        <v>-5508963.6000000061</v>
      </c>
      <c r="AQ24" s="346" vm="1564">
        <v>-2029979.0399999768</v>
      </c>
      <c r="AR24" s="554" vm="1677">
        <v>-2725770.0000000037</v>
      </c>
      <c r="AS24" s="554" vm="1792">
        <v>8888993.4300000034</v>
      </c>
    </row>
    <row r="25" spans="1:45" x14ac:dyDescent="0.25">
      <c r="A25" s="458" t="s">
        <v>574</v>
      </c>
      <c r="B25" s="364">
        <v>0</v>
      </c>
      <c r="C25" s="364">
        <v>0</v>
      </c>
      <c r="D25" s="364">
        <v>0</v>
      </c>
      <c r="E25" s="364">
        <v>0</v>
      </c>
      <c r="F25" s="364">
        <v>0</v>
      </c>
      <c r="G25" s="364">
        <v>0</v>
      </c>
      <c r="H25" s="364">
        <v>0</v>
      </c>
      <c r="I25" s="364">
        <v>0</v>
      </c>
      <c r="J25" s="364">
        <v>0</v>
      </c>
      <c r="K25" s="364">
        <v>0</v>
      </c>
      <c r="L25" s="364">
        <v>0</v>
      </c>
      <c r="M25" s="364">
        <v>0</v>
      </c>
      <c r="N25" s="364">
        <v>0</v>
      </c>
      <c r="O25" s="364">
        <v>0</v>
      </c>
      <c r="P25" s="364">
        <v>0</v>
      </c>
      <c r="Q25" s="364">
        <v>0</v>
      </c>
      <c r="R25" s="364">
        <v>0</v>
      </c>
      <c r="S25" s="364">
        <v>0</v>
      </c>
      <c r="T25" s="364">
        <v>0</v>
      </c>
      <c r="U25" s="364">
        <v>0</v>
      </c>
      <c r="V25" s="364">
        <v>0</v>
      </c>
      <c r="W25" s="364">
        <v>0</v>
      </c>
      <c r="X25" s="364">
        <v>0</v>
      </c>
      <c r="Y25" s="364">
        <v>0</v>
      </c>
      <c r="Z25" s="364">
        <v>0</v>
      </c>
      <c r="AA25" s="364" vm="155">
        <v>-11036580.99</v>
      </c>
      <c r="AB25" s="364" vm="154">
        <v>-4040958.26</v>
      </c>
      <c r="AC25" s="364" vm="153">
        <v>-21484955.699999999</v>
      </c>
      <c r="AD25" s="364" vm="152">
        <v>-1120767.6100000001</v>
      </c>
      <c r="AE25" s="364" vm="151">
        <v>-37683262.560000002</v>
      </c>
      <c r="AF25" s="364" vm="152">
        <v>2668382.5</v>
      </c>
      <c r="AG25" s="364" vm="151">
        <v>-21114321.449999999</v>
      </c>
      <c r="AH25" s="364" vm="1092">
        <v>-4522578.74</v>
      </c>
      <c r="AI25" s="364" vm="1093">
        <v>-5701143.2800000003</v>
      </c>
      <c r="AJ25" s="364" vm="1094">
        <v>-5713777.7199999997</v>
      </c>
      <c r="AK25" s="364" vm="1095">
        <v>-12892291.720000001</v>
      </c>
      <c r="AL25" s="364" vm="1096">
        <v>-28829791.460000001</v>
      </c>
      <c r="AM25" s="364" vm="1097">
        <v>-1000464.18</v>
      </c>
      <c r="AN25" s="346" vm="1098">
        <v>-466288.78</v>
      </c>
      <c r="AO25" s="346" vm="1281">
        <v>-6674777.370000002</v>
      </c>
      <c r="AP25" s="346" vm="1565">
        <v>-2151898.4499999993</v>
      </c>
      <c r="AQ25" s="346" vm="1566">
        <v>-10293428.779999994</v>
      </c>
      <c r="AR25" s="554" vm="1678">
        <v>-3740480.4099999997</v>
      </c>
      <c r="AS25" s="554" vm="1793">
        <v>-5721604.6099999994</v>
      </c>
    </row>
    <row r="26" spans="1:45" s="37" customFormat="1" ht="14" x14ac:dyDescent="0.3">
      <c r="A26" s="459" t="s" vm="3">
        <v>576</v>
      </c>
      <c r="B26" s="365" t="s">
        <v>26</v>
      </c>
      <c r="C26" s="365" t="s">
        <v>26</v>
      </c>
      <c r="D26" s="365" t="s">
        <v>26</v>
      </c>
      <c r="E26" s="365" t="s">
        <v>26</v>
      </c>
      <c r="F26" s="365" t="s">
        <v>26</v>
      </c>
      <c r="G26" s="365" t="s">
        <v>26</v>
      </c>
      <c r="H26" s="365" t="s">
        <v>26</v>
      </c>
      <c r="I26" s="365" t="s">
        <v>26</v>
      </c>
      <c r="J26" s="365" t="s">
        <v>26</v>
      </c>
      <c r="K26" s="365" t="s">
        <v>26</v>
      </c>
      <c r="L26" s="365" t="s">
        <v>26</v>
      </c>
      <c r="M26" s="365" t="s">
        <v>26</v>
      </c>
      <c r="N26" s="365" t="s">
        <v>26</v>
      </c>
      <c r="O26" s="365" t="s">
        <v>26</v>
      </c>
      <c r="P26" s="365" t="s">
        <v>26</v>
      </c>
      <c r="Q26" s="365" t="s">
        <v>26</v>
      </c>
      <c r="R26" s="365" t="s">
        <v>26</v>
      </c>
      <c r="S26" s="365" t="s">
        <v>26</v>
      </c>
      <c r="T26" s="365" t="s">
        <v>26</v>
      </c>
      <c r="U26" s="365" t="s">
        <v>26</v>
      </c>
      <c r="V26" s="365" t="s">
        <v>26</v>
      </c>
      <c r="W26" s="365" t="s">
        <v>26</v>
      </c>
      <c r="X26" s="365" t="s">
        <v>26</v>
      </c>
      <c r="Y26" s="365" t="s">
        <v>26</v>
      </c>
      <c r="Z26" s="365" t="s">
        <v>26</v>
      </c>
      <c r="AA26" s="365">
        <v>207416449.38000003</v>
      </c>
      <c r="AB26" s="365">
        <v>235359167.32000002</v>
      </c>
      <c r="AC26" s="365">
        <v>175915098.39000002</v>
      </c>
      <c r="AD26" s="365">
        <v>74690051.039999992</v>
      </c>
      <c r="AE26" s="365">
        <v>693380766.13000011</v>
      </c>
      <c r="AF26" s="365">
        <v>68670574.939999998</v>
      </c>
      <c r="AG26" s="365">
        <v>662609771.49000001</v>
      </c>
      <c r="AH26" s="365">
        <v>38609983.051999979</v>
      </c>
      <c r="AI26" s="365">
        <v>106602620.53619999</v>
      </c>
      <c r="AJ26" s="365">
        <v>34298869.780000016</v>
      </c>
      <c r="AK26" s="365">
        <v>157386414.55970001</v>
      </c>
      <c r="AL26" s="365">
        <v>336897887.92790002</v>
      </c>
      <c r="AM26" s="365">
        <v>38252708.289999992</v>
      </c>
      <c r="AN26" s="348">
        <v>96835892.250000015</v>
      </c>
      <c r="AO26" s="348">
        <v>35041072.68000003</v>
      </c>
      <c r="AP26" s="348">
        <v>145885287.15000015</v>
      </c>
      <c r="AQ26" s="348">
        <v>316017669.81000048</v>
      </c>
      <c r="AR26" s="557">
        <v>59805874.229999959</v>
      </c>
      <c r="AS26" s="557">
        <v>105916692.26000009</v>
      </c>
    </row>
    <row r="27" spans="1:45" ht="14" x14ac:dyDescent="0.3">
      <c r="A27" s="460" t="s">
        <v>310</v>
      </c>
      <c r="B27" s="349">
        <v>0</v>
      </c>
      <c r="C27" s="349">
        <v>0</v>
      </c>
      <c r="D27" s="349">
        <v>0</v>
      </c>
      <c r="E27" s="349">
        <v>0</v>
      </c>
      <c r="F27" s="349">
        <v>0</v>
      </c>
      <c r="G27" s="349">
        <v>0</v>
      </c>
      <c r="H27" s="349">
        <v>0</v>
      </c>
      <c r="I27" s="349">
        <v>0</v>
      </c>
      <c r="J27" s="349">
        <v>0</v>
      </c>
      <c r="K27" s="349">
        <v>0</v>
      </c>
      <c r="L27" s="349">
        <v>0</v>
      </c>
      <c r="M27" s="349">
        <v>0</v>
      </c>
      <c r="N27" s="349">
        <v>0</v>
      </c>
      <c r="O27" s="349">
        <v>0</v>
      </c>
      <c r="P27" s="349">
        <v>0</v>
      </c>
      <c r="Q27" s="349">
        <v>0</v>
      </c>
      <c r="R27" s="349">
        <v>0</v>
      </c>
      <c r="S27" s="349">
        <v>0</v>
      </c>
      <c r="T27" s="349">
        <v>0</v>
      </c>
      <c r="U27" s="349">
        <v>0</v>
      </c>
      <c r="V27" s="349">
        <v>0</v>
      </c>
      <c r="W27" s="349">
        <v>0</v>
      </c>
      <c r="X27" s="349">
        <v>0</v>
      </c>
      <c r="Y27" s="349">
        <v>0</v>
      </c>
      <c r="Z27" s="349">
        <v>0</v>
      </c>
      <c r="AA27" s="349">
        <v>0.67647133068897702</v>
      </c>
      <c r="AB27" s="349">
        <v>0.73341791271831325</v>
      </c>
      <c r="AC27" s="349">
        <v>0.54770797588148301</v>
      </c>
      <c r="AD27" s="349">
        <v>0.39860481682960935</v>
      </c>
      <c r="AE27" s="349">
        <v>0.61032451239685503</v>
      </c>
      <c r="AF27" s="349">
        <v>0.33247509250097396</v>
      </c>
      <c r="AG27" s="349">
        <v>0.59238184738424082</v>
      </c>
      <c r="AH27" s="349">
        <v>0.2951353491790849</v>
      </c>
      <c r="AI27" s="349">
        <v>0.63354565307036681</v>
      </c>
      <c r="AJ27" s="349">
        <v>0.26920901498862537</v>
      </c>
      <c r="AK27" s="349">
        <v>0.63162015803017713</v>
      </c>
      <c r="AL27" s="349">
        <v>0.49861321853374507</v>
      </c>
      <c r="AM27" s="349">
        <v>0.57502114294366935</v>
      </c>
      <c r="AN27" s="349">
        <v>0.71643440810353975</v>
      </c>
      <c r="AO27" s="349">
        <v>0.29816189523143127</v>
      </c>
      <c r="AP27" s="349">
        <v>0.60253761627727087</v>
      </c>
      <c r="AQ27" s="349">
        <v>0.56298074919856167</v>
      </c>
      <c r="AR27" s="349">
        <v>0.6321170629366567</v>
      </c>
      <c r="AS27" s="349">
        <v>0.63765403870336934</v>
      </c>
    </row>
    <row r="28" spans="1:45" x14ac:dyDescent="0.25">
      <c r="A28" s="473"/>
      <c r="B28" s="39"/>
      <c r="C28" s="39"/>
      <c r="D28" s="40"/>
      <c r="E28" s="40"/>
      <c r="F28" s="40"/>
      <c r="G28" s="40"/>
      <c r="H28" s="40"/>
      <c r="I28" s="41"/>
      <c r="J28" s="41"/>
    </row>
    <row r="29" spans="1:45" ht="16.5" customHeight="1" x14ac:dyDescent="0.25">
      <c r="A29" s="467" t="s">
        <v>295</v>
      </c>
      <c r="B29" s="42"/>
      <c r="C29" s="42"/>
    </row>
    <row r="30" spans="1:45" ht="16.5" customHeight="1" x14ac:dyDescent="0.25">
      <c r="A30" s="474" t="s">
        <v>587</v>
      </c>
      <c r="B30" s="42"/>
      <c r="C30" s="42"/>
    </row>
    <row r="31" spans="1:45" s="10" customFormat="1" ht="16.5" customHeight="1" x14ac:dyDescent="0.25">
      <c r="A31" s="467" t="s">
        <v>588</v>
      </c>
      <c r="AR31" s="524"/>
    </row>
    <row r="32" spans="1:45" ht="16.5" customHeight="1" x14ac:dyDescent="0.25">
      <c r="A32" s="455" t="s">
        <v>879</v>
      </c>
    </row>
    <row r="33" spans="1:3" s="525" customFormat="1" ht="16.5" customHeight="1" x14ac:dyDescent="0.25">
      <c r="A33" s="455" t="s">
        <v>880</v>
      </c>
      <c r="B33" s="526"/>
      <c r="C33" s="526"/>
    </row>
  </sheetData>
  <conditionalFormatting sqref="AG4">
    <cfRule type="cellIs" dxfId="7" priority="1" operator="equal">
      <formula>"ERRO"</formula>
    </cfRule>
    <cfRule type="cellIs" dxfId="6" priority="2" operator="equal">
      <formula>"OK"</formula>
    </cfRule>
  </conditionalFormatting>
  <dataValidations count="1">
    <dataValidation allowBlank="1" showInputMessage="1" sqref="AK12:AK14 AK5:AK9" xr:uid="{1B18A14A-1635-4496-AEA5-16105CDAE67F}"/>
  </dataValidations>
  <pageMargins left="0.511811024" right="0.511811024" top="0.78740157499999996" bottom="0.78740157499999996" header="0.31496062000000002" footer="0.31496062000000002"/>
  <pageSetup paperSize="9" orientation="portrait" r:id="rId1"/>
  <ignoredErrors>
    <ignoredError sqref="AL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2">
    <tabColor rgb="FF74B8A6"/>
  </sheetPr>
  <dimension ref="A2:AP32"/>
  <sheetViews>
    <sheetView showGridLines="0" zoomScale="80" zoomScaleNormal="80" workbookViewId="0">
      <pane xSplit="1" ySplit="4" topLeftCell="U5" activePane="bottomRight" state="frozen"/>
      <selection pane="topRight" activeCell="B1" sqref="B1"/>
      <selection pane="bottomLeft" activeCell="A5" sqref="A5"/>
      <selection pane="bottomRight" activeCell="AV16" sqref="AV16"/>
    </sheetView>
  </sheetViews>
  <sheetFormatPr defaultRowHeight="13.5" outlineLevelRow="1" outlineLevelCol="1" x14ac:dyDescent="0.25"/>
  <cols>
    <col min="1" max="1" width="42.26953125" style="11" customWidth="1"/>
    <col min="2" max="6" width="12" style="11" customWidth="1"/>
    <col min="7" max="10" width="12" style="11" hidden="1" customWidth="1" outlineLevel="1"/>
    <col min="11" max="11" width="12" style="11" customWidth="1" collapsed="1"/>
    <col min="12" max="12" width="12" style="11" hidden="1" customWidth="1" outlineLevel="1"/>
    <col min="13" max="13" width="12" style="11" hidden="1" customWidth="1" outlineLevel="1" collapsed="1"/>
    <col min="14" max="15" width="12" style="11" hidden="1" customWidth="1" outlineLevel="1"/>
    <col min="16" max="16" width="12" style="11" customWidth="1" collapsed="1"/>
    <col min="17" max="17" width="12" style="11" hidden="1" customWidth="1" outlineLevel="1"/>
    <col min="18" max="18" width="12" style="11" hidden="1" customWidth="1" outlineLevel="1" collapsed="1"/>
    <col min="19" max="20" width="12" style="11" hidden="1" customWidth="1" outlineLevel="1"/>
    <col min="21" max="21" width="12" style="11" customWidth="1" collapsed="1"/>
    <col min="22" max="22" width="12" style="11" hidden="1" customWidth="1" outlineLevel="1"/>
    <col min="23" max="23" width="12" style="11" hidden="1" customWidth="1" outlineLevel="1" collapsed="1"/>
    <col min="24" max="25" width="12" style="11" hidden="1" customWidth="1" outlineLevel="1"/>
    <col min="26" max="26" width="12" style="11" customWidth="1" collapsed="1"/>
    <col min="27" max="27" width="12" style="11" hidden="1" customWidth="1" outlineLevel="1"/>
    <col min="28" max="28" width="12" style="11" hidden="1" customWidth="1" outlineLevel="1" collapsed="1"/>
    <col min="29" max="30" width="12" style="11" hidden="1" customWidth="1" outlineLevel="1"/>
    <col min="31" max="31" width="12" style="11" customWidth="1" collapsed="1"/>
    <col min="32" max="32" width="12" style="11" hidden="1" customWidth="1" outlineLevel="1"/>
    <col min="33" max="33" width="12" style="11" hidden="1" customWidth="1" outlineLevel="1" collapsed="1"/>
    <col min="34" max="35" width="12" style="11" hidden="1" customWidth="1" outlineLevel="1"/>
    <col min="36" max="36" width="12" style="11" customWidth="1" collapsed="1"/>
    <col min="37" max="37" width="9.1796875" style="11" hidden="1" customWidth="1" outlineLevel="1"/>
    <col min="38" max="39" width="0" style="11" hidden="1" customWidth="1" outlineLevel="1"/>
    <col min="40" max="40" width="8.7265625" style="11" collapsed="1"/>
    <col min="41" max="41" width="8.7265625" style="525" collapsed="1"/>
    <col min="42" max="16384" width="8.7265625" style="11"/>
  </cols>
  <sheetData>
    <row r="2" spans="1:42" x14ac:dyDescent="0.25">
      <c r="A2" s="12"/>
    </row>
    <row r="4" spans="1:42" ht="24" customHeight="1" x14ac:dyDescent="0.25">
      <c r="A4" s="260" t="s" vm="1">
        <v>586</v>
      </c>
      <c r="B4" s="246">
        <v>2013</v>
      </c>
      <c r="C4" s="246">
        <v>2014</v>
      </c>
      <c r="D4" s="246" t="s">
        <v>54</v>
      </c>
      <c r="E4" s="246" t="s">
        <v>53</v>
      </c>
      <c r="F4" s="246">
        <v>2017</v>
      </c>
      <c r="G4" s="246" t="s">
        <v>291</v>
      </c>
      <c r="H4" s="246" t="s">
        <v>290</v>
      </c>
      <c r="I4" s="246" t="s">
        <v>289</v>
      </c>
      <c r="J4" s="246" t="s">
        <v>288</v>
      </c>
      <c r="K4" s="246">
        <v>2018</v>
      </c>
      <c r="L4" s="246" t="s">
        <v>287</v>
      </c>
      <c r="M4" s="246" t="s">
        <v>286</v>
      </c>
      <c r="N4" s="246" t="s">
        <v>285</v>
      </c>
      <c r="O4" s="246" t="s">
        <v>284</v>
      </c>
      <c r="P4" s="246">
        <v>2019</v>
      </c>
      <c r="Q4" s="246" t="s">
        <v>283</v>
      </c>
      <c r="R4" s="246" t="s">
        <v>282</v>
      </c>
      <c r="S4" s="246" t="s">
        <v>281</v>
      </c>
      <c r="T4" s="246" t="s">
        <v>280</v>
      </c>
      <c r="U4" s="246">
        <v>2020</v>
      </c>
      <c r="V4" s="246" t="s">
        <v>279</v>
      </c>
      <c r="W4" s="246" t="s">
        <v>278</v>
      </c>
      <c r="X4" s="246" t="s">
        <v>277</v>
      </c>
      <c r="Y4" s="246" t="s">
        <v>276</v>
      </c>
      <c r="Z4" s="246">
        <v>2021</v>
      </c>
      <c r="AA4" s="246" t="s">
        <v>275</v>
      </c>
      <c r="AB4" s="246" t="s">
        <v>274</v>
      </c>
      <c r="AC4" s="246" t="s">
        <v>273</v>
      </c>
      <c r="AD4" s="246" t="s">
        <v>272</v>
      </c>
      <c r="AE4" s="246" t="s" vm="339">
        <v>2</v>
      </c>
      <c r="AF4" s="246" t="s">
        <v>592</v>
      </c>
      <c r="AG4" s="246" t="s">
        <v>591</v>
      </c>
      <c r="AH4" s="246" t="s">
        <v>608</v>
      </c>
      <c r="AI4" s="246" t="s">
        <v>654</v>
      </c>
      <c r="AJ4" s="246" t="s" vm="28">
        <v>57</v>
      </c>
      <c r="AK4" s="246" t="s">
        <v>768</v>
      </c>
      <c r="AL4" s="246" t="s">
        <v>782</v>
      </c>
      <c r="AM4" s="246" t="s">
        <v>796</v>
      </c>
      <c r="AN4" s="246" t="s" vm="1357">
        <v>642</v>
      </c>
      <c r="AO4" s="552" t="s">
        <v>840</v>
      </c>
      <c r="AP4" s="552" t="s">
        <v>883</v>
      </c>
    </row>
    <row r="5" spans="1:42" ht="14" outlineLevel="1" x14ac:dyDescent="0.3">
      <c r="A5" s="354" t="s" vm="19">
        <v>305</v>
      </c>
      <c r="B5" s="384">
        <v>0</v>
      </c>
      <c r="C5" s="384">
        <v>79863721.319999993</v>
      </c>
      <c r="D5" s="384">
        <v>0</v>
      </c>
      <c r="E5" s="384">
        <v>0</v>
      </c>
      <c r="F5" s="384">
        <v>955591.38999999501</v>
      </c>
      <c r="G5" s="384">
        <v>0</v>
      </c>
      <c r="H5" s="384">
        <v>0</v>
      </c>
      <c r="I5" s="384">
        <v>0</v>
      </c>
      <c r="J5" s="384">
        <v>0</v>
      </c>
      <c r="K5" s="384">
        <v>0</v>
      </c>
      <c r="L5" s="384">
        <v>0</v>
      </c>
      <c r="M5" s="384">
        <v>0</v>
      </c>
      <c r="N5" s="384">
        <v>0</v>
      </c>
      <c r="O5" s="384">
        <v>0</v>
      </c>
      <c r="P5" s="384">
        <v>0</v>
      </c>
      <c r="Q5" s="384">
        <v>0</v>
      </c>
      <c r="R5" s="384">
        <v>0</v>
      </c>
      <c r="S5" s="384">
        <v>0</v>
      </c>
      <c r="T5" s="384">
        <v>0</v>
      </c>
      <c r="U5" s="384">
        <v>0</v>
      </c>
      <c r="V5" s="384">
        <v>0</v>
      </c>
      <c r="W5" s="384">
        <v>0</v>
      </c>
      <c r="X5" s="384">
        <v>0</v>
      </c>
      <c r="Y5" s="384">
        <v>0</v>
      </c>
      <c r="Z5" s="384">
        <v>0</v>
      </c>
      <c r="AA5" s="384" vm="284">
        <v>0</v>
      </c>
      <c r="AB5" s="384">
        <v>0</v>
      </c>
      <c r="AC5" s="384" vm="283">
        <v>0</v>
      </c>
      <c r="AD5" s="384" vm="282">
        <v>0</v>
      </c>
      <c r="AE5" s="384" vm="281">
        <v>0</v>
      </c>
      <c r="AF5" s="363" vm="1099">
        <v>0</v>
      </c>
      <c r="AG5" s="363" vm="1100">
        <v>0</v>
      </c>
      <c r="AH5" s="363">
        <v>0</v>
      </c>
      <c r="AI5" s="363" vm="1101">
        <v>0</v>
      </c>
      <c r="AJ5" s="363" vm="1102">
        <v>0</v>
      </c>
      <c r="AK5" s="363" vm="555">
        <v>0</v>
      </c>
      <c r="AL5" s="363" vm="1103">
        <v>0</v>
      </c>
      <c r="AM5" s="363" vm="1348">
        <v>0</v>
      </c>
      <c r="AN5" s="363">
        <v>0</v>
      </c>
      <c r="AO5" s="560">
        <v>0</v>
      </c>
      <c r="AP5" s="560">
        <v>0</v>
      </c>
    </row>
    <row r="6" spans="1:42" ht="14" outlineLevel="1" x14ac:dyDescent="0.3">
      <c r="A6" s="355" t="s" vm="18">
        <v>306</v>
      </c>
      <c r="B6" s="385">
        <v>0</v>
      </c>
      <c r="C6" s="385">
        <v>-3291591.4169543101</v>
      </c>
      <c r="D6" s="385">
        <v>0</v>
      </c>
      <c r="E6" s="385">
        <v>0</v>
      </c>
      <c r="F6" s="385">
        <v>-99594.259999999937</v>
      </c>
      <c r="G6" s="385">
        <v>0</v>
      </c>
      <c r="H6" s="385">
        <v>0</v>
      </c>
      <c r="I6" s="385">
        <v>0</v>
      </c>
      <c r="J6" s="385">
        <v>0</v>
      </c>
      <c r="K6" s="385">
        <v>0</v>
      </c>
      <c r="L6" s="385">
        <v>0</v>
      </c>
      <c r="M6" s="385">
        <v>0</v>
      </c>
      <c r="N6" s="385">
        <v>0</v>
      </c>
      <c r="O6" s="385">
        <v>0</v>
      </c>
      <c r="P6" s="385">
        <v>0</v>
      </c>
      <c r="Q6" s="385">
        <v>0</v>
      </c>
      <c r="R6" s="385">
        <v>0</v>
      </c>
      <c r="S6" s="385">
        <v>0</v>
      </c>
      <c r="T6" s="385">
        <v>0</v>
      </c>
      <c r="U6" s="385">
        <v>0</v>
      </c>
      <c r="V6" s="385">
        <v>0</v>
      </c>
      <c r="W6" s="385">
        <v>0</v>
      </c>
      <c r="X6" s="385">
        <v>0</v>
      </c>
      <c r="Y6" s="385">
        <v>0</v>
      </c>
      <c r="Z6" s="385">
        <v>0</v>
      </c>
      <c r="AA6" s="385" vm="289">
        <v>0</v>
      </c>
      <c r="AB6" s="385" vm="288">
        <v>0</v>
      </c>
      <c r="AC6" s="385" vm="287">
        <v>0</v>
      </c>
      <c r="AD6" s="385" vm="286">
        <v>0</v>
      </c>
      <c r="AE6" s="385" vm="285">
        <v>0</v>
      </c>
      <c r="AF6" s="364" vm="1104">
        <v>0</v>
      </c>
      <c r="AG6" s="364" vm="1105">
        <v>0</v>
      </c>
      <c r="AH6" s="364" vm="1106">
        <v>0</v>
      </c>
      <c r="AI6" s="364" vm="1107">
        <v>0</v>
      </c>
      <c r="AJ6" s="364" vm="1108">
        <v>0</v>
      </c>
      <c r="AK6" s="364" vm="556">
        <v>0</v>
      </c>
      <c r="AL6" s="364" vm="1109">
        <v>0</v>
      </c>
      <c r="AM6" s="364" vm="1349">
        <v>-9.0949470177292824E-12</v>
      </c>
      <c r="AN6" s="364">
        <v>0</v>
      </c>
      <c r="AO6" s="561">
        <v>0</v>
      </c>
      <c r="AP6" s="560">
        <v>0</v>
      </c>
    </row>
    <row r="7" spans="1:42" ht="14" outlineLevel="1" x14ac:dyDescent="0.3">
      <c r="A7" s="354" t="s" vm="17">
        <v>307</v>
      </c>
      <c r="B7" s="384">
        <v>0</v>
      </c>
      <c r="C7" s="384">
        <v>76572129.903045684</v>
      </c>
      <c r="D7" s="384">
        <v>0</v>
      </c>
      <c r="E7" s="384">
        <v>0</v>
      </c>
      <c r="F7" s="384">
        <v>855997.12999999512</v>
      </c>
      <c r="G7" s="384">
        <v>0</v>
      </c>
      <c r="H7" s="384">
        <v>0</v>
      </c>
      <c r="I7" s="384">
        <v>0</v>
      </c>
      <c r="J7" s="384">
        <v>0</v>
      </c>
      <c r="K7" s="384">
        <v>0</v>
      </c>
      <c r="L7" s="384">
        <v>0</v>
      </c>
      <c r="M7" s="384">
        <v>0</v>
      </c>
      <c r="N7" s="384">
        <v>0</v>
      </c>
      <c r="O7" s="384">
        <v>0</v>
      </c>
      <c r="P7" s="384">
        <v>0</v>
      </c>
      <c r="Q7" s="384">
        <v>0</v>
      </c>
      <c r="R7" s="384">
        <v>0</v>
      </c>
      <c r="S7" s="384">
        <v>0</v>
      </c>
      <c r="T7" s="384">
        <v>0</v>
      </c>
      <c r="U7" s="384">
        <v>0</v>
      </c>
      <c r="V7" s="384">
        <v>0</v>
      </c>
      <c r="W7" s="384">
        <v>0</v>
      </c>
      <c r="X7" s="384">
        <v>0</v>
      </c>
      <c r="Y7" s="384">
        <v>0</v>
      </c>
      <c r="Z7" s="384">
        <v>0</v>
      </c>
      <c r="AA7" s="384">
        <v>0</v>
      </c>
      <c r="AB7" s="384">
        <v>0</v>
      </c>
      <c r="AC7" s="384">
        <v>0</v>
      </c>
      <c r="AD7" s="384">
        <v>0</v>
      </c>
      <c r="AE7" s="384">
        <v>0</v>
      </c>
      <c r="AF7" s="345">
        <v>0</v>
      </c>
      <c r="AG7" s="345">
        <v>0</v>
      </c>
      <c r="AH7" s="345">
        <v>0</v>
      </c>
      <c r="AI7" s="345">
        <v>0</v>
      </c>
      <c r="AJ7" s="345">
        <v>0</v>
      </c>
      <c r="AK7" s="345">
        <v>0</v>
      </c>
      <c r="AL7" s="345">
        <v>0</v>
      </c>
      <c r="AM7" s="345">
        <v>-9.0949470177292824E-12</v>
      </c>
      <c r="AN7" s="345">
        <v>0</v>
      </c>
      <c r="AO7" s="553">
        <v>0</v>
      </c>
      <c r="AP7" s="560">
        <v>0</v>
      </c>
    </row>
    <row r="8" spans="1:42" ht="14" outlineLevel="1" x14ac:dyDescent="0.3">
      <c r="A8" s="356" t="s" vm="16">
        <v>308</v>
      </c>
      <c r="B8" s="385">
        <v>0</v>
      </c>
      <c r="C8" s="385">
        <v>-54278207.037071332</v>
      </c>
      <c r="D8" s="385">
        <v>0</v>
      </c>
      <c r="E8" s="385">
        <v>0</v>
      </c>
      <c r="F8" s="385">
        <v>64043.647999966423</v>
      </c>
      <c r="G8" s="385">
        <v>0</v>
      </c>
      <c r="H8" s="385">
        <v>0</v>
      </c>
      <c r="I8" s="385">
        <v>0</v>
      </c>
      <c r="J8" s="385">
        <v>0</v>
      </c>
      <c r="K8" s="385">
        <v>0</v>
      </c>
      <c r="L8" s="385">
        <v>0</v>
      </c>
      <c r="M8" s="385">
        <v>0</v>
      </c>
      <c r="N8" s="385">
        <v>0</v>
      </c>
      <c r="O8" s="385">
        <v>0</v>
      </c>
      <c r="P8" s="385">
        <v>0</v>
      </c>
      <c r="Q8" s="385">
        <v>0</v>
      </c>
      <c r="R8" s="385">
        <v>0</v>
      </c>
      <c r="S8" s="385">
        <v>0</v>
      </c>
      <c r="T8" s="385">
        <v>0</v>
      </c>
      <c r="U8" s="385">
        <v>0</v>
      </c>
      <c r="V8" s="385">
        <v>0</v>
      </c>
      <c r="W8" s="385">
        <v>0</v>
      </c>
      <c r="X8" s="385">
        <v>0</v>
      </c>
      <c r="Y8" s="385">
        <v>0</v>
      </c>
      <c r="Z8" s="385">
        <v>0</v>
      </c>
      <c r="AA8" s="385" vm="294">
        <v>0</v>
      </c>
      <c r="AB8" s="385" vm="293">
        <v>0</v>
      </c>
      <c r="AC8" s="385" vm="292">
        <v>0</v>
      </c>
      <c r="AD8" s="385" vm="291">
        <v>0</v>
      </c>
      <c r="AE8" s="385" vm="290">
        <v>0</v>
      </c>
      <c r="AF8" s="364" vm="1110">
        <v>0</v>
      </c>
      <c r="AG8" s="364" vm="1111">
        <v>0</v>
      </c>
      <c r="AH8" s="364" vm="1112">
        <v>0</v>
      </c>
      <c r="AI8" s="364" vm="1113">
        <v>0</v>
      </c>
      <c r="AJ8" s="364" vm="1114">
        <v>0</v>
      </c>
      <c r="AK8" s="364" vm="557">
        <v>0</v>
      </c>
      <c r="AL8" s="364" vm="1115">
        <v>0</v>
      </c>
      <c r="AM8" s="364" vm="1350">
        <v>1.8189894035458565E-12</v>
      </c>
      <c r="AN8" s="364">
        <v>0</v>
      </c>
      <c r="AO8" s="561">
        <v>0</v>
      </c>
      <c r="AP8" s="560">
        <v>0</v>
      </c>
    </row>
    <row r="9" spans="1:42" ht="13.75" customHeight="1" outlineLevel="1" x14ac:dyDescent="0.3">
      <c r="A9" s="435" t="s" vm="15">
        <v>309</v>
      </c>
      <c r="B9" s="388">
        <v>0</v>
      </c>
      <c r="C9" s="388">
        <v>22293922.865974352</v>
      </c>
      <c r="D9" s="388">
        <v>0</v>
      </c>
      <c r="E9" s="388">
        <v>0</v>
      </c>
      <c r="F9" s="388">
        <v>920040.77799996152</v>
      </c>
      <c r="G9" s="388">
        <v>0</v>
      </c>
      <c r="H9" s="388">
        <v>0</v>
      </c>
      <c r="I9" s="388">
        <v>0</v>
      </c>
      <c r="J9" s="388">
        <v>0</v>
      </c>
      <c r="K9" s="388">
        <v>0</v>
      </c>
      <c r="L9" s="388">
        <v>0</v>
      </c>
      <c r="M9" s="388">
        <v>0</v>
      </c>
      <c r="N9" s="388">
        <v>0</v>
      </c>
      <c r="O9" s="388">
        <v>0</v>
      </c>
      <c r="P9" s="388">
        <v>0</v>
      </c>
      <c r="Q9" s="388">
        <v>0</v>
      </c>
      <c r="R9" s="388">
        <v>0</v>
      </c>
      <c r="S9" s="388">
        <v>0</v>
      </c>
      <c r="T9" s="388">
        <v>0</v>
      </c>
      <c r="U9" s="388">
        <v>0</v>
      </c>
      <c r="V9" s="388">
        <v>0</v>
      </c>
      <c r="W9" s="388">
        <v>0</v>
      </c>
      <c r="X9" s="388">
        <v>0</v>
      </c>
      <c r="Y9" s="388">
        <v>0</v>
      </c>
      <c r="Z9" s="388">
        <v>0</v>
      </c>
      <c r="AA9" s="388">
        <v>0</v>
      </c>
      <c r="AB9" s="388">
        <v>0</v>
      </c>
      <c r="AC9" s="388">
        <v>0</v>
      </c>
      <c r="AD9" s="388">
        <v>0</v>
      </c>
      <c r="AE9" s="388">
        <v>0</v>
      </c>
      <c r="AF9" s="559">
        <v>0</v>
      </c>
      <c r="AG9" s="559">
        <v>0</v>
      </c>
      <c r="AH9" s="559">
        <v>0</v>
      </c>
      <c r="AI9" s="559">
        <v>0</v>
      </c>
      <c r="AJ9" s="559">
        <v>0</v>
      </c>
      <c r="AK9" s="559">
        <v>0</v>
      </c>
      <c r="AL9" s="559">
        <v>0</v>
      </c>
      <c r="AM9" s="559">
        <v>-7.2759576141834259E-12</v>
      </c>
      <c r="AN9" s="559">
        <v>9.9999999973078957E-2</v>
      </c>
      <c r="AO9" s="559">
        <v>0</v>
      </c>
      <c r="AP9" s="559">
        <v>0</v>
      </c>
    </row>
    <row r="10" spans="1:42" ht="13.75" customHeight="1" outlineLevel="1" x14ac:dyDescent="0.3">
      <c r="A10" s="507" t="s">
        <v>310</v>
      </c>
      <c r="B10" s="436">
        <v>0</v>
      </c>
      <c r="C10" s="436">
        <v>0</v>
      </c>
      <c r="D10" s="436">
        <v>0</v>
      </c>
      <c r="E10" s="436">
        <v>0</v>
      </c>
      <c r="F10" s="436">
        <v>0</v>
      </c>
      <c r="G10" s="436">
        <v>0</v>
      </c>
      <c r="H10" s="436">
        <v>0</v>
      </c>
      <c r="I10" s="436">
        <v>0</v>
      </c>
      <c r="J10" s="436">
        <v>0</v>
      </c>
      <c r="K10" s="436">
        <v>0</v>
      </c>
      <c r="L10" s="436">
        <v>0</v>
      </c>
      <c r="M10" s="436">
        <v>0</v>
      </c>
      <c r="N10" s="436">
        <v>0</v>
      </c>
      <c r="O10" s="436">
        <v>0</v>
      </c>
      <c r="P10" s="436">
        <v>0</v>
      </c>
      <c r="Q10" s="436">
        <v>0</v>
      </c>
      <c r="R10" s="436">
        <v>0</v>
      </c>
      <c r="S10" s="436">
        <v>0</v>
      </c>
      <c r="T10" s="436">
        <v>0</v>
      </c>
      <c r="U10" s="362">
        <v>0</v>
      </c>
      <c r="V10" s="362">
        <v>0</v>
      </c>
      <c r="W10" s="362">
        <v>0</v>
      </c>
      <c r="X10" s="362">
        <v>0</v>
      </c>
      <c r="Y10" s="362">
        <v>0</v>
      </c>
      <c r="Z10" s="362">
        <v>0</v>
      </c>
      <c r="AA10" s="362">
        <v>0</v>
      </c>
      <c r="AB10" s="362">
        <v>0</v>
      </c>
      <c r="AC10" s="362">
        <v>0</v>
      </c>
      <c r="AD10" s="362">
        <v>0</v>
      </c>
      <c r="AE10" s="362">
        <v>0</v>
      </c>
      <c r="AF10" s="349">
        <v>0</v>
      </c>
      <c r="AG10" s="349">
        <v>0</v>
      </c>
      <c r="AH10" s="349">
        <v>0</v>
      </c>
      <c r="AI10" s="349">
        <v>0</v>
      </c>
      <c r="AJ10" s="349">
        <v>0</v>
      </c>
      <c r="AK10" s="349">
        <v>0</v>
      </c>
      <c r="AL10" s="349">
        <v>0</v>
      </c>
      <c r="AM10" s="362">
        <v>0.8</v>
      </c>
      <c r="AN10" s="362">
        <v>1.0000000052386895</v>
      </c>
      <c r="AO10" s="362">
        <v>0</v>
      </c>
      <c r="AP10" s="349">
        <v>0</v>
      </c>
    </row>
    <row r="11" spans="1:42" ht="13.75" customHeight="1" x14ac:dyDescent="0.3">
      <c r="A11" s="354" t="s">
        <v>311</v>
      </c>
      <c r="B11" s="384">
        <v>-57280114.629999995</v>
      </c>
      <c r="C11" s="384">
        <v>-8273828.1577580273</v>
      </c>
      <c r="D11" s="384">
        <v>-37460498.526115879</v>
      </c>
      <c r="E11" s="384">
        <v>-263480688.62146395</v>
      </c>
      <c r="F11" s="384">
        <v>-17411533.684600007</v>
      </c>
      <c r="G11" s="384">
        <v>-6045273.5100000007</v>
      </c>
      <c r="H11" s="384">
        <v>-6481504.3499999996</v>
      </c>
      <c r="I11" s="384">
        <v>-725148</v>
      </c>
      <c r="J11" s="384">
        <v>-21977882.359999985</v>
      </c>
      <c r="K11" s="384">
        <v>-43451242.909999996</v>
      </c>
      <c r="L11" s="384">
        <v>-13633921.057999996</v>
      </c>
      <c r="M11" s="384">
        <v>-13320962.634000001</v>
      </c>
      <c r="N11" s="384">
        <v>8999853.8700000029</v>
      </c>
      <c r="O11" s="384">
        <v>-7630077.6709099896</v>
      </c>
      <c r="P11" s="384">
        <v>-25585107.492909998</v>
      </c>
      <c r="Q11" s="384">
        <v>-8830139.2199999858</v>
      </c>
      <c r="R11" s="384">
        <v>-1910000</v>
      </c>
      <c r="S11" s="384">
        <v>10277000</v>
      </c>
      <c r="T11" s="384">
        <v>-26788000</v>
      </c>
      <c r="U11" s="384">
        <v>-50088000</v>
      </c>
      <c r="V11" s="384">
        <v>-14956746.48</v>
      </c>
      <c r="W11" s="384">
        <v>-16064764.500000002</v>
      </c>
      <c r="X11" s="384">
        <v>-14679057.539999999</v>
      </c>
      <c r="Y11" s="384">
        <v>-15565017.955000004</v>
      </c>
      <c r="Z11" s="384">
        <v>-61265586.475000001</v>
      </c>
      <c r="AA11" s="384">
        <v>-17962507.630000003</v>
      </c>
      <c r="AB11" s="384">
        <v>-11764426.376500001</v>
      </c>
      <c r="AC11" s="384">
        <v>-15825238.699999999</v>
      </c>
      <c r="AD11" s="384">
        <v>-15736574.059999999</v>
      </c>
      <c r="AE11" s="384">
        <v>-61288746.766499996</v>
      </c>
      <c r="AF11" s="345">
        <v>-13870243.1437</v>
      </c>
      <c r="AG11" s="345">
        <v>-11254880.5</v>
      </c>
      <c r="AH11" s="345">
        <v>-29351817.710000001</v>
      </c>
      <c r="AI11" s="345">
        <v>-15505776.789999999</v>
      </c>
      <c r="AJ11" s="345">
        <v>-69982718.143700004</v>
      </c>
      <c r="AK11" s="345">
        <v>-8609559.3699999992</v>
      </c>
      <c r="AL11" s="345">
        <v>-11365827.729999999</v>
      </c>
      <c r="AM11" s="345">
        <v>-19975192.780000042</v>
      </c>
      <c r="AN11" s="345">
        <v>-61948420.220000073</v>
      </c>
      <c r="AO11" s="553">
        <v>-15918440.989999995</v>
      </c>
      <c r="AP11" s="553">
        <v>-24757531.290000003</v>
      </c>
    </row>
    <row r="12" spans="1:42" x14ac:dyDescent="0.25">
      <c r="A12" s="356" t="s" vm="14">
        <v>312</v>
      </c>
      <c r="B12" s="385">
        <v>-1930219.0300000003</v>
      </c>
      <c r="C12" s="385">
        <v>-2526511.3000000003</v>
      </c>
      <c r="D12" s="385">
        <v>-1797593.5899999999</v>
      </c>
      <c r="E12" s="385">
        <v>-1209302.0200000003</v>
      </c>
      <c r="F12" s="385">
        <v>-155894.73820000066</v>
      </c>
      <c r="G12" s="385">
        <v>-16000</v>
      </c>
      <c r="H12" s="385">
        <v>-25821.800000000003</v>
      </c>
      <c r="I12" s="385">
        <v>-825</v>
      </c>
      <c r="J12" s="385">
        <v>-276683.49</v>
      </c>
      <c r="K12" s="385">
        <v>-326751.33999999997</v>
      </c>
      <c r="L12" s="385">
        <v>0</v>
      </c>
      <c r="M12" s="385">
        <v>0</v>
      </c>
      <c r="N12" s="385">
        <v>0</v>
      </c>
      <c r="O12" s="385">
        <v>0</v>
      </c>
      <c r="P12" s="385">
        <v>0</v>
      </c>
      <c r="Q12" s="385">
        <v>0</v>
      </c>
      <c r="R12" s="385">
        <v>0</v>
      </c>
      <c r="S12" s="385">
        <v>-347000</v>
      </c>
      <c r="T12" s="385">
        <v>-331000</v>
      </c>
      <c r="U12" s="385">
        <v>-635000</v>
      </c>
      <c r="V12" s="385">
        <v>-1174714.27</v>
      </c>
      <c r="W12" s="385">
        <v>-1078279.6000000001</v>
      </c>
      <c r="X12" s="385">
        <v>-1017784.22</v>
      </c>
      <c r="Y12" s="385">
        <v>-1506256.75</v>
      </c>
      <c r="Z12" s="385">
        <v>-4777034.84</v>
      </c>
      <c r="AA12" s="385" vm="299">
        <v>-1345715.3</v>
      </c>
      <c r="AB12" s="385" vm="298">
        <v>-1352744.92</v>
      </c>
      <c r="AC12" s="385" vm="297">
        <v>-1346638.78</v>
      </c>
      <c r="AD12" s="385" vm="296">
        <v>-1393165.29</v>
      </c>
      <c r="AE12" s="385" vm="295">
        <v>-5438264.29</v>
      </c>
      <c r="AF12" s="364" vm="1116">
        <v>-1345011.83</v>
      </c>
      <c r="AG12" s="364" vm="1117">
        <v>-625916.18999999994</v>
      </c>
      <c r="AH12" s="364" vm="1118">
        <v>-539486.51</v>
      </c>
      <c r="AI12" s="364" vm="1119">
        <v>-1149772.1399999999</v>
      </c>
      <c r="AJ12" s="364" vm="1120">
        <v>-3660186.67</v>
      </c>
      <c r="AK12" s="364" vm="558">
        <v>-387892.28</v>
      </c>
      <c r="AL12" s="364" vm="1121">
        <v>-1218781.54</v>
      </c>
      <c r="AM12" s="364" vm="1351">
        <v>-722400.89999999991</v>
      </c>
      <c r="AN12" s="364" vm="1567">
        <v>-3278836.83</v>
      </c>
      <c r="AO12" s="561" vm="1679">
        <v>-2961672.3100000005</v>
      </c>
      <c r="AP12" s="561" vm="1794">
        <v>-1995183.8699999999</v>
      </c>
    </row>
    <row r="13" spans="1:42" x14ac:dyDescent="0.25">
      <c r="A13" s="356" t="s" vm="13">
        <v>313</v>
      </c>
      <c r="B13" s="385">
        <v>-42134895.599999994</v>
      </c>
      <c r="C13" s="385">
        <v>-9483185.879999999</v>
      </c>
      <c r="D13" s="385">
        <v>-35852790.419999987</v>
      </c>
      <c r="E13" s="385">
        <v>-42480260.429999992</v>
      </c>
      <c r="F13" s="385">
        <v>-26436988.843200006</v>
      </c>
      <c r="G13" s="385">
        <v>-6170837.9500000011</v>
      </c>
      <c r="H13" s="385">
        <v>-6344491.7599999998</v>
      </c>
      <c r="I13" s="385">
        <v>-665742</v>
      </c>
      <c r="J13" s="385">
        <v>-31642653.619999986</v>
      </c>
      <c r="K13" s="385">
        <v>-50833254.419999987</v>
      </c>
      <c r="L13" s="385">
        <v>-11213791.177999996</v>
      </c>
      <c r="M13" s="385">
        <v>-14469517.864000002</v>
      </c>
      <c r="N13" s="385">
        <v>-2878515.6400000011</v>
      </c>
      <c r="O13" s="385">
        <v>-5464153.9045999898</v>
      </c>
      <c r="P13" s="385">
        <v>-34025978.586600006</v>
      </c>
      <c r="Q13" s="385">
        <v>-7474585.419999986</v>
      </c>
      <c r="R13" s="385">
        <v>-6179000</v>
      </c>
      <c r="S13" s="385">
        <v>11420000</v>
      </c>
      <c r="T13" s="385">
        <v>-15262000</v>
      </c>
      <c r="U13" s="385">
        <v>-40332000</v>
      </c>
      <c r="V13" s="385">
        <v>-13276200.6</v>
      </c>
      <c r="W13" s="385">
        <v>-7493293.3700000001</v>
      </c>
      <c r="X13" s="385">
        <v>-9706921.7400000002</v>
      </c>
      <c r="Y13" s="385">
        <v>-10573927.005000001</v>
      </c>
      <c r="Z13" s="385">
        <v>-41050342.715000004</v>
      </c>
      <c r="AA13" s="385" vm="304">
        <v>-16329956.23</v>
      </c>
      <c r="AB13" s="385" vm="303">
        <v>-8463565.4765000008</v>
      </c>
      <c r="AC13" s="385" vm="302">
        <v>-13942579.630000001</v>
      </c>
      <c r="AD13" s="385" vm="301">
        <v>-12913305.16</v>
      </c>
      <c r="AE13" s="385" vm="300">
        <v>-51649406.4965</v>
      </c>
      <c r="AF13" s="364" vm="1122">
        <v>-12110594.859999999</v>
      </c>
      <c r="AG13" s="364" vm="1123">
        <v>-8972107.8100000005</v>
      </c>
      <c r="AH13" s="364" vm="1124">
        <v>-7319487.1900000004</v>
      </c>
      <c r="AI13" s="364" vm="1125">
        <v>-11008559.189999999</v>
      </c>
      <c r="AJ13" s="364" vm="1126">
        <v>-39410749.049999997</v>
      </c>
      <c r="AK13" s="364" vm="559">
        <v>-8720120.9499999993</v>
      </c>
      <c r="AL13" s="364" vm="1127">
        <v>-9813955.3200000003</v>
      </c>
      <c r="AM13" s="364" vm="1352">
        <v>-16082502.44000004</v>
      </c>
      <c r="AN13" s="364" vm="1568">
        <v>-55489850.850000076</v>
      </c>
      <c r="AO13" s="561" vm="1680">
        <v>-11929090.649999995</v>
      </c>
      <c r="AP13" s="561" vm="1795">
        <v>-23471269.980000004</v>
      </c>
    </row>
    <row r="14" spans="1:42" x14ac:dyDescent="0.25">
      <c r="A14" s="356" t="s" vm="21">
        <v>314</v>
      </c>
      <c r="B14" s="385">
        <v>-13215000</v>
      </c>
      <c r="C14" s="385">
        <v>3735869.0222419715</v>
      </c>
      <c r="D14" s="385">
        <v>189885.48388410528</v>
      </c>
      <c r="E14" s="385">
        <v>-219791126.17146394</v>
      </c>
      <c r="F14" s="385">
        <v>9181349.8968000002</v>
      </c>
      <c r="G14" s="385">
        <v>141564.43999999994</v>
      </c>
      <c r="H14" s="385">
        <v>-111190.7900000001</v>
      </c>
      <c r="I14" s="385">
        <v>-58581</v>
      </c>
      <c r="J14" s="385">
        <v>9941454.75</v>
      </c>
      <c r="K14" s="385">
        <v>7708762.8500000006</v>
      </c>
      <c r="L14" s="385">
        <v>-2420129.88</v>
      </c>
      <c r="M14" s="385">
        <v>1148555.23</v>
      </c>
      <c r="N14" s="385">
        <v>11878369.510000004</v>
      </c>
      <c r="O14" s="385">
        <v>-2165923.7663099999</v>
      </c>
      <c r="P14" s="385">
        <v>8440871.0936900005</v>
      </c>
      <c r="Q14" s="385">
        <v>-1398884.8699999999</v>
      </c>
      <c r="R14" s="385">
        <v>4269000</v>
      </c>
      <c r="S14" s="385">
        <v>-796000</v>
      </c>
      <c r="T14" s="385">
        <v>-11195000</v>
      </c>
      <c r="U14" s="385">
        <v>-9121000</v>
      </c>
      <c r="V14" s="385">
        <v>-505831.61</v>
      </c>
      <c r="W14" s="385">
        <v>-7493191.5300000003</v>
      </c>
      <c r="X14" s="385">
        <v>-3954351.58</v>
      </c>
      <c r="Y14" s="385">
        <v>-3484834.2</v>
      </c>
      <c r="Z14" s="385">
        <v>-15438208.92</v>
      </c>
      <c r="AA14" s="385" vm="309">
        <v>-286836.09999999998</v>
      </c>
      <c r="AB14" s="385" vm="308">
        <v>-1948115.98</v>
      </c>
      <c r="AC14" s="385" vm="307">
        <v>-536020.29</v>
      </c>
      <c r="AD14" s="385" vm="306">
        <v>-1430103.61</v>
      </c>
      <c r="AE14" s="385" vm="305">
        <v>-4201075.9800000004</v>
      </c>
      <c r="AF14" s="364" vm="1128">
        <v>-414636.45370000001</v>
      </c>
      <c r="AG14" s="364" vm="1129">
        <v>-1656856.5</v>
      </c>
      <c r="AH14" s="364" vm="1130">
        <v>-21492844.010000002</v>
      </c>
      <c r="AI14" s="364" vm="1131">
        <v>-3347445.46</v>
      </c>
      <c r="AJ14" s="364" vm="1132">
        <v>-26911782.423700001</v>
      </c>
      <c r="AK14" s="364" vm="560">
        <v>498453.86</v>
      </c>
      <c r="AL14" s="364" vm="1133">
        <v>-333090.87</v>
      </c>
      <c r="AM14" s="364" vm="1353">
        <v>-3170289.4400000023</v>
      </c>
      <c r="AN14" s="364" vm="1569">
        <v>-3179732.540000001</v>
      </c>
      <c r="AO14" s="561" vm="1681">
        <v>-1027678.03</v>
      </c>
      <c r="AP14" s="561" vm="1796">
        <v>708922.56000000064</v>
      </c>
    </row>
    <row r="15" spans="1:42" s="15" customFormat="1" ht="14" x14ac:dyDescent="0.3">
      <c r="A15" s="354" t="s" vm="12">
        <v>315</v>
      </c>
      <c r="B15" s="385">
        <v>0</v>
      </c>
      <c r="C15" s="385">
        <v>0</v>
      </c>
      <c r="D15" s="385">
        <v>0</v>
      </c>
      <c r="E15" s="385">
        <v>0</v>
      </c>
      <c r="F15" s="385">
        <v>0</v>
      </c>
      <c r="G15" s="385">
        <v>0</v>
      </c>
      <c r="H15" s="385">
        <v>0</v>
      </c>
      <c r="I15" s="385">
        <v>0</v>
      </c>
      <c r="J15" s="385">
        <v>0</v>
      </c>
      <c r="K15" s="385">
        <v>0</v>
      </c>
      <c r="L15" s="385">
        <v>0</v>
      </c>
      <c r="M15" s="385">
        <v>0</v>
      </c>
      <c r="N15" s="385">
        <v>0</v>
      </c>
      <c r="O15" s="385">
        <v>0</v>
      </c>
      <c r="P15" s="385">
        <v>0</v>
      </c>
      <c r="Q15" s="385">
        <v>0</v>
      </c>
      <c r="R15" s="385">
        <v>0</v>
      </c>
      <c r="S15" s="385">
        <v>0</v>
      </c>
      <c r="T15" s="385">
        <v>0</v>
      </c>
      <c r="U15" s="385">
        <v>0</v>
      </c>
      <c r="V15" s="385">
        <v>0</v>
      </c>
      <c r="W15" s="385">
        <v>0</v>
      </c>
      <c r="X15" s="385">
        <v>0</v>
      </c>
      <c r="Y15" s="385">
        <v>0</v>
      </c>
      <c r="Z15" s="385">
        <v>0</v>
      </c>
      <c r="AA15" s="385">
        <v>0</v>
      </c>
      <c r="AB15" s="385">
        <v>0</v>
      </c>
      <c r="AC15" s="385">
        <v>0</v>
      </c>
      <c r="AD15" s="385" vm="311">
        <v>0</v>
      </c>
      <c r="AE15" s="385" vm="310">
        <v>0</v>
      </c>
      <c r="AF15" s="366">
        <v>0</v>
      </c>
      <c r="AG15" s="366">
        <v>0</v>
      </c>
      <c r="AH15" s="366">
        <v>0</v>
      </c>
      <c r="AI15" s="366">
        <v>0</v>
      </c>
      <c r="AJ15" s="366">
        <v>0</v>
      </c>
      <c r="AK15" s="366">
        <v>0</v>
      </c>
      <c r="AL15" s="366">
        <v>0</v>
      </c>
      <c r="AM15" s="366">
        <v>0</v>
      </c>
      <c r="AN15" s="366">
        <v>0</v>
      </c>
      <c r="AO15" s="562">
        <v>0</v>
      </c>
      <c r="AP15" s="562">
        <v>0</v>
      </c>
    </row>
    <row r="16" spans="1:42" ht="13.75" customHeight="1" x14ac:dyDescent="0.3">
      <c r="A16" s="359" t="s" vm="11">
        <v>316</v>
      </c>
      <c r="B16" s="386">
        <v>-57280114.629999995</v>
      </c>
      <c r="C16" s="386">
        <v>14020094.708216326</v>
      </c>
      <c r="D16" s="386">
        <v>-37460498.526115887</v>
      </c>
      <c r="E16" s="386">
        <v>-263480688.62146395</v>
      </c>
      <c r="F16" s="386">
        <v>-46684861.963800073</v>
      </c>
      <c r="G16" s="386">
        <v>-6045273.5100000007</v>
      </c>
      <c r="H16" s="386">
        <v>-6481504.3500000006</v>
      </c>
      <c r="I16" s="386">
        <v>-725148</v>
      </c>
      <c r="J16" s="386">
        <v>-21977882.359999988</v>
      </c>
      <c r="K16" s="386">
        <v>-43451242.909999996</v>
      </c>
      <c r="L16" s="386">
        <v>-13633921.057999995</v>
      </c>
      <c r="M16" s="386">
        <v>-13320962.634000003</v>
      </c>
      <c r="N16" s="386">
        <v>8999853.8700000029</v>
      </c>
      <c r="O16" s="386">
        <v>-7630077.6709099999</v>
      </c>
      <c r="P16" s="386">
        <v>-25585107.492909998</v>
      </c>
      <c r="Q16" s="386">
        <v>-8830139.2199999858</v>
      </c>
      <c r="R16" s="386">
        <v>-1910000</v>
      </c>
      <c r="S16" s="386">
        <v>12564000</v>
      </c>
      <c r="T16" s="386">
        <v>-26789000</v>
      </c>
      <c r="U16" s="386">
        <v>-50090000</v>
      </c>
      <c r="V16" s="386">
        <v>-14956746.48</v>
      </c>
      <c r="W16" s="386">
        <v>-16064764.5</v>
      </c>
      <c r="X16" s="386">
        <v>-14679057.539999999</v>
      </c>
      <c r="Y16" s="386">
        <v>-15565017.955000002</v>
      </c>
      <c r="Z16" s="386">
        <v>-61265586.475000009</v>
      </c>
      <c r="AA16" s="386">
        <v>-17962507.630000003</v>
      </c>
      <c r="AB16" s="386">
        <v>-11764426.376500001</v>
      </c>
      <c r="AC16" s="386">
        <v>-15825238.699999999</v>
      </c>
      <c r="AD16" s="386">
        <v>-15736574.059999999</v>
      </c>
      <c r="AE16" s="386">
        <v>-61288746.766499996</v>
      </c>
      <c r="AF16" s="367">
        <v>-13870243.1437</v>
      </c>
      <c r="AG16" s="367">
        <v>-11254880.5</v>
      </c>
      <c r="AH16" s="367">
        <v>-29351817.710000001</v>
      </c>
      <c r="AI16" s="367">
        <v>-15505776.789999999</v>
      </c>
      <c r="AJ16" s="367">
        <v>-69982718.143700004</v>
      </c>
      <c r="AK16" s="367">
        <v>-8609559.3699999992</v>
      </c>
      <c r="AL16" s="367">
        <v>-11365827.729999999</v>
      </c>
      <c r="AM16" s="367">
        <v>-19975192.780000042</v>
      </c>
      <c r="AN16" s="367">
        <v>-61948420.120000072</v>
      </c>
      <c r="AO16" s="367">
        <v>-15918440.989999995</v>
      </c>
      <c r="AP16" s="367">
        <v>-24757531.290000003</v>
      </c>
    </row>
    <row r="17" spans="1:42" x14ac:dyDescent="0.25">
      <c r="A17" s="360" t="s" vm="10">
        <v>317</v>
      </c>
      <c r="B17" s="387">
        <v>0</v>
      </c>
      <c r="C17" s="387">
        <v>0</v>
      </c>
      <c r="D17" s="387">
        <v>0</v>
      </c>
      <c r="E17" s="387">
        <v>0</v>
      </c>
      <c r="F17" s="387">
        <v>0</v>
      </c>
      <c r="G17" s="387">
        <v>0</v>
      </c>
      <c r="H17" s="387">
        <v>0</v>
      </c>
      <c r="I17" s="387">
        <v>0</v>
      </c>
      <c r="J17" s="387">
        <v>0</v>
      </c>
      <c r="K17" s="387">
        <v>0</v>
      </c>
      <c r="L17" s="387">
        <v>0</v>
      </c>
      <c r="M17" s="387">
        <v>0</v>
      </c>
      <c r="N17" s="387">
        <v>0</v>
      </c>
      <c r="O17" s="387">
        <v>0</v>
      </c>
      <c r="P17" s="387">
        <v>0</v>
      </c>
      <c r="Q17" s="387">
        <v>0</v>
      </c>
      <c r="R17" s="387">
        <v>0</v>
      </c>
      <c r="S17" s="387">
        <v>0</v>
      </c>
      <c r="T17" s="387">
        <v>0</v>
      </c>
      <c r="U17" s="387">
        <v>0</v>
      </c>
      <c r="V17" s="387">
        <v>0</v>
      </c>
      <c r="W17" s="387">
        <v>0</v>
      </c>
      <c r="X17" s="387">
        <v>0</v>
      </c>
      <c r="Y17" s="387">
        <v>0</v>
      </c>
      <c r="Z17" s="387">
        <v>0</v>
      </c>
      <c r="AA17" s="387" vm="316">
        <v>1146671.57</v>
      </c>
      <c r="AB17" s="387" vm="315">
        <v>1216586.3999999999</v>
      </c>
      <c r="AC17" s="387" vm="314">
        <v>1261326.6000000001</v>
      </c>
      <c r="AD17" s="387" vm="313">
        <v>1264605.08</v>
      </c>
      <c r="AE17" s="387" vm="312">
        <v>4889189.6500000004</v>
      </c>
      <c r="AF17" s="368" vm="1134">
        <v>1367631.78</v>
      </c>
      <c r="AG17" s="368" vm="1135">
        <v>1418281.03</v>
      </c>
      <c r="AH17" s="368" vm="1136">
        <v>1409540.29</v>
      </c>
      <c r="AI17" s="368" vm="1137">
        <v>1435617.69</v>
      </c>
      <c r="AJ17" s="368" vm="1138">
        <v>5631070.79</v>
      </c>
      <c r="AK17" s="368" vm="561">
        <v>1466717.86</v>
      </c>
      <c r="AL17" s="368" vm="1139">
        <v>1550795.14</v>
      </c>
      <c r="AM17" s="368" vm="1354">
        <v>1564070.4400000002</v>
      </c>
      <c r="AN17" s="368" vm="1570">
        <v>6946747.0100000007</v>
      </c>
      <c r="AO17" s="563" vm="1682">
        <v>1808523.5000000002</v>
      </c>
      <c r="AP17" s="563" vm="1797">
        <v>1881025.7599999998</v>
      </c>
    </row>
    <row r="18" spans="1:42" ht="14" x14ac:dyDescent="0.3">
      <c r="A18" s="354" t="s" vm="9">
        <v>27</v>
      </c>
      <c r="B18" s="384">
        <v>0</v>
      </c>
      <c r="C18" s="384">
        <v>0</v>
      </c>
      <c r="D18" s="384">
        <v>0</v>
      </c>
      <c r="E18" s="384">
        <v>0</v>
      </c>
      <c r="F18" s="384">
        <v>0</v>
      </c>
      <c r="G18" s="384">
        <v>0</v>
      </c>
      <c r="H18" s="384">
        <v>0</v>
      </c>
      <c r="I18" s="384">
        <v>0</v>
      </c>
      <c r="J18" s="384">
        <v>0</v>
      </c>
      <c r="K18" s="384">
        <v>0</v>
      </c>
      <c r="L18" s="384">
        <v>0</v>
      </c>
      <c r="M18" s="384">
        <v>0</v>
      </c>
      <c r="N18" s="384">
        <v>0</v>
      </c>
      <c r="O18" s="384">
        <v>0</v>
      </c>
      <c r="P18" s="384">
        <v>0</v>
      </c>
      <c r="Q18" s="384">
        <v>0</v>
      </c>
      <c r="R18" s="384">
        <v>0</v>
      </c>
      <c r="S18" s="384">
        <v>0</v>
      </c>
      <c r="T18" s="384">
        <v>0</v>
      </c>
      <c r="U18" s="384">
        <v>0</v>
      </c>
      <c r="V18" s="384">
        <v>0</v>
      </c>
      <c r="W18" s="384">
        <v>0</v>
      </c>
      <c r="X18" s="384">
        <v>0</v>
      </c>
      <c r="Y18" s="384">
        <v>0</v>
      </c>
      <c r="Z18" s="384">
        <v>0</v>
      </c>
      <c r="AA18" s="384">
        <v>-16815836.060000002</v>
      </c>
      <c r="AB18" s="384">
        <v>-10547839.976500001</v>
      </c>
      <c r="AC18" s="384">
        <v>-14563912.1</v>
      </c>
      <c r="AD18" s="384">
        <v>-14471968.979999999</v>
      </c>
      <c r="AE18" s="384">
        <v>-56399557.116499998</v>
      </c>
      <c r="AF18" s="347">
        <v>-12502611.363700001</v>
      </c>
      <c r="AG18" s="347">
        <v>-9836599.4700000007</v>
      </c>
      <c r="AH18" s="347">
        <v>-27942277.420000002</v>
      </c>
      <c r="AI18" s="347">
        <v>-14070159.1</v>
      </c>
      <c r="AJ18" s="347">
        <v>-64351647.353700005</v>
      </c>
      <c r="AK18" s="347">
        <v>-7142841.5099999988</v>
      </c>
      <c r="AL18" s="347">
        <v>-9815032.589999998</v>
      </c>
      <c r="AM18" s="347">
        <v>-18411122.340000041</v>
      </c>
      <c r="AN18" s="347">
        <v>-55001673.110000074</v>
      </c>
      <c r="AO18" s="555">
        <v>-14109917.489999995</v>
      </c>
      <c r="AP18" s="555">
        <v>-22876505.530000001</v>
      </c>
    </row>
    <row r="19" spans="1:42" x14ac:dyDescent="0.25">
      <c r="A19" s="356" t="s" vm="8">
        <v>570</v>
      </c>
      <c r="B19" s="385">
        <v>0</v>
      </c>
      <c r="C19" s="385">
        <v>0</v>
      </c>
      <c r="D19" s="385">
        <v>0</v>
      </c>
      <c r="E19" s="385">
        <v>0</v>
      </c>
      <c r="F19" s="385">
        <v>0</v>
      </c>
      <c r="G19" s="385">
        <v>0</v>
      </c>
      <c r="H19" s="385">
        <v>0</v>
      </c>
      <c r="I19" s="385">
        <v>0</v>
      </c>
      <c r="J19" s="385">
        <v>0</v>
      </c>
      <c r="K19" s="385">
        <v>0</v>
      </c>
      <c r="L19" s="385">
        <v>0</v>
      </c>
      <c r="M19" s="385">
        <v>0</v>
      </c>
      <c r="N19" s="385">
        <v>0</v>
      </c>
      <c r="O19" s="385">
        <v>0</v>
      </c>
      <c r="P19" s="385">
        <v>0</v>
      </c>
      <c r="Q19" s="385">
        <v>0</v>
      </c>
      <c r="R19" s="385">
        <v>0</v>
      </c>
      <c r="S19" s="385">
        <v>0</v>
      </c>
      <c r="T19" s="385">
        <v>0</v>
      </c>
      <c r="U19" s="385">
        <v>0</v>
      </c>
      <c r="V19" s="385">
        <v>0</v>
      </c>
      <c r="W19" s="385">
        <v>0</v>
      </c>
      <c r="X19" s="385">
        <v>0</v>
      </c>
      <c r="Y19" s="385">
        <v>0</v>
      </c>
      <c r="Z19" s="385">
        <v>0</v>
      </c>
      <c r="AA19" s="385">
        <v>0</v>
      </c>
      <c r="AB19" s="385">
        <v>0</v>
      </c>
      <c r="AC19" s="385">
        <v>0</v>
      </c>
      <c r="AD19" s="385" vm="318">
        <v>0</v>
      </c>
      <c r="AE19" s="385" vm="317">
        <v>0</v>
      </c>
      <c r="AF19" s="364">
        <v>0</v>
      </c>
      <c r="AG19" s="364">
        <v>0</v>
      </c>
      <c r="AH19" s="364">
        <v>0</v>
      </c>
      <c r="AI19" s="364">
        <v>0</v>
      </c>
      <c r="AJ19" s="364">
        <v>0</v>
      </c>
      <c r="AK19" s="364">
        <v>0</v>
      </c>
      <c r="AL19" s="364">
        <v>0</v>
      </c>
      <c r="AM19" s="364">
        <v>0</v>
      </c>
      <c r="AN19" s="364">
        <v>0</v>
      </c>
      <c r="AO19" s="561">
        <v>0</v>
      </c>
      <c r="AP19" s="561">
        <v>0</v>
      </c>
    </row>
    <row r="20" spans="1:42" x14ac:dyDescent="0.25">
      <c r="A20" s="355" t="s" vm="7">
        <v>318</v>
      </c>
      <c r="B20" s="385">
        <v>0</v>
      </c>
      <c r="C20" s="385">
        <v>0</v>
      </c>
      <c r="D20" s="385">
        <v>0</v>
      </c>
      <c r="E20" s="385">
        <v>0</v>
      </c>
      <c r="F20" s="385">
        <v>0</v>
      </c>
      <c r="G20" s="385">
        <v>0</v>
      </c>
      <c r="H20" s="385">
        <v>0</v>
      </c>
      <c r="I20" s="385">
        <v>0</v>
      </c>
      <c r="J20" s="385">
        <v>0</v>
      </c>
      <c r="K20" s="385">
        <v>0</v>
      </c>
      <c r="L20" s="385">
        <v>4565000</v>
      </c>
      <c r="M20" s="385">
        <v>8868000</v>
      </c>
      <c r="N20" s="385">
        <v>-18015000</v>
      </c>
      <c r="O20" s="385">
        <v>5198000</v>
      </c>
      <c r="P20" s="385">
        <v>616000</v>
      </c>
      <c r="Q20" s="385">
        <v>1534000</v>
      </c>
      <c r="R20" s="385">
        <v>2911000</v>
      </c>
      <c r="S20" s="385">
        <v>7331000</v>
      </c>
      <c r="T20" s="385">
        <v>12870000</v>
      </c>
      <c r="U20" s="385">
        <v>24645000</v>
      </c>
      <c r="V20" s="385">
        <v>7462839.3300000001</v>
      </c>
      <c r="W20" s="385">
        <v>9122015.8900000006</v>
      </c>
      <c r="X20" s="385">
        <v>3329334.61</v>
      </c>
      <c r="Y20" s="385">
        <v>6378214.1500000004</v>
      </c>
      <c r="Z20" s="385">
        <v>26292403.98</v>
      </c>
      <c r="AA20" s="385" vm="323">
        <v>7969900.8600000003</v>
      </c>
      <c r="AB20" s="385" vm="322">
        <v>1492209.85</v>
      </c>
      <c r="AC20" s="385" vm="321">
        <v>5038718.63</v>
      </c>
      <c r="AD20" s="385" vm="320">
        <v>2909159.69</v>
      </c>
      <c r="AE20" s="385" vm="319">
        <v>17409989.030000001</v>
      </c>
      <c r="AF20" s="364" vm="1140">
        <v>2060956.36</v>
      </c>
      <c r="AG20" s="364" vm="1141">
        <v>483937.5</v>
      </c>
      <c r="AH20" s="364" vm="1142">
        <v>22557706.5</v>
      </c>
      <c r="AI20" s="364" vm="1143">
        <v>654697.52</v>
      </c>
      <c r="AJ20" s="364" vm="1144">
        <v>25757297.879999999</v>
      </c>
      <c r="AK20" s="364" vm="562">
        <v>400000</v>
      </c>
      <c r="AL20" s="364">
        <v>0</v>
      </c>
      <c r="AM20" s="364" vm="1355">
        <v>5329518.6856000023</v>
      </c>
      <c r="AN20" s="364" vm="1571">
        <v>6372052.5056000026</v>
      </c>
      <c r="AO20" s="561" vm="1683">
        <v>977196.45</v>
      </c>
      <c r="AP20" s="561" vm="1798">
        <v>7208080.5610999996</v>
      </c>
    </row>
    <row r="21" spans="1:42" x14ac:dyDescent="0.25">
      <c r="A21" s="355" t="s">
        <v>578</v>
      </c>
      <c r="B21" s="385">
        <v>0</v>
      </c>
      <c r="C21" s="385">
        <v>0</v>
      </c>
      <c r="D21" s="385">
        <v>0</v>
      </c>
      <c r="E21" s="385">
        <v>0</v>
      </c>
      <c r="F21" s="385">
        <v>0</v>
      </c>
      <c r="G21" s="385">
        <v>0</v>
      </c>
      <c r="H21" s="385">
        <v>0</v>
      </c>
      <c r="I21" s="385">
        <v>0</v>
      </c>
      <c r="J21" s="385">
        <v>0</v>
      </c>
      <c r="K21" s="385">
        <v>0</v>
      </c>
      <c r="L21" s="385">
        <v>0</v>
      </c>
      <c r="M21" s="385">
        <v>0</v>
      </c>
      <c r="N21" s="385">
        <v>0</v>
      </c>
      <c r="O21" s="385">
        <v>0</v>
      </c>
      <c r="P21" s="385">
        <v>0</v>
      </c>
      <c r="Q21" s="385">
        <v>0</v>
      </c>
      <c r="R21" s="385">
        <v>0</v>
      </c>
      <c r="S21" s="385">
        <v>0</v>
      </c>
      <c r="T21" s="385">
        <v>0</v>
      </c>
      <c r="U21" s="385">
        <v>0</v>
      </c>
      <c r="V21" s="385">
        <v>0</v>
      </c>
      <c r="W21" s="385">
        <v>0</v>
      </c>
      <c r="X21" s="385">
        <v>0</v>
      </c>
      <c r="Y21" s="385">
        <v>0</v>
      </c>
      <c r="Z21" s="385">
        <v>0</v>
      </c>
      <c r="AA21" s="385">
        <v>0</v>
      </c>
      <c r="AB21" s="385">
        <v>0</v>
      </c>
      <c r="AC21" s="385" vm="326">
        <v>4283628.09</v>
      </c>
      <c r="AD21" s="385" vm="325">
        <v>1590805.41</v>
      </c>
      <c r="AE21" s="385" vm="324">
        <v>5874433.5</v>
      </c>
      <c r="AF21" s="364">
        <v>0</v>
      </c>
      <c r="AG21" s="364">
        <v>0</v>
      </c>
      <c r="AH21" s="364">
        <v>0</v>
      </c>
      <c r="AI21" s="364" vm="1145">
        <v>480075</v>
      </c>
      <c r="AJ21" s="364" vm="1146">
        <v>480075</v>
      </c>
      <c r="AK21" s="364">
        <v>0</v>
      </c>
      <c r="AL21" s="364">
        <v>0</v>
      </c>
      <c r="AM21" s="364">
        <v>0</v>
      </c>
      <c r="AN21" s="364" vm="1572">
        <v>40367.130000000005</v>
      </c>
      <c r="AO21" s="561" vm="1684">
        <v>35917.64</v>
      </c>
      <c r="AP21" s="561" vm="1799">
        <v>19610.800000000003</v>
      </c>
    </row>
    <row r="22" spans="1:42" ht="13.75" customHeight="1" x14ac:dyDescent="0.3">
      <c r="A22" s="357" t="s" vm="6">
        <v>319</v>
      </c>
      <c r="B22" s="388">
        <v>0</v>
      </c>
      <c r="C22" s="388">
        <v>0</v>
      </c>
      <c r="D22" s="388">
        <v>0</v>
      </c>
      <c r="E22" s="388">
        <v>0</v>
      </c>
      <c r="F22" s="388">
        <v>0</v>
      </c>
      <c r="G22" s="388">
        <v>0</v>
      </c>
      <c r="H22" s="388">
        <v>0</v>
      </c>
      <c r="I22" s="388">
        <v>0</v>
      </c>
      <c r="J22" s="388">
        <v>0</v>
      </c>
      <c r="K22" s="388">
        <v>0</v>
      </c>
      <c r="L22" s="388">
        <v>-7520763.0379999997</v>
      </c>
      <c r="M22" s="388">
        <v>-2895511.6440000003</v>
      </c>
      <c r="N22" s="388">
        <v>-7572150.3499999996</v>
      </c>
      <c r="O22" s="388">
        <v>-2426724.6809100001</v>
      </c>
      <c r="P22" s="388">
        <v>-20415149.71291</v>
      </c>
      <c r="Q22" s="388">
        <v>-5829042.5399999851</v>
      </c>
      <c r="R22" s="388">
        <v>2338000</v>
      </c>
      <c r="S22" s="388">
        <v>-3936000</v>
      </c>
      <c r="T22" s="388">
        <v>-21963000</v>
      </c>
      <c r="U22" s="388">
        <v>-16516000</v>
      </c>
      <c r="V22" s="388">
        <v>-6174421.7400000002</v>
      </c>
      <c r="W22" s="388">
        <v>-5732416.8399999999</v>
      </c>
      <c r="X22" s="388">
        <v>-10169516.9</v>
      </c>
      <c r="Y22" s="388">
        <v>-8063479.9050000012</v>
      </c>
      <c r="Z22" s="388">
        <v>-30139835.385000009</v>
      </c>
      <c r="AA22" s="388">
        <v>-8845935.200000003</v>
      </c>
      <c r="AB22" s="388">
        <v>-9055630.1265000012</v>
      </c>
      <c r="AC22" s="388">
        <v>-5241565.379999999</v>
      </c>
      <c r="AD22" s="388">
        <v>-9972003.879999999</v>
      </c>
      <c r="AE22" s="388">
        <v>-33115134.586499996</v>
      </c>
      <c r="AF22" s="365">
        <v>-10441655.003700001</v>
      </c>
      <c r="AG22" s="365">
        <v>-9352661.9700000007</v>
      </c>
      <c r="AH22" s="365">
        <v>-5384570.9200000018</v>
      </c>
      <c r="AI22" s="365">
        <v>-12935386.58</v>
      </c>
      <c r="AJ22" s="365">
        <v>-38114274.473700002</v>
      </c>
      <c r="AK22" s="365">
        <v>-6742841.5099999988</v>
      </c>
      <c r="AL22" s="365">
        <v>-9815032.589999998</v>
      </c>
      <c r="AM22" s="365">
        <v>-13081603.654400039</v>
      </c>
      <c r="AN22" s="365">
        <v>-48589253.474400066</v>
      </c>
      <c r="AO22" s="559">
        <v>-13096803.399999995</v>
      </c>
      <c r="AP22" s="559">
        <v>-15648814.168900002</v>
      </c>
    </row>
    <row r="23" spans="1:42" s="15" customFormat="1" ht="14" x14ac:dyDescent="0.3">
      <c r="A23" s="358" t="s">
        <v>310</v>
      </c>
      <c r="B23" s="362">
        <v>0</v>
      </c>
      <c r="C23" s="362">
        <v>0</v>
      </c>
      <c r="D23" s="362">
        <v>0</v>
      </c>
      <c r="E23" s="362">
        <v>0</v>
      </c>
      <c r="F23" s="362">
        <v>0</v>
      </c>
      <c r="G23" s="362">
        <v>0</v>
      </c>
      <c r="H23" s="362">
        <v>0</v>
      </c>
      <c r="I23" s="362">
        <v>0</v>
      </c>
      <c r="J23" s="362">
        <v>0</v>
      </c>
      <c r="K23" s="362">
        <v>0</v>
      </c>
      <c r="L23" s="362">
        <v>0</v>
      </c>
      <c r="M23" s="362">
        <v>0</v>
      </c>
      <c r="N23" s="362">
        <v>0</v>
      </c>
      <c r="O23" s="362">
        <v>0</v>
      </c>
      <c r="P23" s="362">
        <v>0</v>
      </c>
      <c r="Q23" s="362">
        <v>0</v>
      </c>
      <c r="R23" s="362">
        <v>0</v>
      </c>
      <c r="S23" s="362">
        <v>0</v>
      </c>
      <c r="T23" s="362">
        <v>0</v>
      </c>
      <c r="U23" s="362">
        <v>0</v>
      </c>
      <c r="V23" s="362">
        <v>0</v>
      </c>
      <c r="W23" s="362">
        <v>0</v>
      </c>
      <c r="X23" s="362">
        <v>0</v>
      </c>
      <c r="Y23" s="362">
        <v>0</v>
      </c>
      <c r="Z23" s="362">
        <v>0</v>
      </c>
      <c r="AA23" s="362">
        <v>0</v>
      </c>
      <c r="AB23" s="362">
        <v>0</v>
      </c>
      <c r="AC23" s="362">
        <v>0</v>
      </c>
      <c r="AD23" s="362">
        <v>0</v>
      </c>
      <c r="AE23" s="362">
        <v>0</v>
      </c>
      <c r="AF23" s="349">
        <v>0</v>
      </c>
      <c r="AG23" s="349">
        <v>0</v>
      </c>
      <c r="AH23" s="349">
        <v>0</v>
      </c>
      <c r="AI23" s="349">
        <v>0</v>
      </c>
      <c r="AJ23" s="349">
        <v>0</v>
      </c>
      <c r="AK23" s="349">
        <v>0</v>
      </c>
      <c r="AL23" s="349">
        <v>0</v>
      </c>
      <c r="AM23" s="362">
        <v>0</v>
      </c>
      <c r="AN23" s="362">
        <v>0</v>
      </c>
      <c r="AO23" s="362">
        <v>0</v>
      </c>
      <c r="AP23" s="349">
        <v>0</v>
      </c>
    </row>
    <row r="24" spans="1:42" x14ac:dyDescent="0.25">
      <c r="A24" s="355" t="s">
        <v>577</v>
      </c>
      <c r="B24" s="385">
        <v>0</v>
      </c>
      <c r="C24" s="385">
        <v>0</v>
      </c>
      <c r="D24" s="385">
        <v>0</v>
      </c>
      <c r="E24" s="385">
        <v>0</v>
      </c>
      <c r="F24" s="385">
        <v>0</v>
      </c>
      <c r="G24" s="385">
        <v>0</v>
      </c>
      <c r="H24" s="385">
        <v>0</v>
      </c>
      <c r="I24" s="385">
        <v>0</v>
      </c>
      <c r="J24" s="385">
        <v>0</v>
      </c>
      <c r="K24" s="385">
        <v>0</v>
      </c>
      <c r="L24" s="385">
        <v>0</v>
      </c>
      <c r="M24" s="385">
        <v>0</v>
      </c>
      <c r="N24" s="385">
        <v>0</v>
      </c>
      <c r="O24" s="385">
        <v>0</v>
      </c>
      <c r="P24" s="385">
        <v>0</v>
      </c>
      <c r="Q24" s="385">
        <v>0</v>
      </c>
      <c r="R24" s="385">
        <v>0</v>
      </c>
      <c r="S24" s="385">
        <v>0</v>
      </c>
      <c r="T24" s="385">
        <v>0</v>
      </c>
      <c r="U24" s="385">
        <v>0</v>
      </c>
      <c r="V24" s="385">
        <v>0</v>
      </c>
      <c r="W24" s="385">
        <v>0</v>
      </c>
      <c r="X24" s="385">
        <v>0</v>
      </c>
      <c r="Y24" s="385">
        <v>0</v>
      </c>
      <c r="Z24" s="385">
        <v>0</v>
      </c>
      <c r="AA24" s="385" vm="331">
        <v>-28373005.260000002</v>
      </c>
      <c r="AB24" s="385" vm="330">
        <v>-7554405.5539999995</v>
      </c>
      <c r="AC24" s="385" vm="329">
        <v>-424701.59</v>
      </c>
      <c r="AD24" s="385" vm="328">
        <v>-17518204.982700001</v>
      </c>
      <c r="AE24" s="385" vm="327">
        <v>-53870317.386699997</v>
      </c>
      <c r="AF24" s="364" vm="1147">
        <v>-5313139.66</v>
      </c>
      <c r="AG24" s="364" vm="1148">
        <v>-7369422.2800000003</v>
      </c>
      <c r="AH24" s="364" vm="1149">
        <v>-19813293.319899999</v>
      </c>
      <c r="AI24" s="364" vm="1150">
        <v>-1715336.6481000001</v>
      </c>
      <c r="AJ24" s="364" vm="1151">
        <v>-34211191.908</v>
      </c>
      <c r="AK24" s="364" vm="563">
        <v>-9609350.0040000007</v>
      </c>
      <c r="AL24" s="364" vm="1152">
        <v>9783993.1841000002</v>
      </c>
      <c r="AM24" s="364" vm="1356">
        <v>-20963354.379799873</v>
      </c>
      <c r="AN24" s="364" vm="1573">
        <v>-15825534.972436093</v>
      </c>
      <c r="AO24" s="561" vm="1685">
        <v>-42737340.44000002</v>
      </c>
      <c r="AP24" s="561" vm="1800">
        <v>-32535981.679446064</v>
      </c>
    </row>
    <row r="25" spans="1:42" x14ac:dyDescent="0.25">
      <c r="A25" s="355" t="s">
        <v>574</v>
      </c>
      <c r="B25" s="385">
        <v>0</v>
      </c>
      <c r="C25" s="385">
        <v>0</v>
      </c>
      <c r="D25" s="385">
        <v>0</v>
      </c>
      <c r="E25" s="385">
        <v>0</v>
      </c>
      <c r="F25" s="385">
        <v>0</v>
      </c>
      <c r="G25" s="385">
        <v>0</v>
      </c>
      <c r="H25" s="385">
        <v>0</v>
      </c>
      <c r="I25" s="385">
        <v>0</v>
      </c>
      <c r="J25" s="385">
        <v>0</v>
      </c>
      <c r="K25" s="385">
        <v>0</v>
      </c>
      <c r="L25" s="385">
        <v>0</v>
      </c>
      <c r="M25" s="385">
        <v>0</v>
      </c>
      <c r="N25" s="385">
        <v>0</v>
      </c>
      <c r="O25" s="385">
        <v>0</v>
      </c>
      <c r="P25" s="385">
        <v>0</v>
      </c>
      <c r="Q25" s="385">
        <v>0</v>
      </c>
      <c r="R25" s="385">
        <v>0</v>
      </c>
      <c r="S25" s="385">
        <v>0</v>
      </c>
      <c r="T25" s="385">
        <v>0</v>
      </c>
      <c r="U25" s="385">
        <v>0</v>
      </c>
      <c r="V25" s="385">
        <v>0</v>
      </c>
      <c r="W25" s="385">
        <v>0</v>
      </c>
      <c r="X25" s="385">
        <v>0</v>
      </c>
      <c r="Y25" s="385">
        <v>0</v>
      </c>
      <c r="Z25" s="385">
        <v>0</v>
      </c>
      <c r="AA25" s="385" vm="336">
        <v>-262.99</v>
      </c>
      <c r="AB25" s="385" vm="335">
        <v>-18128.36</v>
      </c>
      <c r="AC25" s="385" vm="334">
        <v>-1714.08</v>
      </c>
      <c r="AD25" s="385" vm="333">
        <v>-880.16</v>
      </c>
      <c r="AE25" s="385" vm="332">
        <v>-20985.59</v>
      </c>
      <c r="AF25" s="364">
        <v>0</v>
      </c>
      <c r="AG25" s="364">
        <v>0</v>
      </c>
      <c r="AH25" s="364">
        <v>0</v>
      </c>
      <c r="AI25" s="364">
        <v>0</v>
      </c>
      <c r="AJ25" s="364">
        <v>0</v>
      </c>
      <c r="AK25" s="364">
        <v>0</v>
      </c>
      <c r="AL25" s="364">
        <v>0</v>
      </c>
      <c r="AM25" s="364">
        <v>0</v>
      </c>
      <c r="AN25" s="364" vm="1574">
        <v>-55589.840000000004</v>
      </c>
      <c r="AO25" s="561" vm="1686">
        <v>-14960000</v>
      </c>
      <c r="AP25" s="561">
        <v>0</v>
      </c>
    </row>
    <row r="26" spans="1:42" ht="13.75" customHeight="1" x14ac:dyDescent="0.3">
      <c r="A26" s="357" t="s" vm="3">
        <v>576</v>
      </c>
      <c r="B26" s="388">
        <v>0</v>
      </c>
      <c r="C26" s="388">
        <v>0</v>
      </c>
      <c r="D26" s="388">
        <v>0</v>
      </c>
      <c r="E26" s="388">
        <v>0</v>
      </c>
      <c r="F26" s="388">
        <v>0</v>
      </c>
      <c r="G26" s="388">
        <v>0</v>
      </c>
      <c r="H26" s="388">
        <v>0</v>
      </c>
      <c r="I26" s="388">
        <v>0</v>
      </c>
      <c r="J26" s="388">
        <v>0</v>
      </c>
      <c r="K26" s="388">
        <v>0</v>
      </c>
      <c r="L26" s="388">
        <v>0</v>
      </c>
      <c r="M26" s="388">
        <v>0</v>
      </c>
      <c r="N26" s="388">
        <v>0</v>
      </c>
      <c r="O26" s="388">
        <v>0</v>
      </c>
      <c r="P26" s="388">
        <v>0</v>
      </c>
      <c r="Q26" s="388">
        <v>0</v>
      </c>
      <c r="R26" s="388">
        <v>0</v>
      </c>
      <c r="S26" s="388">
        <v>0</v>
      </c>
      <c r="T26" s="388">
        <v>0</v>
      </c>
      <c r="U26" s="388">
        <v>0</v>
      </c>
      <c r="V26" s="388">
        <v>0</v>
      </c>
      <c r="W26" s="388">
        <v>0</v>
      </c>
      <c r="X26" s="388">
        <v>0</v>
      </c>
      <c r="Y26" s="388">
        <v>0</v>
      </c>
      <c r="Z26" s="388">
        <v>0</v>
      </c>
      <c r="AA26" s="388">
        <v>-46335775.880000003</v>
      </c>
      <c r="AB26" s="388">
        <v>-19336960.2905</v>
      </c>
      <c r="AC26" s="388">
        <v>-16251654.369999999</v>
      </c>
      <c r="AD26" s="388">
        <v>-33255659.2027</v>
      </c>
      <c r="AE26" s="388">
        <v>-115180049.7432</v>
      </c>
      <c r="AF26" s="365">
        <v>-19183382.8037</v>
      </c>
      <c r="AG26" s="365">
        <v>-18624302.780000001</v>
      </c>
      <c r="AH26" s="365">
        <v>-49165111.029899999</v>
      </c>
      <c r="AI26" s="365">
        <v>-17221113.438099999</v>
      </c>
      <c r="AJ26" s="365">
        <v>-104193910.0517</v>
      </c>
      <c r="AK26" s="365">
        <v>-18218909.373999998</v>
      </c>
      <c r="AL26" s="365">
        <v>-1581834.5458999984</v>
      </c>
      <c r="AM26" s="365">
        <v>-40938547.159799919</v>
      </c>
      <c r="AN26" s="365">
        <v>-77829544.932436168</v>
      </c>
      <c r="AO26" s="559">
        <v>-73615781.430000007</v>
      </c>
      <c r="AP26" s="559">
        <v>-57293512.969446063</v>
      </c>
    </row>
    <row r="27" spans="1:42" ht="14" x14ac:dyDescent="0.3">
      <c r="A27" s="358" t="s">
        <v>310</v>
      </c>
      <c r="B27" s="362">
        <v>0</v>
      </c>
      <c r="C27" s="362">
        <v>0</v>
      </c>
      <c r="D27" s="362">
        <v>0</v>
      </c>
      <c r="E27" s="362">
        <v>0</v>
      </c>
      <c r="F27" s="362">
        <v>0</v>
      </c>
      <c r="G27" s="362">
        <v>0</v>
      </c>
      <c r="H27" s="362">
        <v>0</v>
      </c>
      <c r="I27" s="362">
        <v>0</v>
      </c>
      <c r="J27" s="362">
        <v>0</v>
      </c>
      <c r="K27" s="362">
        <v>0</v>
      </c>
      <c r="L27" s="362">
        <v>0</v>
      </c>
      <c r="M27" s="362">
        <v>0</v>
      </c>
      <c r="N27" s="362">
        <v>0</v>
      </c>
      <c r="O27" s="362">
        <v>0</v>
      </c>
      <c r="P27" s="362">
        <v>0</v>
      </c>
      <c r="Q27" s="362">
        <v>0</v>
      </c>
      <c r="R27" s="362">
        <v>0</v>
      </c>
      <c r="S27" s="362">
        <v>0</v>
      </c>
      <c r="T27" s="362">
        <v>0</v>
      </c>
      <c r="U27" s="362">
        <v>0</v>
      </c>
      <c r="V27" s="362">
        <v>0</v>
      </c>
      <c r="W27" s="362">
        <v>0</v>
      </c>
      <c r="X27" s="362">
        <v>0</v>
      </c>
      <c r="Y27" s="362">
        <v>0</v>
      </c>
      <c r="Z27" s="362">
        <v>0</v>
      </c>
      <c r="AA27" s="362">
        <v>0</v>
      </c>
      <c r="AB27" s="362">
        <v>0</v>
      </c>
      <c r="AC27" s="362">
        <v>0</v>
      </c>
      <c r="AD27" s="362">
        <v>0</v>
      </c>
      <c r="AE27" s="362">
        <v>0</v>
      </c>
      <c r="AF27" s="349">
        <v>0</v>
      </c>
      <c r="AG27" s="349">
        <v>0</v>
      </c>
      <c r="AH27" s="349">
        <v>0</v>
      </c>
      <c r="AI27" s="349">
        <v>0</v>
      </c>
      <c r="AJ27" s="349">
        <v>0</v>
      </c>
      <c r="AK27" s="349">
        <v>0</v>
      </c>
      <c r="AL27" s="349">
        <v>0</v>
      </c>
      <c r="AM27" s="362">
        <v>0</v>
      </c>
      <c r="AN27" s="362">
        <v>0</v>
      </c>
      <c r="AO27" s="362">
        <v>0</v>
      </c>
      <c r="AP27" s="349">
        <v>0</v>
      </c>
    </row>
    <row r="29" spans="1:42" x14ac:dyDescent="0.25">
      <c r="A29" s="247" t="s">
        <v>300</v>
      </c>
    </row>
    <row r="30" spans="1:42" s="9" customFormat="1" ht="11.5" x14ac:dyDescent="0.25">
      <c r="A30" s="9" t="s">
        <v>597</v>
      </c>
      <c r="AO30" s="523"/>
    </row>
    <row r="31" spans="1:42" x14ac:dyDescent="0.25">
      <c r="A31" s="289" t="s">
        <v>588</v>
      </c>
    </row>
    <row r="32" spans="1:42" ht="14" customHeight="1" x14ac:dyDescent="0.25">
      <c r="A32" s="66" t="s">
        <v>294</v>
      </c>
    </row>
  </sheetData>
  <conditionalFormatting sqref="AE4">
    <cfRule type="cellIs" dxfId="5" priority="1" operator="equal">
      <formula>"ERRO"</formula>
    </cfRule>
    <cfRule type="cellIs" dxfId="4" priority="2" operator="equal">
      <formula>"OK"</formula>
    </cfRule>
  </conditionalFormatting>
  <dataValidations count="1">
    <dataValidation allowBlank="1" showInputMessage="1" sqref="AI5:AI8" xr:uid="{C0E0D588-C366-4777-B6E1-8F1AEDDBC662}"/>
  </dataValidations>
  <pageMargins left="0.511811024" right="0.511811024" top="0.78740157499999996" bottom="0.78740157499999996" header="0.31496062000000002" footer="0.31496062000000002"/>
  <pageSetup paperSize="9" orientation="portrait" r:id="rId1"/>
  <ignoredErrors>
    <ignoredError sqref="AE4 AJ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A94B-16A3-4CA4-A957-DCE0402FE313}">
  <sheetPr codeName="Planilha13"/>
  <dimension ref="B4:AJ26"/>
  <sheetViews>
    <sheetView showGridLines="0" zoomScale="85" zoomScaleNormal="85" workbookViewId="0">
      <selection activeCell="B15" sqref="B15"/>
    </sheetView>
  </sheetViews>
  <sheetFormatPr defaultRowHeight="13.5" outlineLevelCol="1" x14ac:dyDescent="0.25"/>
  <cols>
    <col min="1" max="1" width="2.36328125" style="11" customWidth="1"/>
    <col min="2" max="2" width="46.6328125" style="36" customWidth="1"/>
    <col min="3" max="3" width="12.36328125" style="11" customWidth="1"/>
    <col min="4" max="7" width="12.36328125" style="11" hidden="1" customWidth="1" outlineLevel="1"/>
    <col min="8" max="8" width="12.36328125" style="11" customWidth="1" collapsed="1"/>
    <col min="9" max="12" width="12.36328125" style="11" hidden="1" customWidth="1" outlineLevel="1"/>
    <col min="13" max="13" width="12.36328125" style="11" customWidth="1" collapsed="1"/>
    <col min="14" max="14" width="12.36328125" style="11" hidden="1" customWidth="1"/>
    <col min="15" max="18" width="12.36328125" style="11" hidden="1" customWidth="1" outlineLevel="1"/>
    <col min="19" max="19" width="12.36328125" style="11" customWidth="1" collapsed="1"/>
    <col min="20" max="21" width="12.36328125" style="11" hidden="1" customWidth="1"/>
    <col min="22" max="25" width="12.36328125" style="11" hidden="1" customWidth="1" outlineLevel="1"/>
    <col min="26" max="26" width="12.36328125" style="11" customWidth="1" collapsed="1"/>
    <col min="27" max="27" width="12.36328125" style="11" hidden="1" customWidth="1" collapsed="1"/>
    <col min="28" max="31" width="12.36328125" style="11" hidden="1" customWidth="1" outlineLevel="1"/>
    <col min="32" max="32" width="12.36328125" style="11" customWidth="1" collapsed="1"/>
    <col min="33" max="36" width="12.36328125" style="11" customWidth="1"/>
    <col min="37" max="38" width="10.08984375" style="11" bestFit="1" customWidth="1"/>
    <col min="39" max="16384" width="8.7265625" style="11"/>
  </cols>
  <sheetData>
    <row r="4" spans="2:36" ht="47" customHeight="1" x14ac:dyDescent="0.25">
      <c r="B4" s="248" t="s" vm="1">
        <v>301</v>
      </c>
      <c r="C4" s="249" t="s" vm="23">
        <v>2</v>
      </c>
      <c r="D4" s="249" t="s" vm="24">
        <v>272</v>
      </c>
      <c r="E4" s="249" t="s" vm="25">
        <v>273</v>
      </c>
      <c r="F4" s="249" t="s" vm="26">
        <v>274</v>
      </c>
      <c r="G4" s="249" t="s" vm="27">
        <v>275</v>
      </c>
      <c r="H4" s="250">
        <v>2021</v>
      </c>
      <c r="I4" s="249" t="s">
        <v>276</v>
      </c>
      <c r="J4" s="249" t="s">
        <v>277</v>
      </c>
      <c r="K4" s="249" t="s">
        <v>278</v>
      </c>
      <c r="L4" s="249" t="s">
        <v>279</v>
      </c>
      <c r="M4" s="250" t="s">
        <v>296</v>
      </c>
      <c r="N4" s="250">
        <v>2020</v>
      </c>
      <c r="O4" s="249" t="s">
        <v>280</v>
      </c>
      <c r="P4" s="249" t="s">
        <v>281</v>
      </c>
      <c r="Q4" s="249" t="s">
        <v>282</v>
      </c>
      <c r="R4" s="249" t="s">
        <v>283</v>
      </c>
      <c r="S4" s="250" t="s">
        <v>302</v>
      </c>
      <c r="T4" s="250" t="s">
        <v>303</v>
      </c>
      <c r="U4" s="250">
        <v>2019</v>
      </c>
      <c r="V4" s="249" t="s">
        <v>284</v>
      </c>
      <c r="W4" s="249" t="s">
        <v>285</v>
      </c>
      <c r="X4" s="249" t="s">
        <v>286</v>
      </c>
      <c r="Y4" s="249" t="s">
        <v>287</v>
      </c>
      <c r="Z4" s="250" t="s">
        <v>304</v>
      </c>
      <c r="AA4" s="250">
        <v>2018</v>
      </c>
      <c r="AB4" s="249" t="s">
        <v>288</v>
      </c>
      <c r="AC4" s="249" t="s">
        <v>289</v>
      </c>
      <c r="AD4" s="249" t="s">
        <v>290</v>
      </c>
      <c r="AE4" s="251" t="s">
        <v>291</v>
      </c>
      <c r="AF4" s="250">
        <v>2017</v>
      </c>
      <c r="AG4" s="250">
        <v>2016</v>
      </c>
      <c r="AH4" s="250">
        <v>2015</v>
      </c>
      <c r="AI4" s="250" t="s">
        <v>166</v>
      </c>
      <c r="AJ4" s="250" t="s">
        <v>167</v>
      </c>
    </row>
    <row r="5" spans="2:36" ht="14" x14ac:dyDescent="0.3">
      <c r="B5" s="6" t="s" vm="19">
        <v>305</v>
      </c>
      <c r="C5" s="7">
        <v>390078.51078229997</v>
      </c>
      <c r="D5" s="7">
        <v>104812.9021513</v>
      </c>
      <c r="E5" s="7">
        <v>101301.19013629999</v>
      </c>
      <c r="F5" s="7">
        <v>101110.9497889</v>
      </c>
      <c r="G5" s="7">
        <v>82853.468705799998</v>
      </c>
      <c r="H5" s="7">
        <v>303415.98007470003</v>
      </c>
      <c r="I5" s="7">
        <v>104150.7753885</v>
      </c>
      <c r="J5" s="7">
        <v>90027.115555800003</v>
      </c>
      <c r="K5" s="7">
        <v>62657.948225500004</v>
      </c>
      <c r="L5" s="7">
        <v>46001.496214899998</v>
      </c>
      <c r="M5" s="7">
        <v>170868.32691989999</v>
      </c>
      <c r="N5" s="7">
        <v>183133</v>
      </c>
      <c r="O5" s="7">
        <v>77276</v>
      </c>
      <c r="P5" s="7">
        <v>41602.521944800006</v>
      </c>
      <c r="Q5" s="7">
        <v>14782</v>
      </c>
      <c r="R5" s="7">
        <v>52159.542622752037</v>
      </c>
      <c r="S5" s="7">
        <v>201315.88164034201</v>
      </c>
      <c r="T5" s="7">
        <v>222676</v>
      </c>
      <c r="U5" s="7">
        <v>224994.8002008</v>
      </c>
      <c r="V5" s="7">
        <v>68042.273325200003</v>
      </c>
      <c r="W5" s="7">
        <v>55792.496461800001</v>
      </c>
      <c r="X5" s="7">
        <v>54845.197401400001</v>
      </c>
      <c r="Y5" s="7">
        <v>46314.833012400013</v>
      </c>
      <c r="Z5" s="7">
        <v>198835.91651741319</v>
      </c>
      <c r="AA5" s="7">
        <v>229500</v>
      </c>
      <c r="AB5" s="7">
        <v>68039.819745900008</v>
      </c>
      <c r="AC5" s="7">
        <v>56791</v>
      </c>
      <c r="AD5" s="7">
        <v>54255.718125799998</v>
      </c>
      <c r="AE5" s="7">
        <v>50392.205864300005</v>
      </c>
      <c r="AF5" s="7">
        <v>193224.37191769999</v>
      </c>
      <c r="AG5" s="7">
        <v>286604</v>
      </c>
      <c r="AH5" s="7">
        <v>294089.63634780003</v>
      </c>
      <c r="AI5" s="7">
        <v>235900</v>
      </c>
      <c r="AJ5" s="7">
        <v>170500</v>
      </c>
    </row>
    <row r="6" spans="2:36" x14ac:dyDescent="0.25">
      <c r="B6" s="36" t="s" vm="18">
        <v>306</v>
      </c>
      <c r="C6" s="8">
        <v>-71661.942857400005</v>
      </c>
      <c r="D6" s="8">
        <v>-19809.4232448</v>
      </c>
      <c r="E6" s="8">
        <v>-19154.2344151</v>
      </c>
      <c r="F6" s="8">
        <v>-20089.861965199998</v>
      </c>
      <c r="G6" s="8">
        <v>-12608.4232323</v>
      </c>
      <c r="H6" s="8">
        <v>-56656.024958800001</v>
      </c>
      <c r="I6" s="8">
        <v>-20469.653204900002</v>
      </c>
      <c r="J6" s="8">
        <v>-16949.959391100001</v>
      </c>
      <c r="K6" s="8">
        <v>-11928.178038</v>
      </c>
      <c r="L6" s="8">
        <v>-7305.5979248000003</v>
      </c>
      <c r="M6" s="8">
        <v>-29299.627678000001</v>
      </c>
      <c r="N6" s="8">
        <v>-29299</v>
      </c>
      <c r="O6" s="8">
        <v>-11960</v>
      </c>
      <c r="P6" s="8">
        <v>-6653.4543958000004</v>
      </c>
      <c r="Q6" s="8">
        <v>-2710</v>
      </c>
      <c r="R6" s="8">
        <v>-8241.6442223000031</v>
      </c>
      <c r="S6" s="8">
        <v>-32415.367538661001</v>
      </c>
      <c r="T6" s="8">
        <v>-32797</v>
      </c>
      <c r="U6" s="8">
        <v>-33017.545532700002</v>
      </c>
      <c r="V6" s="8">
        <v>-10943.796303900001</v>
      </c>
      <c r="W6" s="8">
        <v>-8127.5870716000009</v>
      </c>
      <c r="X6" s="8">
        <v>-7651.1933111999997</v>
      </c>
      <c r="Y6" s="8">
        <v>-6294.9688459999998</v>
      </c>
      <c r="Z6" s="8">
        <v>-30023.997365990559</v>
      </c>
      <c r="AA6" s="8">
        <v>30999</v>
      </c>
      <c r="AB6" s="8">
        <v>-9786.031744599999</v>
      </c>
      <c r="AC6" s="8">
        <v>-7692</v>
      </c>
      <c r="AD6" s="8">
        <v>-7061.7305072999998</v>
      </c>
      <c r="AE6" s="8">
        <v>-6458.918709800002</v>
      </c>
      <c r="AF6" s="8">
        <v>-26260.446705099948</v>
      </c>
      <c r="AG6" s="8">
        <v>-34900</v>
      </c>
      <c r="AH6" s="8">
        <v>-37324.187861300023</v>
      </c>
      <c r="AI6" s="8">
        <v>-26500</v>
      </c>
      <c r="AJ6" s="8">
        <v>-18100</v>
      </c>
    </row>
    <row r="7" spans="2:36" ht="14" x14ac:dyDescent="0.3">
      <c r="B7" s="6" t="s" vm="17">
        <v>307</v>
      </c>
      <c r="C7" s="7">
        <v>318416.56792489998</v>
      </c>
      <c r="D7" s="7">
        <v>85003.478906499993</v>
      </c>
      <c r="E7" s="7">
        <v>82146.955721200007</v>
      </c>
      <c r="F7" s="7">
        <v>81021.0878237</v>
      </c>
      <c r="G7" s="7">
        <v>70245.045473499995</v>
      </c>
      <c r="H7" s="7">
        <v>246759.95511589997</v>
      </c>
      <c r="I7" s="7">
        <v>83681.122183600004</v>
      </c>
      <c r="J7" s="7">
        <v>73077.156164700005</v>
      </c>
      <c r="K7" s="7">
        <v>50729.770187499998</v>
      </c>
      <c r="L7" s="7">
        <v>38695.898290099998</v>
      </c>
      <c r="M7" s="7">
        <v>141568.6992419</v>
      </c>
      <c r="N7" s="7">
        <v>153833</v>
      </c>
      <c r="O7" s="7">
        <v>65316</v>
      </c>
      <c r="P7" s="7">
        <v>34949.067548999999</v>
      </c>
      <c r="Q7" s="7">
        <v>12072</v>
      </c>
      <c r="R7" s="7">
        <v>43917.898400452032</v>
      </c>
      <c r="S7" s="7">
        <v>168900.51410168101</v>
      </c>
      <c r="T7" s="7">
        <v>189879</v>
      </c>
      <c r="U7" s="7">
        <v>191977.25466810001</v>
      </c>
      <c r="V7" s="7">
        <v>57098.477021300001</v>
      </c>
      <c r="W7" s="7">
        <v>47664.909390199995</v>
      </c>
      <c r="X7" s="7">
        <v>47194.004090199996</v>
      </c>
      <c r="Y7" s="7">
        <v>40019.86416640001</v>
      </c>
      <c r="Z7" s="7">
        <v>168811.91915142263</v>
      </c>
      <c r="AA7" s="7">
        <v>198400</v>
      </c>
      <c r="AB7" s="7">
        <v>58300</v>
      </c>
      <c r="AC7" s="7">
        <v>49099</v>
      </c>
      <c r="AD7" s="7">
        <v>47193.987618500003</v>
      </c>
      <c r="AE7" s="7">
        <v>43933.287154500002</v>
      </c>
      <c r="AF7" s="7">
        <v>166963.92521260004</v>
      </c>
      <c r="AG7" s="7">
        <v>251700</v>
      </c>
      <c r="AH7" s="7">
        <v>256700</v>
      </c>
      <c r="AI7" s="7">
        <v>209500</v>
      </c>
      <c r="AJ7" s="7">
        <v>152500</v>
      </c>
    </row>
    <row r="8" spans="2:36" x14ac:dyDescent="0.25">
      <c r="B8" s="4" t="s" vm="16">
        <v>308</v>
      </c>
      <c r="C8" s="8">
        <v>-111717.75624060001</v>
      </c>
      <c r="D8" s="8">
        <v>-29692.435484400001</v>
      </c>
      <c r="E8" s="8">
        <v>-30120.338936799999</v>
      </c>
      <c r="F8" s="8">
        <v>-29850.557936700003</v>
      </c>
      <c r="G8" s="8">
        <v>-22054.423882700001</v>
      </c>
      <c r="H8" s="8">
        <v>-90363.946618499991</v>
      </c>
      <c r="I8" s="8">
        <v>-29123.608472199998</v>
      </c>
      <c r="J8" s="8">
        <v>-26228.510587000001</v>
      </c>
      <c r="K8" s="8">
        <v>-19400.727655299997</v>
      </c>
      <c r="L8" s="8">
        <v>-15611.099903999999</v>
      </c>
      <c r="M8" s="8">
        <v>-43807.239611500001</v>
      </c>
      <c r="N8" s="8">
        <v>-45408</v>
      </c>
      <c r="O8" s="8">
        <v>-18774</v>
      </c>
      <c r="P8" s="8">
        <v>-8751.7271656000012</v>
      </c>
      <c r="Q8" s="8">
        <v>-4349.8272352000004</v>
      </c>
      <c r="R8" s="8">
        <v>-13533.238824152</v>
      </c>
      <c r="S8" s="8">
        <v>-61416.230436610997</v>
      </c>
      <c r="T8" s="8">
        <v>-64265</v>
      </c>
      <c r="U8" s="8">
        <v>-64669.166232399999</v>
      </c>
      <c r="V8" s="8">
        <v>-19866.3919494</v>
      </c>
      <c r="W8" s="8">
        <v>-16304.856845</v>
      </c>
      <c r="X8" s="8">
        <v>-14376.543821199999</v>
      </c>
      <c r="Y8" s="8">
        <v>-14121.373616799998</v>
      </c>
      <c r="Z8" s="8">
        <v>-50404.292184011938</v>
      </c>
      <c r="AA8" s="8">
        <v>51900</v>
      </c>
      <c r="AB8" s="8">
        <v>-13100</v>
      </c>
      <c r="AC8" s="8">
        <v>-14745</v>
      </c>
      <c r="AD8" s="8">
        <v>-13002.1096579</v>
      </c>
      <c r="AE8" s="8">
        <v>-11013.9208631</v>
      </c>
      <c r="AF8" s="8">
        <v>-32664.6635914</v>
      </c>
      <c r="AG8" s="8">
        <v>-62700</v>
      </c>
      <c r="AH8" s="8">
        <v>-70960.878368399994</v>
      </c>
      <c r="AI8" s="8">
        <v>-47000</v>
      </c>
      <c r="AJ8" s="8">
        <v>-36500</v>
      </c>
    </row>
    <row r="9" spans="2:36" ht="14" x14ac:dyDescent="0.3">
      <c r="B9" s="62" t="s" vm="15">
        <v>309</v>
      </c>
      <c r="C9" s="63">
        <v>206698.81168430002</v>
      </c>
      <c r="D9" s="63">
        <v>55311.043422100003</v>
      </c>
      <c r="E9" s="63">
        <v>52026.616784400001</v>
      </c>
      <c r="F9" s="63">
        <v>51170.529887000004</v>
      </c>
      <c r="G9" s="63">
        <v>48190.621590800001</v>
      </c>
      <c r="H9" s="63">
        <v>156396.00849739998</v>
      </c>
      <c r="I9" s="63">
        <v>54557.51371140001</v>
      </c>
      <c r="J9" s="63">
        <v>46848.645577700001</v>
      </c>
      <c r="K9" s="63">
        <v>31329.042532200001</v>
      </c>
      <c r="L9" s="63">
        <v>23084.798386100003</v>
      </c>
      <c r="M9" s="63">
        <v>97761.459630400001</v>
      </c>
      <c r="N9" s="63">
        <v>108424</v>
      </c>
      <c r="O9" s="63">
        <v>46541</v>
      </c>
      <c r="P9" s="63">
        <v>26197.340383400002</v>
      </c>
      <c r="Q9" s="63">
        <v>7722</v>
      </c>
      <c r="R9" s="63">
        <v>30384.659576300033</v>
      </c>
      <c r="S9" s="63">
        <v>107484.28366506999</v>
      </c>
      <c r="T9" s="63">
        <v>125613</v>
      </c>
      <c r="U9" s="63">
        <v>127308.08843570002</v>
      </c>
      <c r="V9" s="63">
        <v>37232.085071900001</v>
      </c>
      <c r="W9" s="63">
        <v>31360.052545199997</v>
      </c>
      <c r="X9" s="63">
        <v>32817.460268999996</v>
      </c>
      <c r="Y9" s="63">
        <v>25898.490549600014</v>
      </c>
      <c r="Z9" s="63">
        <v>118407.62696741067</v>
      </c>
      <c r="AA9" s="63">
        <v>146621</v>
      </c>
      <c r="AB9" s="63">
        <v>45158</v>
      </c>
      <c r="AC9" s="63">
        <v>34354</v>
      </c>
      <c r="AD9" s="63">
        <v>34191.877960600003</v>
      </c>
      <c r="AE9" s="63">
        <v>32919.366291400002</v>
      </c>
      <c r="AF9" s="63">
        <v>134299.26162120004</v>
      </c>
      <c r="AG9" s="63">
        <v>189000</v>
      </c>
      <c r="AH9" s="63">
        <v>185700</v>
      </c>
      <c r="AI9" s="63">
        <v>162500</v>
      </c>
      <c r="AJ9" s="63">
        <v>116000</v>
      </c>
    </row>
    <row r="10" spans="2:36" x14ac:dyDescent="0.25">
      <c r="B10" s="64" t="s">
        <v>310</v>
      </c>
      <c r="C10" s="252">
        <v>0.6491459066698152</v>
      </c>
      <c r="D10" s="252">
        <v>0.6506915262014118</v>
      </c>
      <c r="E10" s="252">
        <v>0.63333590791817107</v>
      </c>
      <c r="F10" s="252">
        <v>0.63157051159749777</v>
      </c>
      <c r="G10" s="252">
        <v>0.6860358800533477</v>
      </c>
      <c r="H10" s="252">
        <v>0.633798172089725</v>
      </c>
      <c r="I10" s="252">
        <v>0.65196919314368729</v>
      </c>
      <c r="J10" s="252">
        <v>0.6410846841400526</v>
      </c>
      <c r="K10" s="252">
        <v>0.61756720790191144</v>
      </c>
      <c r="L10" s="252">
        <v>0.59656964707306059</v>
      </c>
      <c r="M10" s="252">
        <v>0.69055843667358918</v>
      </c>
      <c r="N10" s="252">
        <v>0.70481626179038304</v>
      </c>
      <c r="O10" s="252">
        <v>0.71255128911752097</v>
      </c>
      <c r="P10" s="252">
        <v>0.74958624709143606</v>
      </c>
      <c r="Q10" s="252">
        <v>0.63966202783300197</v>
      </c>
      <c r="R10" s="252">
        <v>0.69185140188737482</v>
      </c>
      <c r="S10" s="252">
        <v>0.63637629664266504</v>
      </c>
      <c r="T10" s="252">
        <v>0.66154235065489075</v>
      </c>
      <c r="U10" s="252">
        <v>0.66314151984200775</v>
      </c>
      <c r="V10" s="252">
        <v>0.65206791869441549</v>
      </c>
      <c r="W10" s="252">
        <v>0.65792745536295283</v>
      </c>
      <c r="X10" s="252">
        <v>0.69537350986954416</v>
      </c>
      <c r="Y10" s="252">
        <v>0.6471408908814823</v>
      </c>
      <c r="Z10" s="252">
        <v>0.70141745655530519</v>
      </c>
      <c r="AA10" s="252">
        <v>0.73901713709677419</v>
      </c>
      <c r="AB10" s="252">
        <v>0.77457975986277872</v>
      </c>
      <c r="AC10" s="252">
        <v>0.69968838469215255</v>
      </c>
      <c r="AD10" s="252">
        <v>0.72449648114067855</v>
      </c>
      <c r="AE10" s="252">
        <v>0.74930351047106059</v>
      </c>
      <c r="AF10" s="252">
        <v>0.80436095072748726</v>
      </c>
      <c r="AG10" s="252">
        <v>0.7508939213349225</v>
      </c>
      <c r="AH10" s="252">
        <v>0.72399999999999998</v>
      </c>
      <c r="AI10" s="252">
        <v>0.77565632458233891</v>
      </c>
      <c r="AJ10" s="252">
        <v>0.76065573770491801</v>
      </c>
    </row>
    <row r="11" spans="2:36" ht="14" x14ac:dyDescent="0.3">
      <c r="B11" s="6" t="s">
        <v>311</v>
      </c>
      <c r="C11" s="7">
        <v>-129716.37257940001</v>
      </c>
      <c r="D11" s="7">
        <v>-45147.8908581</v>
      </c>
      <c r="E11" s="7">
        <v>-31472.6502372</v>
      </c>
      <c r="F11" s="7">
        <v>-34325.652962700005</v>
      </c>
      <c r="G11" s="7">
        <v>-15770.178521399997</v>
      </c>
      <c r="H11" s="7">
        <v>-102898.7921241</v>
      </c>
      <c r="I11" s="7">
        <v>-37080.495183000006</v>
      </c>
      <c r="J11" s="7">
        <v>-30183.611371600004</v>
      </c>
      <c r="K11" s="7">
        <v>-20922.773374600001</v>
      </c>
      <c r="L11" s="7">
        <v>-19492.240934900001</v>
      </c>
      <c r="M11" s="7">
        <v>-52704.153810199998</v>
      </c>
      <c r="N11" s="7">
        <v>-53857</v>
      </c>
      <c r="O11" s="7">
        <v>-23190</v>
      </c>
      <c r="P11" s="7">
        <v>-17858.5905986</v>
      </c>
      <c r="Q11" s="7">
        <v>-1638</v>
      </c>
      <c r="R11" s="7">
        <v>-11290.748660400008</v>
      </c>
      <c r="S11" s="7">
        <v>-42929.652607708987</v>
      </c>
      <c r="T11" s="7">
        <v>-44218</v>
      </c>
      <c r="U11" s="7">
        <v>-44172.153863279993</v>
      </c>
      <c r="V11" s="7">
        <v>-16183.21465708</v>
      </c>
      <c r="W11" s="7">
        <v>-9568.3261012999956</v>
      </c>
      <c r="X11" s="7">
        <v>-9139.4998570999996</v>
      </c>
      <c r="Y11" s="7">
        <v>-9281.1132477999981</v>
      </c>
      <c r="Z11" s="7">
        <v>-51072.058554800024</v>
      </c>
      <c r="AA11" s="7">
        <v>-50093</v>
      </c>
      <c r="AB11" s="7">
        <v>-14883.950625900012</v>
      </c>
      <c r="AC11" s="7">
        <v>-14563</v>
      </c>
      <c r="AD11" s="7">
        <v>-9886.112054199999</v>
      </c>
      <c r="AE11" s="7">
        <v>-10972.039227400001</v>
      </c>
      <c r="AF11" s="7">
        <v>-36067.368025399999</v>
      </c>
      <c r="AG11" s="7">
        <v>-45800</v>
      </c>
      <c r="AH11" s="7">
        <v>-34488.174007299975</v>
      </c>
      <c r="AI11" s="7">
        <v>-23000</v>
      </c>
      <c r="AJ11" s="7">
        <v>-13200</v>
      </c>
    </row>
    <row r="12" spans="2:36" x14ac:dyDescent="0.25">
      <c r="B12" s="4" t="s" vm="14">
        <v>312</v>
      </c>
      <c r="C12" s="8">
        <v>-23073.028870000002</v>
      </c>
      <c r="D12" s="8">
        <v>-7183.1583667000004</v>
      </c>
      <c r="E12" s="8">
        <v>-5804.8734721999999</v>
      </c>
      <c r="F12" s="8">
        <v>-4779.8405411000003</v>
      </c>
      <c r="G12" s="8">
        <v>-5305.1564900000003</v>
      </c>
      <c r="H12" s="8">
        <v>-13782.417316700001</v>
      </c>
      <c r="I12" s="8">
        <v>-5423.0735306000006</v>
      </c>
      <c r="J12" s="8">
        <v>-4000.5679100000002</v>
      </c>
      <c r="K12" s="8">
        <v>-2736.0473396000002</v>
      </c>
      <c r="L12" s="8">
        <v>-1741.76776</v>
      </c>
      <c r="M12" s="8">
        <v>-9960.840409299999</v>
      </c>
      <c r="N12" s="8">
        <v>-9945</v>
      </c>
      <c r="O12" s="8">
        <v>-4719</v>
      </c>
      <c r="P12" s="8">
        <v>-3470.9065900000001</v>
      </c>
      <c r="Q12" s="8">
        <v>-518</v>
      </c>
      <c r="R12" s="8">
        <v>-1237.4596640000002</v>
      </c>
      <c r="S12" s="8">
        <v>-12253.255113359999</v>
      </c>
      <c r="T12" s="8">
        <v>-12296</v>
      </c>
      <c r="U12" s="8">
        <v>-12296.387434800001</v>
      </c>
      <c r="V12" s="8">
        <v>-6767.5400060000002</v>
      </c>
      <c r="W12" s="8">
        <v>-2900.1876979999997</v>
      </c>
      <c r="X12" s="8">
        <v>-1652.1725799999999</v>
      </c>
      <c r="Y12" s="8">
        <v>-976.48715079999999</v>
      </c>
      <c r="Z12" s="8">
        <v>-3557.850848</v>
      </c>
      <c r="AA12" s="8">
        <v>-3525</v>
      </c>
      <c r="AB12" s="8">
        <v>-1574.4186536</v>
      </c>
      <c r="AC12" s="8">
        <v>-652</v>
      </c>
      <c r="AD12" s="8">
        <v>-731.07224959999996</v>
      </c>
      <c r="AE12" s="8">
        <v>-566.90758559999995</v>
      </c>
      <c r="AF12" s="8">
        <v>-4301.2515317999996</v>
      </c>
      <c r="AG12" s="8">
        <v>-6776</v>
      </c>
      <c r="AH12" s="8">
        <v>-5372.0911499999993</v>
      </c>
      <c r="AI12" s="8">
        <v>0</v>
      </c>
      <c r="AJ12" s="8">
        <v>0</v>
      </c>
    </row>
    <row r="13" spans="2:36" x14ac:dyDescent="0.25">
      <c r="B13" s="4" t="s" vm="13">
        <v>313</v>
      </c>
      <c r="C13" s="8">
        <v>-115014.55027689999</v>
      </c>
      <c r="D13" s="8">
        <v>-33265.750127400002</v>
      </c>
      <c r="E13" s="8">
        <v>-25067.8963119</v>
      </c>
      <c r="F13" s="8">
        <v>-27969.031153899999</v>
      </c>
      <c r="G13" s="8">
        <v>-28711.872683699999</v>
      </c>
      <c r="H13" s="8">
        <v>-82900.444657300002</v>
      </c>
      <c r="I13" s="8">
        <v>-30241.526244500001</v>
      </c>
      <c r="J13" s="8">
        <v>-24213.009589400001</v>
      </c>
      <c r="K13" s="8">
        <v>-17510.926226899999</v>
      </c>
      <c r="L13" s="8">
        <v>-15883.499383</v>
      </c>
      <c r="M13" s="8">
        <v>-45999.4457807</v>
      </c>
      <c r="N13" s="8">
        <v>-45345</v>
      </c>
      <c r="O13" s="8">
        <v>-18770</v>
      </c>
      <c r="P13" s="8">
        <v>-13803.668607699999</v>
      </c>
      <c r="Q13" s="8">
        <v>-2676</v>
      </c>
      <c r="R13" s="8">
        <v>-10380.764521600007</v>
      </c>
      <c r="S13" s="8">
        <v>-30250.569587332993</v>
      </c>
      <c r="T13" s="8">
        <v>-30758</v>
      </c>
      <c r="U13" s="8">
        <v>-30711.318073399991</v>
      </c>
      <c r="V13" s="8">
        <v>-10601.935429499999</v>
      </c>
      <c r="W13" s="8">
        <v>-5786.6497281999973</v>
      </c>
      <c r="X13" s="8">
        <v>-7461.7438397999995</v>
      </c>
      <c r="Y13" s="8">
        <v>-6860.9890758999991</v>
      </c>
      <c r="Z13" s="8">
        <v>-34909.409717600021</v>
      </c>
      <c r="AA13" s="8">
        <v>-34274</v>
      </c>
      <c r="AB13" s="8">
        <v>-10230.542764800008</v>
      </c>
      <c r="AC13" s="8">
        <v>-9381</v>
      </c>
      <c r="AD13" s="8">
        <v>-6458.9191846999984</v>
      </c>
      <c r="AE13" s="8">
        <v>-8151.1496005999998</v>
      </c>
      <c r="AF13" s="8">
        <v>-28740.846306800002</v>
      </c>
      <c r="AG13" s="8">
        <v>-25800</v>
      </c>
      <c r="AH13" s="8">
        <v>-19536.844007699998</v>
      </c>
      <c r="AI13" s="8">
        <v>-15600</v>
      </c>
      <c r="AJ13" s="8">
        <v>-11200</v>
      </c>
    </row>
    <row r="14" spans="2:36" x14ac:dyDescent="0.25">
      <c r="B14" s="4" t="s" vm="21">
        <v>314</v>
      </c>
      <c r="C14" s="8">
        <v>8371.2065674999994</v>
      </c>
      <c r="D14" s="8">
        <v>-4698.9823640000004</v>
      </c>
      <c r="E14" s="8">
        <v>-599.88045310000007</v>
      </c>
      <c r="F14" s="8">
        <v>-1576.7812676999999</v>
      </c>
      <c r="G14" s="8">
        <v>18246.8506523</v>
      </c>
      <c r="H14" s="8">
        <v>-6215.9301501</v>
      </c>
      <c r="I14" s="8">
        <v>-1415.8954079</v>
      </c>
      <c r="J14" s="8">
        <v>-1970.0338722000001</v>
      </c>
      <c r="K14" s="8">
        <v>-675.79980809999984</v>
      </c>
      <c r="L14" s="8">
        <v>-1580.6827218999999</v>
      </c>
      <c r="M14" s="8">
        <v>3256.1323798000003</v>
      </c>
      <c r="N14" s="8">
        <v>1433</v>
      </c>
      <c r="O14" s="8">
        <v>299</v>
      </c>
      <c r="P14" s="8">
        <v>-584.01540090000003</v>
      </c>
      <c r="Q14" s="8">
        <v>1556</v>
      </c>
      <c r="R14" s="8">
        <v>327.47552519999908</v>
      </c>
      <c r="S14" s="8">
        <v>-425.8279070160001</v>
      </c>
      <c r="T14" s="8">
        <v>-1164</v>
      </c>
      <c r="U14" s="8">
        <v>-1164.4483550800001</v>
      </c>
      <c r="V14" s="8">
        <v>1186.26077842</v>
      </c>
      <c r="W14" s="8">
        <v>-881.48867510000002</v>
      </c>
      <c r="X14" s="8">
        <v>-25.583437299999929</v>
      </c>
      <c r="Y14" s="8">
        <v>-1443.6370211000001</v>
      </c>
      <c r="Z14" s="8">
        <v>-12604.797989200004</v>
      </c>
      <c r="AA14" s="8">
        <v>-12294</v>
      </c>
      <c r="AB14" s="8">
        <v>-3078.9892075000034</v>
      </c>
      <c r="AC14" s="8">
        <v>-4530</v>
      </c>
      <c r="AD14" s="8">
        <v>-2696.1206199000003</v>
      </c>
      <c r="AE14" s="8">
        <v>-2253.9820411999999</v>
      </c>
      <c r="AF14" s="8">
        <v>-3025.2701868000004</v>
      </c>
      <c r="AG14" s="8">
        <v>-13200</v>
      </c>
      <c r="AH14" s="8">
        <v>-9579.2388495999785</v>
      </c>
      <c r="AI14" s="8">
        <v>-7400</v>
      </c>
      <c r="AJ14" s="8">
        <v>-2000</v>
      </c>
    </row>
    <row r="15" spans="2:36" ht="14" x14ac:dyDescent="0.3">
      <c r="B15" s="6" t="s" vm="12">
        <v>315</v>
      </c>
      <c r="C15" s="7">
        <v>111943.08199999999</v>
      </c>
      <c r="D15" s="7">
        <v>75552.484069999991</v>
      </c>
      <c r="E15" s="7">
        <v>7152.0301799999997</v>
      </c>
      <c r="F15" s="7">
        <v>26527.121660000001</v>
      </c>
      <c r="G15" s="7">
        <v>2711.4460899999999</v>
      </c>
      <c r="H15" s="7">
        <v>26244.309570000001</v>
      </c>
      <c r="I15" s="7">
        <v>12455.950150000001</v>
      </c>
      <c r="J15" s="7">
        <v>14070.71105</v>
      </c>
      <c r="K15" s="7">
        <v>-540.50972999999999</v>
      </c>
      <c r="L15" s="7">
        <v>258.15809999999999</v>
      </c>
      <c r="M15" s="7">
        <v>200363.11405630002</v>
      </c>
      <c r="N15" s="7">
        <v>195595.68342399999</v>
      </c>
      <c r="O15" s="7">
        <v>-14744</v>
      </c>
      <c r="P15" s="7">
        <v>4847.0237900000002</v>
      </c>
      <c r="Q15" s="7">
        <v>177332</v>
      </c>
      <c r="R15" s="7">
        <v>28160.428439999996</v>
      </c>
      <c r="S15" s="7">
        <v>-434002.81718489999</v>
      </c>
      <c r="T15" s="7">
        <v>434002</v>
      </c>
      <c r="U15" s="7">
        <v>437327.68283000001</v>
      </c>
      <c r="V15" s="7">
        <v>253950.19235999999</v>
      </c>
      <c r="W15" s="7">
        <v>70844.849220000033</v>
      </c>
      <c r="X15" s="7">
        <v>61781.370060000001</v>
      </c>
      <c r="Y15" s="7">
        <v>50751.271189999999</v>
      </c>
      <c r="Z15" s="7">
        <v>206272.96463999999</v>
      </c>
      <c r="AA15" s="7">
        <v>206205</v>
      </c>
      <c r="AB15" s="7">
        <v>174476</v>
      </c>
      <c r="AC15" s="7">
        <v>16000</v>
      </c>
      <c r="AD15" s="7">
        <v>18132.42297</v>
      </c>
      <c r="AE15" s="7">
        <v>-2452.0543599999992</v>
      </c>
      <c r="AF15" s="7">
        <v>155970.73124000002</v>
      </c>
      <c r="AG15" s="7">
        <v>35600</v>
      </c>
      <c r="AH15" s="7">
        <v>313861.09879000002</v>
      </c>
      <c r="AI15" s="7">
        <v>123514.0652674639</v>
      </c>
      <c r="AJ15" s="7">
        <v>390000</v>
      </c>
    </row>
    <row r="16" spans="2:36" ht="14" x14ac:dyDescent="0.3">
      <c r="B16" s="62" t="s" vm="11">
        <v>316</v>
      </c>
      <c r="C16" s="63">
        <v>188925.52110489999</v>
      </c>
      <c r="D16" s="63">
        <v>85715.63663400001</v>
      </c>
      <c r="E16" s="63">
        <v>27705.996727200003</v>
      </c>
      <c r="F16" s="63">
        <v>43371.998584299996</v>
      </c>
      <c r="G16" s="63">
        <v>35131.889159400002</v>
      </c>
      <c r="H16" s="63">
        <v>79741.525943299974</v>
      </c>
      <c r="I16" s="63">
        <v>29932.968678400011</v>
      </c>
      <c r="J16" s="63">
        <v>30735.745256100003</v>
      </c>
      <c r="K16" s="63">
        <v>9865.7594276</v>
      </c>
      <c r="L16" s="63">
        <v>4145.9030612000024</v>
      </c>
      <c r="M16" s="63">
        <v>245420.4198765</v>
      </c>
      <c r="N16" s="63">
        <v>250162</v>
      </c>
      <c r="O16" s="63">
        <v>8607</v>
      </c>
      <c r="P16" s="63">
        <v>13185.7735748</v>
      </c>
      <c r="Q16" s="63">
        <v>183418</v>
      </c>
      <c r="R16" s="63">
        <v>47254.339355900018</v>
      </c>
      <c r="S16" s="63">
        <v>-369448.18612753897</v>
      </c>
      <c r="T16" s="63">
        <v>515396</v>
      </c>
      <c r="U16" s="63">
        <v>520463.61740242003</v>
      </c>
      <c r="V16" s="63">
        <v>274999.06277482002</v>
      </c>
      <c r="W16" s="63">
        <v>92636.575663900032</v>
      </c>
      <c r="X16" s="63">
        <v>85459.330471899986</v>
      </c>
      <c r="Y16" s="63">
        <v>67368.648491800006</v>
      </c>
      <c r="Z16" s="63">
        <v>273608.53305261064</v>
      </c>
      <c r="AA16" s="63">
        <v>302733</v>
      </c>
      <c r="AB16" s="63">
        <v>204700</v>
      </c>
      <c r="AC16" s="63">
        <v>35800</v>
      </c>
      <c r="AD16" s="63">
        <v>42438.188876400032</v>
      </c>
      <c r="AE16" s="63">
        <v>19495.272704000003</v>
      </c>
      <c r="AF16" s="63">
        <v>254202.62483580009</v>
      </c>
      <c r="AG16" s="63">
        <v>178800</v>
      </c>
      <c r="AH16" s="63">
        <v>465100</v>
      </c>
      <c r="AI16" s="63">
        <v>262900</v>
      </c>
      <c r="AJ16" s="63">
        <v>492800</v>
      </c>
    </row>
    <row r="17" spans="2:36" x14ac:dyDescent="0.25">
      <c r="B17" s="4" t="s" vm="10">
        <v>317</v>
      </c>
      <c r="C17" s="8">
        <v>16592.963440300002</v>
      </c>
      <c r="D17" s="8">
        <v>4336.2712463999997</v>
      </c>
      <c r="E17" s="8">
        <v>4301.8363947999997</v>
      </c>
      <c r="F17" s="8">
        <v>3821.2721164</v>
      </c>
      <c r="G17" s="8">
        <v>4133.5836826999994</v>
      </c>
      <c r="H17" s="8">
        <v>10035.148295399998</v>
      </c>
      <c r="I17" s="8">
        <v>3328.8932752000001</v>
      </c>
      <c r="J17" s="8">
        <v>2221.5278468000001</v>
      </c>
      <c r="K17" s="8">
        <v>2291.1486485999999</v>
      </c>
      <c r="L17" s="8">
        <v>2176.7805548000001</v>
      </c>
      <c r="M17" s="8">
        <v>1572.5782753000001</v>
      </c>
      <c r="N17" s="8">
        <v>1703.0113851000001</v>
      </c>
      <c r="O17" s="8">
        <v>728.63323839999998</v>
      </c>
      <c r="P17" s="8">
        <v>536.551332</v>
      </c>
      <c r="Q17" s="8">
        <v>-156.7322011</v>
      </c>
      <c r="R17" s="8">
        <v>594.55901580000022</v>
      </c>
      <c r="S17" s="8">
        <v>1836.2129275720004</v>
      </c>
      <c r="T17" s="8">
        <v>1943.9391595</v>
      </c>
      <c r="U17" s="8">
        <v>13300</v>
      </c>
      <c r="V17" s="8">
        <v>5100</v>
      </c>
      <c r="W17" s="8">
        <v>3300</v>
      </c>
      <c r="X17" s="8">
        <v>3300</v>
      </c>
      <c r="Y17" s="8">
        <v>3200</v>
      </c>
      <c r="Z17" s="8">
        <v>8200</v>
      </c>
      <c r="AA17" s="8">
        <v>8200</v>
      </c>
      <c r="AB17" s="8">
        <v>3000</v>
      </c>
      <c r="AC17" s="8">
        <v>2500</v>
      </c>
      <c r="AD17" s="8">
        <v>1300</v>
      </c>
      <c r="AE17" s="8">
        <v>1400</v>
      </c>
      <c r="AF17" s="8">
        <v>2500</v>
      </c>
      <c r="AG17" s="8">
        <v>3100</v>
      </c>
      <c r="AH17" s="8">
        <v>3200</v>
      </c>
      <c r="AI17" s="8">
        <v>-500</v>
      </c>
      <c r="AJ17" s="8">
        <v>400</v>
      </c>
    </row>
    <row r="18" spans="2:36" ht="14" x14ac:dyDescent="0.3">
      <c r="B18" s="253" t="s">
        <v>27</v>
      </c>
      <c r="C18" s="8">
        <v>205518.48454519999</v>
      </c>
      <c r="D18" s="8">
        <v>90051.907880400002</v>
      </c>
      <c r="E18" s="8">
        <v>32007.833122</v>
      </c>
      <c r="F18" s="8">
        <v>47193.270700699999</v>
      </c>
      <c r="G18" s="8">
        <v>39265.472842100004</v>
      </c>
      <c r="H18" s="8">
        <v>89776.674238699969</v>
      </c>
      <c r="I18" s="8">
        <v>33261.861953600011</v>
      </c>
      <c r="J18" s="8">
        <v>32957.273102900006</v>
      </c>
      <c r="K18" s="8">
        <v>12156.908076199999</v>
      </c>
      <c r="L18" s="8">
        <v>6322.6836160000021</v>
      </c>
      <c r="M18" s="8">
        <v>246992.99815180001</v>
      </c>
      <c r="N18" s="8">
        <v>251865.01138509999</v>
      </c>
      <c r="O18" s="8">
        <v>9335.6332383999998</v>
      </c>
      <c r="P18" s="8">
        <v>13722.3249068</v>
      </c>
      <c r="Q18" s="8">
        <v>183261.26779889999</v>
      </c>
      <c r="R18" s="8">
        <v>47848.898371700016</v>
      </c>
      <c r="S18" s="8">
        <v>-367611.97319996695</v>
      </c>
      <c r="T18" s="8">
        <v>517339.93915950001</v>
      </c>
      <c r="U18" s="8">
        <v>533763.61740242003</v>
      </c>
      <c r="V18" s="8">
        <v>280099.06277482002</v>
      </c>
      <c r="W18" s="8">
        <v>95936.575663900032</v>
      </c>
      <c r="X18" s="8">
        <v>88759.330471899986</v>
      </c>
      <c r="Y18" s="8">
        <v>70568.648491800006</v>
      </c>
      <c r="Z18" s="8">
        <v>281808.53305261064</v>
      </c>
      <c r="AA18" s="8">
        <v>310933</v>
      </c>
      <c r="AB18" s="8">
        <v>207700</v>
      </c>
      <c r="AC18" s="8">
        <v>38300</v>
      </c>
      <c r="AD18" s="8">
        <v>43738.188876400032</v>
      </c>
      <c r="AE18" s="8">
        <v>20895.272704000003</v>
      </c>
      <c r="AF18" s="8">
        <v>256702.62483580009</v>
      </c>
      <c r="AG18" s="8">
        <v>181900</v>
      </c>
      <c r="AH18" s="8">
        <v>468300</v>
      </c>
      <c r="AI18" s="8">
        <v>262400</v>
      </c>
      <c r="AJ18" s="8">
        <v>493200</v>
      </c>
    </row>
    <row r="19" spans="2:36" x14ac:dyDescent="0.25">
      <c r="B19" s="4" t="s" vm="12">
        <v>315</v>
      </c>
      <c r="C19" s="8">
        <v>-111943.08199999999</v>
      </c>
      <c r="D19" s="8">
        <v>-75552.484069999991</v>
      </c>
      <c r="E19" s="8">
        <v>-7152.0301799999997</v>
      </c>
      <c r="F19" s="8">
        <v>-26527.121660000001</v>
      </c>
      <c r="G19" s="8">
        <v>-2711.4460899999999</v>
      </c>
      <c r="H19" s="8">
        <v>-26244.309570000001</v>
      </c>
      <c r="I19" s="8">
        <v>-12455.950150000001</v>
      </c>
      <c r="J19" s="8">
        <v>-14070.71105</v>
      </c>
      <c r="K19" s="8">
        <v>540.50972999999999</v>
      </c>
      <c r="L19" s="8">
        <v>-258.15809999999999</v>
      </c>
      <c r="M19" s="8">
        <v>-200363.11405630002</v>
      </c>
      <c r="N19" s="8">
        <v>-195595.68342399999</v>
      </c>
      <c r="O19" s="8">
        <v>14744</v>
      </c>
      <c r="P19" s="8">
        <v>-4847.0237900000002</v>
      </c>
      <c r="Q19" s="8">
        <v>-177332</v>
      </c>
      <c r="R19" s="8">
        <v>-28160.428439999996</v>
      </c>
      <c r="S19" s="8">
        <v>434002.81718489999</v>
      </c>
      <c r="T19" s="8">
        <v>-434002</v>
      </c>
      <c r="U19" s="8">
        <v>-437327.68283000001</v>
      </c>
      <c r="V19" s="8">
        <v>-253950.19235999999</v>
      </c>
      <c r="W19" s="8">
        <v>-70844.849220000033</v>
      </c>
      <c r="X19" s="8">
        <v>-61781.370060000001</v>
      </c>
      <c r="Y19" s="8">
        <v>-50751.271189999999</v>
      </c>
      <c r="Z19" s="8">
        <v>-206272.96463999999</v>
      </c>
      <c r="AA19" s="8">
        <v>-206205</v>
      </c>
      <c r="AB19" s="8">
        <v>-174476</v>
      </c>
      <c r="AC19" s="8">
        <v>-16000</v>
      </c>
      <c r="AD19" s="8">
        <v>-18132.42297</v>
      </c>
      <c r="AE19" s="8">
        <v>2452.0543599999992</v>
      </c>
      <c r="AF19" s="8">
        <v>-155970.73124000002</v>
      </c>
      <c r="AG19" s="8">
        <v>-35600</v>
      </c>
      <c r="AH19" s="8">
        <v>-313861.09879000002</v>
      </c>
      <c r="AI19" s="8">
        <v>-123514.0652674639</v>
      </c>
      <c r="AJ19" s="8">
        <v>-390000</v>
      </c>
    </row>
    <row r="20" spans="2:36" x14ac:dyDescent="0.25">
      <c r="B20" s="4" t="s" vm="7">
        <v>318</v>
      </c>
      <c r="C20" s="8">
        <v>15235.375851700001</v>
      </c>
      <c r="D20" s="8">
        <v>5023.1096299999999</v>
      </c>
      <c r="E20" s="8">
        <v>2914.8137099999999</v>
      </c>
      <c r="F20" s="8">
        <v>3794.2235900000001</v>
      </c>
      <c r="G20" s="8">
        <v>3503.2289216999998</v>
      </c>
      <c r="H20" s="8">
        <v>19098.374695900002</v>
      </c>
      <c r="I20" s="8">
        <v>7780.2299149</v>
      </c>
      <c r="J20" s="8">
        <v>3437.6064096</v>
      </c>
      <c r="K20" s="8">
        <v>5315.9014875000003</v>
      </c>
      <c r="L20" s="8">
        <v>1582.6248939</v>
      </c>
      <c r="M20" s="8">
        <v>5730.4190740000004</v>
      </c>
      <c r="N20" s="8">
        <v>5730</v>
      </c>
      <c r="O20" s="8">
        <v>989</v>
      </c>
      <c r="P20" s="8">
        <v>1944.6324651858001</v>
      </c>
      <c r="Q20" s="8">
        <v>0</v>
      </c>
      <c r="R20" s="8">
        <v>2797</v>
      </c>
      <c r="S20" s="8">
        <v>10902.854685999986</v>
      </c>
      <c r="T20" s="8">
        <v>10902.854685999986</v>
      </c>
      <c r="U20" s="8">
        <v>10422</v>
      </c>
      <c r="V20" s="8">
        <v>5216</v>
      </c>
      <c r="W20" s="8">
        <v>2636</v>
      </c>
      <c r="X20" s="8">
        <v>1295</v>
      </c>
      <c r="Y20" s="8">
        <v>1272</v>
      </c>
      <c r="Z20" s="8">
        <v>10600</v>
      </c>
      <c r="AA20" s="8">
        <v>24500</v>
      </c>
      <c r="AB20" s="8">
        <v>5200</v>
      </c>
      <c r="AC20" s="8">
        <v>6900</v>
      </c>
      <c r="AD20" s="8">
        <v>6100</v>
      </c>
      <c r="AE20" s="8">
        <v>6400</v>
      </c>
      <c r="AF20" s="8">
        <v>33400</v>
      </c>
      <c r="AG20" s="8">
        <v>0</v>
      </c>
      <c r="AH20" s="8">
        <v>10900</v>
      </c>
      <c r="AI20" s="8">
        <v>-115900</v>
      </c>
      <c r="AJ20" s="8">
        <v>-384300</v>
      </c>
    </row>
    <row r="21" spans="2:36" ht="14" x14ac:dyDescent="0.3">
      <c r="B21" s="65" t="s" vm="6">
        <v>319</v>
      </c>
      <c r="C21" s="63">
        <v>108810.7783969</v>
      </c>
      <c r="D21" s="63">
        <v>19522.533440400002</v>
      </c>
      <c r="E21" s="63">
        <v>27770.616652000001</v>
      </c>
      <c r="F21" s="63">
        <v>24460.3726307</v>
      </c>
      <c r="G21" s="63">
        <v>40057.255673800006</v>
      </c>
      <c r="H21" s="63">
        <v>82630.739364599969</v>
      </c>
      <c r="I21" s="63">
        <v>28586.141718500014</v>
      </c>
      <c r="J21" s="63">
        <v>22324.168462500002</v>
      </c>
      <c r="K21" s="63">
        <v>18013.319293700002</v>
      </c>
      <c r="L21" s="63">
        <v>7647.1504099000022</v>
      </c>
      <c r="M21" s="63">
        <v>52360.303169499995</v>
      </c>
      <c r="N21" s="63">
        <v>61999</v>
      </c>
      <c r="O21" s="63">
        <v>25068</v>
      </c>
      <c r="P21" s="63">
        <v>10819.933581985799</v>
      </c>
      <c r="Q21" s="63">
        <v>5929</v>
      </c>
      <c r="R21" s="63">
        <v>22485.71316180002</v>
      </c>
      <c r="S21" s="63">
        <v>77.29369867093304</v>
      </c>
      <c r="T21" s="63">
        <v>94240</v>
      </c>
      <c r="U21" s="63">
        <v>106850.47926362</v>
      </c>
      <c r="V21" s="63">
        <v>31403.958224619899</v>
      </c>
      <c r="W21" s="63">
        <v>27698.539071700001</v>
      </c>
      <c r="X21" s="63">
        <v>28292.1416713</v>
      </c>
      <c r="Y21" s="63">
        <v>21100</v>
      </c>
      <c r="Z21" s="63">
        <v>86153.916930010702</v>
      </c>
      <c r="AA21" s="63">
        <v>129294.5724607</v>
      </c>
      <c r="AB21" s="63">
        <v>38484.596831399998</v>
      </c>
      <c r="AC21" s="63">
        <v>29161.771326999999</v>
      </c>
      <c r="AD21" s="63">
        <v>31739.8417486</v>
      </c>
      <c r="AE21" s="63">
        <v>29728.986488999999</v>
      </c>
      <c r="AF21" s="63">
        <v>134054.3935683</v>
      </c>
      <c r="AG21" s="63">
        <v>146300</v>
      </c>
      <c r="AH21" s="63">
        <v>165400</v>
      </c>
      <c r="AI21" s="63">
        <v>146500</v>
      </c>
      <c r="AJ21" s="63">
        <v>108900</v>
      </c>
    </row>
    <row r="22" spans="2:36" x14ac:dyDescent="0.25">
      <c r="B22" s="64" t="s">
        <v>310</v>
      </c>
      <c r="C22" s="254">
        <v>0.34172461284289551</v>
      </c>
      <c r="D22" s="254">
        <v>0.22966746410313288</v>
      </c>
      <c r="E22" s="254">
        <v>0.33806020452238283</v>
      </c>
      <c r="F22" s="254">
        <v>0.30190131097628808</v>
      </c>
      <c r="G22" s="254">
        <v>0.57025026325752237</v>
      </c>
      <c r="H22" s="254">
        <v>0.33486283998467004</v>
      </c>
      <c r="I22" s="254">
        <v>0.34160801113279504</v>
      </c>
      <c r="J22" s="254">
        <v>0.30548764667560657</v>
      </c>
      <c r="K22" s="254">
        <v>0.35508379452778499</v>
      </c>
      <c r="L22" s="254">
        <v>0.19762173118633758</v>
      </c>
      <c r="M22" s="254">
        <v>0.3698579096218958</v>
      </c>
      <c r="N22" s="254">
        <v>0.40302795889048515</v>
      </c>
      <c r="O22" s="254">
        <v>0.38379570090023885</v>
      </c>
      <c r="P22" s="254">
        <v>0.30959148099776385</v>
      </c>
      <c r="Q22" s="254">
        <v>0.49113651424784627</v>
      </c>
      <c r="R22" s="255">
        <v>0.51199428890633303</v>
      </c>
      <c r="S22" s="254">
        <v>4.5762855774613516E-4</v>
      </c>
      <c r="T22" s="254">
        <v>0.49631607497406244</v>
      </c>
      <c r="U22" s="254">
        <v>0.55657884809504399</v>
      </c>
      <c r="V22" s="254">
        <v>0.54999642482416777</v>
      </c>
      <c r="W22" s="254">
        <v>0.58110965542703574</v>
      </c>
      <c r="X22" s="254">
        <v>0.59948593506129233</v>
      </c>
      <c r="Y22" s="254">
        <v>0.52723817133080619</v>
      </c>
      <c r="Z22" s="254">
        <v>0.51035446645643245</v>
      </c>
      <c r="AA22" s="254">
        <v>0.65168635312852818</v>
      </c>
      <c r="AB22" s="254">
        <v>0.66100000000000003</v>
      </c>
      <c r="AC22" s="254">
        <v>0.59393819277378357</v>
      </c>
      <c r="AD22" s="254">
        <v>0.67253994312101761</v>
      </c>
      <c r="AE22" s="254">
        <v>0.67668477399499383</v>
      </c>
      <c r="AF22" s="254">
        <v>0.80289435815314381</v>
      </c>
      <c r="AG22" s="254">
        <v>0.58124751688518073</v>
      </c>
      <c r="AH22" s="254">
        <v>0.64433190494740944</v>
      </c>
      <c r="AI22" s="254">
        <v>0.69928400954653935</v>
      </c>
      <c r="AJ22" s="254">
        <v>0.71409836065573773</v>
      </c>
    </row>
    <row r="24" spans="2:36" ht="14" x14ac:dyDescent="0.3">
      <c r="B24" s="10" t="s">
        <v>320</v>
      </c>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row>
    <row r="25" spans="2:36" x14ac:dyDescent="0.25">
      <c r="B25" s="10" t="s">
        <v>321</v>
      </c>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row>
    <row r="26" spans="2:36" ht="14" x14ac:dyDescent="0.3">
      <c r="B26" s="66" t="s">
        <v>294</v>
      </c>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row>
  </sheetData>
  <conditionalFormatting sqref="AE4">
    <cfRule type="cellIs" dxfId="3" priority="1" operator="equal">
      <formula>"ERRO"</formula>
    </cfRule>
    <cfRule type="cellIs" dxfId="2" priority="2" operator="equal">
      <formula>"OK"</formula>
    </cfRule>
  </conditionalFormatting>
  <dataValidations count="1">
    <dataValidation allowBlank="1" showInputMessage="1" sqref="AI24:AI25" xr:uid="{75562C81-D3FA-4D4B-9A77-107CD62218A1}"/>
  </dataValidations>
  <pageMargins left="0.511811024" right="0.511811024" top="0.78740157499999996" bottom="0.78740157499999996" header="0.31496062000000002" footer="0.31496062000000002"/>
  <pageSetup paperSize="9" orientation="portrait" r:id="rId1"/>
  <ignoredErrors>
    <ignoredError sqref="C4"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codeName="Planilha29">
    <tabColor rgb="FF4E4637"/>
  </sheetPr>
  <dimension ref="A3:XFB92"/>
  <sheetViews>
    <sheetView showGridLines="0" topLeftCell="A76" zoomScale="80" zoomScaleNormal="80" workbookViewId="0">
      <pane xSplit="1" topLeftCell="AG1" activePane="topRight" state="frozen"/>
      <selection activeCell="A2" sqref="A2"/>
      <selection pane="topRight" activeCell="AM83" sqref="AM83"/>
    </sheetView>
  </sheetViews>
  <sheetFormatPr defaultColWidth="8.81640625" defaultRowHeight="13.5" outlineLevelCol="1" x14ac:dyDescent="0.25"/>
  <cols>
    <col min="1" max="1" width="87.26953125" style="27" customWidth="1"/>
    <col min="2" max="2" width="13.90625" style="27" customWidth="1"/>
    <col min="3" max="3" width="13.1796875" style="258" bestFit="1" customWidth="1"/>
    <col min="4" max="5" width="12.54296875" style="27" customWidth="1"/>
    <col min="6" max="6" width="13.1796875" style="27" hidden="1" customWidth="1" outlineLevel="1"/>
    <col min="7" max="8" width="12.54296875" style="27" hidden="1" customWidth="1" outlineLevel="1"/>
    <col min="9" max="9" width="12.54296875" style="27" customWidth="1" collapsed="1"/>
    <col min="10" max="12" width="12.6328125" style="27" hidden="1" customWidth="1" outlineLevel="1"/>
    <col min="13" max="13" width="12.6328125" style="27" customWidth="1" collapsed="1"/>
    <col min="14" max="16" width="12.54296875" style="27" hidden="1" customWidth="1" outlineLevel="1"/>
    <col min="17" max="17" width="12.54296875" style="27" customWidth="1" collapsed="1"/>
    <col min="18" max="19" width="12.54296875" style="27" hidden="1" customWidth="1" outlineLevel="1"/>
    <col min="20" max="20" width="12.1796875" style="27" hidden="1" customWidth="1" outlineLevel="1"/>
    <col min="21" max="21" width="12.54296875" style="27" customWidth="1" collapsed="1"/>
    <col min="22" max="22" width="12.54296875" style="27" hidden="1" customWidth="1" outlineLevel="1"/>
    <col min="23" max="24" width="12.1796875" style="27" hidden="1" customWidth="1" outlineLevel="1"/>
    <col min="25" max="25" width="12.1796875" style="27" customWidth="1" collapsed="1"/>
    <col min="26" max="26" width="12.54296875" style="27" hidden="1" customWidth="1" outlineLevel="1"/>
    <col min="27" max="28" width="12.1796875" style="27" hidden="1" customWidth="1" outlineLevel="1"/>
    <col min="29" max="29" width="12.54296875" style="27" customWidth="1" collapsed="1"/>
    <col min="30" max="30" width="13.453125" style="27" hidden="1" customWidth="1" outlineLevel="1"/>
    <col min="31" max="32" width="12.54296875" style="27" hidden="1" customWidth="1" outlineLevel="1"/>
    <col min="33" max="33" width="12.54296875" style="27" bestFit="1" customWidth="1" collapsed="1"/>
    <col min="34" max="34" width="10.36328125" style="27" customWidth="1" outlineLevel="1"/>
    <col min="35" max="35" width="10.54296875" style="27" customWidth="1" outlineLevel="1"/>
    <col min="36" max="36" width="14.08984375" style="27" customWidth="1" outlineLevel="1"/>
    <col min="37" max="37" width="18.08984375" style="27" customWidth="1"/>
    <col min="38" max="39" width="15.36328125" style="27" customWidth="1"/>
    <col min="40" max="16384" width="8.81640625" style="27"/>
  </cols>
  <sheetData>
    <row r="3" spans="1:16382" x14ac:dyDescent="0.25">
      <c r="N3" s="217"/>
    </row>
    <row r="4" spans="1:16382" s="264" customFormat="1" ht="35" customHeight="1" x14ac:dyDescent="0.35">
      <c r="A4" s="370" t="s">
        <v>372</v>
      </c>
      <c r="B4" s="143">
        <v>2013</v>
      </c>
      <c r="C4" s="143">
        <v>2014</v>
      </c>
      <c r="D4" s="143">
        <v>2015</v>
      </c>
      <c r="E4" s="143">
        <v>2016</v>
      </c>
      <c r="F4" s="161" t="s">
        <v>325</v>
      </c>
      <c r="G4" s="143" t="s">
        <v>219</v>
      </c>
      <c r="H4" s="143" t="s">
        <v>218</v>
      </c>
      <c r="I4" s="143">
        <v>2017</v>
      </c>
      <c r="J4" s="143" t="s">
        <v>291</v>
      </c>
      <c r="K4" s="143" t="s">
        <v>217</v>
      </c>
      <c r="L4" s="143" t="s">
        <v>216</v>
      </c>
      <c r="M4" s="143">
        <v>2018</v>
      </c>
      <c r="N4" s="161" t="s">
        <v>287</v>
      </c>
      <c r="O4" s="161" t="s">
        <v>215</v>
      </c>
      <c r="P4" s="161" t="s">
        <v>214</v>
      </c>
      <c r="Q4" s="161">
        <v>2019</v>
      </c>
      <c r="R4" s="161" t="s">
        <v>283</v>
      </c>
      <c r="S4" s="161" t="s">
        <v>213</v>
      </c>
      <c r="T4" s="161" t="s">
        <v>212</v>
      </c>
      <c r="U4" s="161">
        <v>2020</v>
      </c>
      <c r="V4" s="161" t="s">
        <v>279</v>
      </c>
      <c r="W4" s="161" t="s">
        <v>211</v>
      </c>
      <c r="X4" s="161" t="s">
        <v>210</v>
      </c>
      <c r="Y4" s="161">
        <v>2021</v>
      </c>
      <c r="Z4" s="161" t="s">
        <v>275</v>
      </c>
      <c r="AA4" s="161" t="s">
        <v>209</v>
      </c>
      <c r="AB4" s="161" t="s">
        <v>208</v>
      </c>
      <c r="AC4" s="161">
        <v>2022</v>
      </c>
      <c r="AD4" s="161" t="s">
        <v>271</v>
      </c>
      <c r="AE4" s="161" t="s">
        <v>775</v>
      </c>
      <c r="AF4" s="161" t="s">
        <v>776</v>
      </c>
      <c r="AG4" s="161">
        <v>2023</v>
      </c>
      <c r="AH4" s="161" t="s">
        <v>768</v>
      </c>
      <c r="AI4" s="161" t="s">
        <v>838</v>
      </c>
      <c r="AJ4" s="161" t="s">
        <v>839</v>
      </c>
      <c r="AK4" s="161">
        <v>2024</v>
      </c>
      <c r="AL4" s="161" t="s">
        <v>840</v>
      </c>
      <c r="AM4" s="161" t="s">
        <v>883</v>
      </c>
    </row>
    <row r="5" spans="1:16382" ht="14" x14ac:dyDescent="0.3">
      <c r="A5" s="194" t="s">
        <v>373</v>
      </c>
      <c r="B5" s="218">
        <v>-17793.524498809937</v>
      </c>
      <c r="C5" s="218">
        <v>235661.33341120731</v>
      </c>
      <c r="D5" s="218">
        <v>283149</v>
      </c>
      <c r="E5" s="218">
        <v>-353945.00075404427</v>
      </c>
      <c r="F5" s="218">
        <v>263464.85774050001</v>
      </c>
      <c r="G5" s="218">
        <v>286470</v>
      </c>
      <c r="H5" s="218">
        <v>288807</v>
      </c>
      <c r="I5" s="218">
        <v>-107778.99077033672</v>
      </c>
      <c r="J5" s="218">
        <v>8325.9483600000021</v>
      </c>
      <c r="K5" s="218">
        <v>18120</v>
      </c>
      <c r="L5" s="218">
        <v>-11854</v>
      </c>
      <c r="M5" s="218">
        <v>-108551</v>
      </c>
      <c r="N5" s="218">
        <v>-40971.744906430788</v>
      </c>
      <c r="O5" s="218">
        <v>-7942.3706062999117</v>
      </c>
      <c r="P5" s="218">
        <v>-10253.481755355169</v>
      </c>
      <c r="Q5" s="218">
        <v>98621.367117589281</v>
      </c>
      <c r="R5" s="218">
        <v>13489</v>
      </c>
      <c r="S5" s="218">
        <v>103949</v>
      </c>
      <c r="T5" s="218">
        <v>171345</v>
      </c>
      <c r="U5" s="218">
        <v>276653</v>
      </c>
      <c r="V5" s="218">
        <v>130726</v>
      </c>
      <c r="W5" s="218">
        <v>222716</v>
      </c>
      <c r="X5" s="218">
        <v>42637</v>
      </c>
      <c r="Y5" s="218">
        <v>391016</v>
      </c>
      <c r="Z5" s="218">
        <v>40592.507199754211</v>
      </c>
      <c r="AA5" s="218">
        <v>-29482</v>
      </c>
      <c r="AB5" s="218">
        <v>-202163</v>
      </c>
      <c r="AC5" s="218">
        <v>-215131</v>
      </c>
      <c r="AD5" s="218">
        <v>106859.27042095427</v>
      </c>
      <c r="AE5" s="218">
        <v>84423</v>
      </c>
      <c r="AF5" s="218">
        <v>38395.721490000025</v>
      </c>
      <c r="AG5" s="218">
        <v>106762.03064999997</v>
      </c>
      <c r="AH5" s="218">
        <v>-46493</v>
      </c>
      <c r="AI5" s="218">
        <v>-70</v>
      </c>
      <c r="AJ5" s="218">
        <v>455213</v>
      </c>
      <c r="AK5" s="218">
        <v>438468</v>
      </c>
      <c r="AL5" s="218">
        <v>-103226</v>
      </c>
      <c r="AM5" s="218">
        <f t="shared" ref="AM5" si="0">SUM(AM42:AM47)</f>
        <v>-18598</v>
      </c>
    </row>
    <row r="6" spans="1:16382" x14ac:dyDescent="0.25">
      <c r="A6" s="229"/>
      <c r="B6" s="220"/>
      <c r="C6" s="220"/>
      <c r="D6" s="220"/>
      <c r="E6" s="220"/>
      <c r="F6" s="221"/>
      <c r="G6" s="221"/>
      <c r="H6" s="221"/>
      <c r="I6" s="220"/>
      <c r="J6" s="220"/>
      <c r="K6" s="220"/>
      <c r="L6" s="220"/>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row>
    <row r="7" spans="1:16382" ht="14" x14ac:dyDescent="0.3">
      <c r="A7" s="197" t="s">
        <v>374</v>
      </c>
      <c r="B7" s="310">
        <v>479752.41115371475</v>
      </c>
      <c r="C7" s="310">
        <v>101896</v>
      </c>
      <c r="D7" s="310">
        <v>246376</v>
      </c>
      <c r="E7" s="310">
        <v>-439593</v>
      </c>
      <c r="F7" s="310">
        <v>-4094.5843548000121</v>
      </c>
      <c r="G7" s="310">
        <v>22589</v>
      </c>
      <c r="H7" s="310">
        <v>588</v>
      </c>
      <c r="I7" s="310">
        <v>40352</v>
      </c>
      <c r="J7" s="310">
        <v>-7072</v>
      </c>
      <c r="K7" s="310">
        <v>12788</v>
      </c>
      <c r="L7" s="310">
        <v>40868</v>
      </c>
      <c r="M7" s="310">
        <v>211103</v>
      </c>
      <c r="N7" s="310">
        <v>30589.872277799594</v>
      </c>
      <c r="O7" s="310">
        <v>63246.939831500014</v>
      </c>
      <c r="P7" s="310">
        <v>186350.28876550004</v>
      </c>
      <c r="Q7" s="310">
        <v>472588.8030682893</v>
      </c>
      <c r="R7" s="310">
        <v>32685</v>
      </c>
      <c r="S7" s="310">
        <v>358554</v>
      </c>
      <c r="T7" s="310">
        <v>548333</v>
      </c>
      <c r="U7" s="310">
        <v>751064</v>
      </c>
      <c r="V7" s="310">
        <v>206965</v>
      </c>
      <c r="W7" s="310">
        <v>548931</v>
      </c>
      <c r="X7" s="310">
        <v>780030</v>
      </c>
      <c r="Y7" s="310">
        <v>995762</v>
      </c>
      <c r="Z7" s="310">
        <v>183276</v>
      </c>
      <c r="AA7" s="310">
        <v>421605</v>
      </c>
      <c r="AB7" s="310">
        <v>608816</v>
      </c>
      <c r="AC7" s="310">
        <v>712793</v>
      </c>
      <c r="AD7" s="310">
        <v>127310</v>
      </c>
      <c r="AE7" s="310">
        <v>253162</v>
      </c>
      <c r="AF7" s="310">
        <v>377262</v>
      </c>
      <c r="AG7" s="310">
        <v>715959</v>
      </c>
      <c r="AH7" s="310">
        <v>192255</v>
      </c>
      <c r="AI7" s="310">
        <v>356424</v>
      </c>
      <c r="AJ7" s="310">
        <v>559200</v>
      </c>
      <c r="AK7" s="310">
        <v>995423</v>
      </c>
      <c r="AL7" s="310">
        <v>488189</v>
      </c>
      <c r="AM7" s="310">
        <v>754735</v>
      </c>
      <c r="AN7" s="224"/>
      <c r="AO7" s="224"/>
      <c r="AP7" s="224"/>
      <c r="AQ7" s="223"/>
      <c r="AR7" s="223"/>
      <c r="AS7" s="223"/>
      <c r="AT7" s="223"/>
      <c r="AU7" s="224"/>
      <c r="AV7" s="224"/>
      <c r="AW7" s="224"/>
      <c r="AX7" s="224"/>
      <c r="AY7" s="224"/>
      <c r="AZ7" s="222"/>
      <c r="BA7" s="223"/>
      <c r="BB7" s="223"/>
      <c r="BC7" s="223"/>
      <c r="BD7" s="223"/>
      <c r="BE7" s="224"/>
      <c r="BF7" s="224"/>
      <c r="BG7" s="224"/>
      <c r="BH7" s="224"/>
      <c r="BI7" s="224"/>
      <c r="BJ7" s="222"/>
      <c r="BK7" s="223"/>
      <c r="BL7" s="223"/>
      <c r="BM7" s="223"/>
      <c r="BN7" s="223"/>
      <c r="BO7" s="224"/>
      <c r="BP7" s="224"/>
      <c r="BQ7" s="224"/>
      <c r="BR7" s="224"/>
      <c r="BS7" s="224"/>
      <c r="BT7" s="222"/>
      <c r="BU7" s="223"/>
      <c r="BV7" s="223"/>
      <c r="BW7" s="223"/>
      <c r="BX7" s="223"/>
      <c r="BY7" s="224"/>
      <c r="BZ7" s="224"/>
      <c r="CA7" s="224"/>
      <c r="CB7" s="224"/>
      <c r="CC7" s="224"/>
      <c r="CD7" s="222"/>
      <c r="CE7" s="223"/>
      <c r="CF7" s="223"/>
      <c r="CG7" s="223"/>
      <c r="CH7" s="223"/>
      <c r="CI7" s="224"/>
      <c r="CJ7" s="224"/>
      <c r="CK7" s="224"/>
      <c r="CL7" s="224"/>
      <c r="CM7" s="224"/>
      <c r="CN7" s="222"/>
      <c r="CO7" s="223"/>
      <c r="CP7" s="223"/>
      <c r="CQ7" s="223"/>
      <c r="CR7" s="223"/>
      <c r="CS7" s="224"/>
      <c r="CT7" s="224"/>
      <c r="CU7" s="224"/>
      <c r="CV7" s="224"/>
      <c r="CW7" s="224"/>
      <c r="CX7" s="222"/>
      <c r="CY7" s="223"/>
      <c r="CZ7" s="223"/>
      <c r="DA7" s="223"/>
      <c r="DB7" s="223"/>
      <c r="DC7" s="224"/>
      <c r="DD7" s="224"/>
      <c r="DE7" s="224"/>
      <c r="DF7" s="224"/>
      <c r="DG7" s="224"/>
      <c r="DH7" s="222"/>
      <c r="DI7" s="223"/>
      <c r="DJ7" s="223"/>
      <c r="DK7" s="223"/>
      <c r="DL7" s="223"/>
      <c r="DM7" s="224"/>
      <c r="DN7" s="224"/>
      <c r="DO7" s="224"/>
      <c r="DP7" s="224"/>
      <c r="DQ7" s="224"/>
      <c r="DR7" s="222"/>
      <c r="DS7" s="223"/>
      <c r="DT7" s="223"/>
      <c r="DU7" s="223"/>
      <c r="DV7" s="223"/>
      <c r="DW7" s="224"/>
      <c r="DX7" s="224"/>
      <c r="DY7" s="224"/>
      <c r="DZ7" s="224"/>
      <c r="EA7" s="224"/>
      <c r="EB7" s="222"/>
      <c r="EC7" s="223"/>
      <c r="ED7" s="223"/>
      <c r="EE7" s="223"/>
      <c r="EF7" s="223"/>
      <c r="EG7" s="224"/>
      <c r="EH7" s="224"/>
      <c r="EI7" s="224"/>
      <c r="EJ7" s="224"/>
      <c r="EK7" s="224"/>
      <c r="EL7" s="222"/>
      <c r="EM7" s="223"/>
      <c r="EN7" s="223"/>
      <c r="EO7" s="223"/>
      <c r="EP7" s="223"/>
      <c r="EQ7" s="224"/>
      <c r="ER7" s="224"/>
      <c r="ES7" s="224"/>
      <c r="ET7" s="224"/>
      <c r="EU7" s="224"/>
      <c r="EV7" s="222"/>
      <c r="EW7" s="223"/>
      <c r="EX7" s="223"/>
      <c r="EY7" s="223"/>
      <c r="EZ7" s="223"/>
      <c r="FA7" s="224"/>
      <c r="FB7" s="224"/>
      <c r="FC7" s="224"/>
      <c r="FD7" s="224"/>
      <c r="FE7" s="224"/>
      <c r="FF7" s="222"/>
      <c r="FG7" s="223"/>
      <c r="FH7" s="223"/>
      <c r="FI7" s="223"/>
      <c r="FJ7" s="223"/>
      <c r="FK7" s="224"/>
      <c r="FL7" s="224"/>
      <c r="FM7" s="224"/>
      <c r="FN7" s="224"/>
      <c r="FO7" s="224"/>
      <c r="FP7" s="222"/>
      <c r="FQ7" s="223"/>
      <c r="FR7" s="223"/>
      <c r="FS7" s="223"/>
      <c r="FT7" s="223"/>
      <c r="FU7" s="224"/>
      <c r="FV7" s="224"/>
      <c r="FW7" s="224"/>
      <c r="FX7" s="224"/>
      <c r="FY7" s="224"/>
      <c r="FZ7" s="222"/>
      <c r="GA7" s="223"/>
      <c r="GB7" s="223"/>
      <c r="GC7" s="223"/>
      <c r="GD7" s="223"/>
      <c r="GE7" s="224"/>
      <c r="GF7" s="224"/>
      <c r="GG7" s="224"/>
      <c r="GH7" s="224"/>
      <c r="GI7" s="224"/>
      <c r="GJ7" s="222"/>
      <c r="GK7" s="223"/>
      <c r="GL7" s="223"/>
      <c r="GM7" s="223"/>
      <c r="GN7" s="223"/>
      <c r="GO7" s="224"/>
      <c r="GP7" s="224"/>
      <c r="GQ7" s="224"/>
      <c r="GR7" s="224"/>
      <c r="GS7" s="224"/>
      <c r="GT7" s="222"/>
      <c r="GU7" s="223"/>
      <c r="GV7" s="223"/>
      <c r="GW7" s="223"/>
      <c r="GX7" s="223"/>
      <c r="GY7" s="224"/>
      <c r="GZ7" s="224"/>
      <c r="HA7" s="224"/>
      <c r="HB7" s="224"/>
      <c r="HC7" s="224"/>
      <c r="HD7" s="222"/>
      <c r="HE7" s="223"/>
      <c r="HF7" s="223"/>
      <c r="HG7" s="223"/>
      <c r="HH7" s="223"/>
      <c r="HI7" s="224"/>
      <c r="HJ7" s="224"/>
      <c r="HK7" s="224"/>
      <c r="HL7" s="224"/>
      <c r="HM7" s="224"/>
      <c r="HN7" s="222"/>
      <c r="HO7" s="223"/>
      <c r="HP7" s="223"/>
      <c r="HQ7" s="223"/>
      <c r="HR7" s="223"/>
      <c r="HS7" s="224"/>
      <c r="HT7" s="224"/>
      <c r="HU7" s="224"/>
      <c r="HV7" s="224"/>
      <c r="HW7" s="224"/>
      <c r="HX7" s="222"/>
      <c r="HY7" s="223"/>
      <c r="HZ7" s="223"/>
      <c r="IA7" s="223"/>
      <c r="IB7" s="223"/>
      <c r="IC7" s="224"/>
      <c r="ID7" s="224"/>
      <c r="IE7" s="224"/>
      <c r="IF7" s="224"/>
      <c r="IG7" s="224"/>
      <c r="IH7" s="222"/>
      <c r="II7" s="223"/>
      <c r="IJ7" s="223"/>
      <c r="IK7" s="223"/>
      <c r="IL7" s="223"/>
      <c r="IM7" s="224"/>
      <c r="IN7" s="224"/>
      <c r="IO7" s="224"/>
      <c r="IP7" s="224"/>
      <c r="IQ7" s="224"/>
      <c r="IR7" s="222"/>
      <c r="IS7" s="223"/>
      <c r="IT7" s="223"/>
      <c r="IU7" s="223"/>
      <c r="IV7" s="223"/>
      <c r="IW7" s="224"/>
      <c r="IX7" s="224"/>
      <c r="IY7" s="224"/>
      <c r="IZ7" s="224"/>
      <c r="JA7" s="224"/>
      <c r="JB7" s="222"/>
      <c r="JC7" s="223"/>
      <c r="JD7" s="223"/>
      <c r="JE7" s="223"/>
      <c r="JF7" s="223"/>
      <c r="JG7" s="224"/>
      <c r="JH7" s="224"/>
      <c r="JI7" s="224"/>
      <c r="JJ7" s="224"/>
      <c r="JK7" s="224"/>
      <c r="JL7" s="222"/>
      <c r="JM7" s="223"/>
      <c r="JN7" s="223"/>
      <c r="JO7" s="223"/>
      <c r="JP7" s="223"/>
      <c r="JQ7" s="224"/>
      <c r="JR7" s="224"/>
      <c r="JS7" s="224"/>
      <c r="JT7" s="224"/>
      <c r="JU7" s="224"/>
      <c r="JV7" s="222"/>
      <c r="JW7" s="223"/>
      <c r="JX7" s="223"/>
      <c r="JY7" s="223"/>
      <c r="JZ7" s="223"/>
      <c r="KA7" s="224"/>
      <c r="KB7" s="224"/>
      <c r="KC7" s="224"/>
      <c r="KD7" s="224"/>
      <c r="KE7" s="224"/>
      <c r="KF7" s="222"/>
      <c r="KG7" s="223"/>
      <c r="KH7" s="223"/>
      <c r="KI7" s="223"/>
      <c r="KJ7" s="223"/>
      <c r="KK7" s="224"/>
      <c r="KL7" s="224"/>
      <c r="KM7" s="224"/>
      <c r="KN7" s="224"/>
      <c r="KO7" s="224"/>
      <c r="KP7" s="222"/>
      <c r="KQ7" s="223"/>
      <c r="KR7" s="223"/>
      <c r="KS7" s="223"/>
      <c r="KT7" s="223"/>
      <c r="KU7" s="224"/>
      <c r="KV7" s="224"/>
      <c r="KW7" s="224"/>
      <c r="KX7" s="224"/>
      <c r="KY7" s="224"/>
      <c r="KZ7" s="222"/>
      <c r="LA7" s="223"/>
      <c r="LB7" s="223"/>
      <c r="LC7" s="223"/>
      <c r="LD7" s="223"/>
      <c r="LE7" s="224"/>
      <c r="LF7" s="224"/>
      <c r="LG7" s="224"/>
      <c r="LH7" s="224"/>
      <c r="LI7" s="224"/>
      <c r="LJ7" s="222"/>
      <c r="LK7" s="223"/>
      <c r="LL7" s="223"/>
      <c r="LM7" s="223"/>
      <c r="LN7" s="223"/>
      <c r="LO7" s="224"/>
      <c r="LP7" s="224"/>
      <c r="LQ7" s="224"/>
      <c r="LR7" s="224"/>
      <c r="LS7" s="224"/>
      <c r="LT7" s="222"/>
      <c r="LU7" s="223"/>
      <c r="LV7" s="223"/>
      <c r="LW7" s="223"/>
      <c r="LX7" s="223"/>
      <c r="LY7" s="224"/>
      <c r="LZ7" s="224"/>
      <c r="MA7" s="224"/>
      <c r="MB7" s="224"/>
      <c r="MC7" s="224"/>
      <c r="MD7" s="222"/>
      <c r="ME7" s="223"/>
      <c r="MF7" s="223"/>
      <c r="MG7" s="223"/>
      <c r="MH7" s="223"/>
      <c r="MI7" s="224"/>
      <c r="MJ7" s="224"/>
      <c r="MK7" s="224"/>
      <c r="ML7" s="224"/>
      <c r="MM7" s="224"/>
      <c r="MN7" s="222"/>
      <c r="MO7" s="223"/>
      <c r="MP7" s="223"/>
      <c r="MQ7" s="223"/>
      <c r="MR7" s="223"/>
      <c r="MS7" s="224"/>
      <c r="MT7" s="224"/>
      <c r="MU7" s="224"/>
      <c r="MV7" s="224"/>
      <c r="MW7" s="224"/>
      <c r="MX7" s="222"/>
      <c r="MY7" s="223"/>
      <c r="MZ7" s="223"/>
      <c r="NA7" s="223"/>
      <c r="NB7" s="223"/>
      <c r="NC7" s="224"/>
      <c r="ND7" s="224"/>
      <c r="NE7" s="224"/>
      <c r="NF7" s="224"/>
      <c r="NG7" s="224"/>
      <c r="NH7" s="222"/>
      <c r="NI7" s="223"/>
      <c r="NJ7" s="223"/>
      <c r="NK7" s="223"/>
      <c r="NL7" s="223"/>
      <c r="NM7" s="224"/>
      <c r="NN7" s="224"/>
      <c r="NO7" s="224"/>
      <c r="NP7" s="224"/>
      <c r="NQ7" s="224"/>
      <c r="NR7" s="222"/>
      <c r="NS7" s="223"/>
      <c r="NT7" s="223"/>
      <c r="NU7" s="223"/>
      <c r="NV7" s="223"/>
      <c r="NW7" s="224"/>
      <c r="NX7" s="224"/>
      <c r="NY7" s="224"/>
      <c r="NZ7" s="224"/>
      <c r="OA7" s="224"/>
      <c r="OB7" s="222"/>
      <c r="OC7" s="223"/>
      <c r="OD7" s="223"/>
      <c r="OE7" s="223"/>
      <c r="OF7" s="223"/>
      <c r="OG7" s="224"/>
      <c r="OH7" s="224"/>
      <c r="OI7" s="224"/>
      <c r="OJ7" s="224"/>
      <c r="OK7" s="224"/>
      <c r="OL7" s="222"/>
      <c r="OM7" s="223"/>
      <c r="ON7" s="223"/>
      <c r="OO7" s="223"/>
      <c r="OP7" s="223"/>
      <c r="OQ7" s="224"/>
      <c r="OR7" s="224"/>
      <c r="OS7" s="224"/>
      <c r="OT7" s="224"/>
      <c r="OU7" s="224"/>
      <c r="OV7" s="222"/>
      <c r="OW7" s="223"/>
      <c r="OX7" s="223"/>
      <c r="OY7" s="223"/>
      <c r="OZ7" s="223"/>
      <c r="PA7" s="224"/>
      <c r="PB7" s="224"/>
      <c r="PC7" s="224"/>
      <c r="PD7" s="224"/>
      <c r="PE7" s="224"/>
      <c r="PF7" s="222"/>
      <c r="PG7" s="223"/>
      <c r="PH7" s="223"/>
      <c r="PI7" s="223"/>
      <c r="PJ7" s="223"/>
      <c r="PK7" s="224"/>
      <c r="PL7" s="224"/>
      <c r="PM7" s="224"/>
      <c r="PN7" s="224"/>
      <c r="PO7" s="224"/>
      <c r="PP7" s="222"/>
      <c r="PQ7" s="223"/>
      <c r="PR7" s="223"/>
      <c r="PS7" s="223"/>
      <c r="PT7" s="223"/>
      <c r="PU7" s="224"/>
      <c r="PV7" s="224"/>
      <c r="PW7" s="224"/>
      <c r="PX7" s="224"/>
      <c r="PY7" s="224"/>
      <c r="PZ7" s="222"/>
      <c r="QA7" s="223"/>
      <c r="QB7" s="223"/>
      <c r="QC7" s="223"/>
      <c r="QD7" s="223"/>
      <c r="QE7" s="224"/>
      <c r="QF7" s="224"/>
      <c r="QG7" s="224"/>
      <c r="QH7" s="224"/>
      <c r="QI7" s="224"/>
      <c r="QJ7" s="222"/>
      <c r="QK7" s="223"/>
      <c r="QL7" s="223"/>
      <c r="QM7" s="223"/>
      <c r="QN7" s="223"/>
      <c r="QO7" s="224"/>
      <c r="QP7" s="224"/>
      <c r="QQ7" s="224"/>
      <c r="QR7" s="224"/>
      <c r="QS7" s="224"/>
      <c r="QT7" s="222"/>
      <c r="QU7" s="223"/>
      <c r="QV7" s="223"/>
      <c r="QW7" s="223"/>
      <c r="QX7" s="223"/>
      <c r="QY7" s="224"/>
      <c r="QZ7" s="224"/>
      <c r="RA7" s="224"/>
      <c r="RB7" s="224"/>
      <c r="RC7" s="224"/>
      <c r="RD7" s="222"/>
      <c r="RE7" s="223"/>
      <c r="RF7" s="223"/>
      <c r="RG7" s="223"/>
      <c r="RH7" s="223"/>
      <c r="RI7" s="224"/>
      <c r="RJ7" s="224"/>
      <c r="RK7" s="224"/>
      <c r="RL7" s="224"/>
      <c r="RM7" s="224"/>
      <c r="RN7" s="222"/>
      <c r="RO7" s="223"/>
      <c r="RP7" s="223"/>
      <c r="RQ7" s="223"/>
      <c r="RR7" s="223"/>
      <c r="RS7" s="224"/>
      <c r="RT7" s="224"/>
      <c r="RU7" s="224"/>
      <c r="RV7" s="224"/>
      <c r="RW7" s="224"/>
      <c r="RX7" s="222"/>
      <c r="RY7" s="223"/>
      <c r="RZ7" s="223"/>
      <c r="SA7" s="223"/>
      <c r="SB7" s="223"/>
      <c r="SC7" s="224"/>
      <c r="SD7" s="224"/>
      <c r="SE7" s="224"/>
      <c r="SF7" s="224"/>
      <c r="SG7" s="224"/>
      <c r="SH7" s="222"/>
      <c r="SI7" s="223"/>
      <c r="SJ7" s="223"/>
      <c r="SK7" s="223"/>
      <c r="SL7" s="223"/>
      <c r="SM7" s="224"/>
      <c r="SN7" s="224"/>
      <c r="SO7" s="224"/>
      <c r="SP7" s="224"/>
      <c r="SQ7" s="224"/>
      <c r="SR7" s="222"/>
      <c r="SS7" s="223"/>
      <c r="ST7" s="223"/>
      <c r="SU7" s="223"/>
      <c r="SV7" s="223"/>
      <c r="SW7" s="224"/>
      <c r="SX7" s="224"/>
      <c r="SY7" s="224"/>
      <c r="SZ7" s="224"/>
      <c r="TA7" s="224"/>
      <c r="TB7" s="222"/>
      <c r="TC7" s="223"/>
      <c r="TD7" s="223"/>
      <c r="TE7" s="223"/>
      <c r="TF7" s="223"/>
      <c r="TG7" s="224"/>
      <c r="TH7" s="224"/>
      <c r="TI7" s="224"/>
      <c r="TJ7" s="224"/>
      <c r="TK7" s="224"/>
      <c r="TL7" s="222"/>
      <c r="TM7" s="223"/>
      <c r="TN7" s="223"/>
      <c r="TO7" s="223"/>
      <c r="TP7" s="223"/>
      <c r="TQ7" s="224"/>
      <c r="TR7" s="224"/>
      <c r="TS7" s="224"/>
      <c r="TT7" s="224"/>
      <c r="TU7" s="224"/>
      <c r="TV7" s="222"/>
      <c r="TW7" s="223"/>
      <c r="TX7" s="223"/>
      <c r="TY7" s="223"/>
      <c r="TZ7" s="223"/>
      <c r="UA7" s="224"/>
      <c r="UB7" s="224"/>
      <c r="UC7" s="224"/>
      <c r="UD7" s="224"/>
      <c r="UE7" s="224"/>
      <c r="UF7" s="222"/>
      <c r="UG7" s="223"/>
      <c r="UH7" s="223"/>
      <c r="UI7" s="223"/>
      <c r="UJ7" s="223"/>
      <c r="UK7" s="224"/>
      <c r="UL7" s="224"/>
      <c r="UM7" s="224"/>
      <c r="UN7" s="224"/>
      <c r="UO7" s="224"/>
      <c r="UP7" s="222"/>
      <c r="UQ7" s="223"/>
      <c r="UR7" s="223"/>
      <c r="US7" s="223"/>
      <c r="UT7" s="223"/>
      <c r="UU7" s="224"/>
      <c r="UV7" s="224"/>
      <c r="UW7" s="224"/>
      <c r="UX7" s="224"/>
      <c r="UY7" s="224"/>
      <c r="UZ7" s="222"/>
      <c r="VA7" s="223"/>
      <c r="VB7" s="223"/>
      <c r="VC7" s="223"/>
      <c r="VD7" s="223"/>
      <c r="VE7" s="224"/>
      <c r="VF7" s="224"/>
      <c r="VG7" s="224"/>
      <c r="VH7" s="224"/>
      <c r="VI7" s="224"/>
      <c r="VJ7" s="222"/>
      <c r="VK7" s="223"/>
      <c r="VL7" s="223"/>
      <c r="VM7" s="223"/>
      <c r="VN7" s="223"/>
      <c r="VO7" s="224"/>
      <c r="VP7" s="224"/>
      <c r="VQ7" s="224"/>
      <c r="VR7" s="224"/>
      <c r="VS7" s="224"/>
      <c r="VT7" s="222"/>
      <c r="VU7" s="223"/>
      <c r="VV7" s="223"/>
      <c r="VW7" s="223"/>
      <c r="VX7" s="223"/>
      <c r="VY7" s="224"/>
      <c r="VZ7" s="224"/>
      <c r="WA7" s="224"/>
      <c r="WB7" s="224"/>
      <c r="WC7" s="224"/>
      <c r="WD7" s="222"/>
      <c r="WE7" s="223"/>
      <c r="WF7" s="223"/>
      <c r="WG7" s="223"/>
      <c r="WH7" s="223"/>
      <c r="WI7" s="224"/>
      <c r="WJ7" s="224"/>
      <c r="WK7" s="224"/>
      <c r="WL7" s="224"/>
      <c r="WM7" s="224"/>
      <c r="WN7" s="222"/>
      <c r="WO7" s="223"/>
      <c r="WP7" s="223"/>
      <c r="WQ7" s="223"/>
      <c r="WR7" s="223"/>
      <c r="WS7" s="224"/>
      <c r="WT7" s="224"/>
      <c r="WU7" s="224"/>
      <c r="WV7" s="224"/>
      <c r="WW7" s="224"/>
      <c r="WX7" s="222"/>
      <c r="WY7" s="223"/>
      <c r="WZ7" s="223"/>
      <c r="XA7" s="223"/>
      <c r="XB7" s="223"/>
      <c r="XC7" s="224"/>
      <c r="XD7" s="224"/>
      <c r="XE7" s="224"/>
      <c r="XF7" s="224"/>
      <c r="XG7" s="224"/>
      <c r="XH7" s="222"/>
      <c r="XI7" s="223"/>
      <c r="XJ7" s="223"/>
      <c r="XK7" s="223"/>
      <c r="XL7" s="223"/>
      <c r="XM7" s="224"/>
      <c r="XN7" s="224"/>
      <c r="XO7" s="224"/>
      <c r="XP7" s="224"/>
      <c r="XQ7" s="224"/>
      <c r="XR7" s="222"/>
      <c r="XS7" s="223"/>
      <c r="XT7" s="223"/>
      <c r="XU7" s="223"/>
      <c r="XV7" s="223"/>
      <c r="XW7" s="224"/>
      <c r="XX7" s="224"/>
      <c r="XY7" s="224"/>
      <c r="XZ7" s="224"/>
      <c r="YA7" s="224"/>
      <c r="YB7" s="222"/>
      <c r="YC7" s="223"/>
      <c r="YD7" s="223"/>
      <c r="YE7" s="223"/>
      <c r="YF7" s="223"/>
      <c r="YG7" s="224"/>
      <c r="YH7" s="224"/>
      <c r="YI7" s="224"/>
      <c r="YJ7" s="224"/>
      <c r="YK7" s="224"/>
      <c r="YL7" s="222"/>
      <c r="YM7" s="223"/>
      <c r="YN7" s="223"/>
      <c r="YO7" s="223"/>
      <c r="YP7" s="223"/>
      <c r="YQ7" s="224"/>
      <c r="YR7" s="224"/>
      <c r="YS7" s="224"/>
      <c r="YT7" s="224"/>
      <c r="YU7" s="224"/>
      <c r="YV7" s="222"/>
      <c r="YW7" s="223"/>
      <c r="YX7" s="223"/>
      <c r="YY7" s="223"/>
      <c r="YZ7" s="223"/>
      <c r="ZA7" s="224"/>
      <c r="ZB7" s="224"/>
      <c r="ZC7" s="224"/>
      <c r="ZD7" s="224"/>
      <c r="ZE7" s="224"/>
      <c r="ZF7" s="222"/>
      <c r="ZG7" s="223"/>
      <c r="ZH7" s="223"/>
      <c r="ZI7" s="223"/>
      <c r="ZJ7" s="223"/>
      <c r="ZK7" s="224"/>
      <c r="ZL7" s="224"/>
      <c r="ZM7" s="224"/>
      <c r="ZN7" s="224"/>
      <c r="ZO7" s="224"/>
      <c r="ZP7" s="222"/>
      <c r="ZQ7" s="223"/>
      <c r="ZR7" s="223"/>
      <c r="ZS7" s="223"/>
      <c r="ZT7" s="223"/>
      <c r="ZU7" s="224"/>
      <c r="ZV7" s="224"/>
      <c r="ZW7" s="224"/>
      <c r="ZX7" s="224"/>
      <c r="ZY7" s="224"/>
      <c r="ZZ7" s="222"/>
      <c r="AAA7" s="223"/>
      <c r="AAB7" s="223"/>
      <c r="AAC7" s="223"/>
      <c r="AAD7" s="223"/>
      <c r="AAE7" s="224"/>
      <c r="AAF7" s="224"/>
      <c r="AAG7" s="224"/>
      <c r="AAH7" s="224"/>
      <c r="AAI7" s="224"/>
      <c r="AAJ7" s="222"/>
      <c r="AAK7" s="223"/>
      <c r="AAL7" s="223"/>
      <c r="AAM7" s="223"/>
      <c r="AAN7" s="223"/>
      <c r="AAO7" s="224"/>
      <c r="AAP7" s="224"/>
      <c r="AAQ7" s="224"/>
      <c r="AAR7" s="224"/>
      <c r="AAS7" s="224"/>
      <c r="AAT7" s="222"/>
      <c r="AAU7" s="223"/>
      <c r="AAV7" s="223"/>
      <c r="AAW7" s="223"/>
      <c r="AAX7" s="223"/>
      <c r="AAY7" s="224"/>
      <c r="AAZ7" s="224"/>
      <c r="ABA7" s="224"/>
      <c r="ABB7" s="224"/>
      <c r="ABC7" s="224"/>
      <c r="ABD7" s="222"/>
      <c r="ABE7" s="223"/>
      <c r="ABF7" s="223"/>
      <c r="ABG7" s="223"/>
      <c r="ABH7" s="223"/>
      <c r="ABI7" s="224"/>
      <c r="ABJ7" s="224"/>
      <c r="ABK7" s="224"/>
      <c r="ABL7" s="224"/>
      <c r="ABM7" s="224"/>
      <c r="ABN7" s="222"/>
      <c r="ABO7" s="223"/>
      <c r="ABP7" s="223"/>
      <c r="ABQ7" s="223"/>
      <c r="ABR7" s="223"/>
      <c r="ABS7" s="224"/>
      <c r="ABT7" s="224"/>
      <c r="ABU7" s="224"/>
      <c r="ABV7" s="224"/>
      <c r="ABW7" s="224"/>
      <c r="ABX7" s="222"/>
      <c r="ABY7" s="223"/>
      <c r="ABZ7" s="223"/>
      <c r="ACA7" s="223"/>
      <c r="ACB7" s="223"/>
      <c r="ACC7" s="224"/>
      <c r="ACD7" s="224"/>
      <c r="ACE7" s="224"/>
      <c r="ACF7" s="224"/>
      <c r="ACG7" s="224"/>
      <c r="ACH7" s="222"/>
      <c r="ACI7" s="223"/>
      <c r="ACJ7" s="223"/>
      <c r="ACK7" s="223"/>
      <c r="ACL7" s="223"/>
      <c r="ACM7" s="224"/>
      <c r="ACN7" s="224"/>
      <c r="ACO7" s="224"/>
      <c r="ACP7" s="224"/>
      <c r="ACQ7" s="224"/>
      <c r="ACR7" s="222"/>
      <c r="ACS7" s="223"/>
      <c r="ACT7" s="223"/>
      <c r="ACU7" s="223"/>
      <c r="ACV7" s="223"/>
      <c r="ACW7" s="224"/>
      <c r="ACX7" s="224"/>
      <c r="ACY7" s="224"/>
      <c r="ACZ7" s="224"/>
      <c r="ADA7" s="224"/>
      <c r="ADB7" s="222"/>
      <c r="ADC7" s="223"/>
      <c r="ADD7" s="223"/>
      <c r="ADE7" s="223"/>
      <c r="ADF7" s="223"/>
      <c r="ADG7" s="224"/>
      <c r="ADH7" s="224"/>
      <c r="ADI7" s="224"/>
      <c r="ADJ7" s="224"/>
      <c r="ADK7" s="224"/>
      <c r="ADL7" s="222"/>
      <c r="ADM7" s="223"/>
      <c r="ADN7" s="223"/>
      <c r="ADO7" s="223"/>
      <c r="ADP7" s="223"/>
      <c r="ADQ7" s="224"/>
      <c r="ADR7" s="224"/>
      <c r="ADS7" s="224"/>
      <c r="ADT7" s="224"/>
      <c r="ADU7" s="224"/>
      <c r="ADV7" s="222"/>
      <c r="ADW7" s="223"/>
      <c r="ADX7" s="223"/>
      <c r="ADY7" s="223"/>
      <c r="ADZ7" s="223"/>
      <c r="AEA7" s="224"/>
      <c r="AEB7" s="224"/>
      <c r="AEC7" s="224"/>
      <c r="AED7" s="224"/>
      <c r="AEE7" s="224"/>
      <c r="AEF7" s="222"/>
      <c r="AEG7" s="223"/>
      <c r="AEH7" s="223"/>
      <c r="AEI7" s="223"/>
      <c r="AEJ7" s="223"/>
      <c r="AEK7" s="224"/>
      <c r="AEL7" s="224"/>
      <c r="AEM7" s="224"/>
      <c r="AEN7" s="224"/>
      <c r="AEO7" s="224"/>
      <c r="AEP7" s="222"/>
      <c r="AEQ7" s="223"/>
      <c r="AER7" s="223"/>
      <c r="AES7" s="223"/>
      <c r="AET7" s="223"/>
      <c r="AEU7" s="224"/>
      <c r="AEV7" s="224"/>
      <c r="AEW7" s="224"/>
      <c r="AEX7" s="224"/>
      <c r="AEY7" s="224"/>
      <c r="AEZ7" s="222"/>
      <c r="AFA7" s="223"/>
      <c r="AFB7" s="223"/>
      <c r="AFC7" s="223"/>
      <c r="AFD7" s="223"/>
      <c r="AFE7" s="224"/>
      <c r="AFF7" s="224"/>
      <c r="AFG7" s="224"/>
      <c r="AFH7" s="224"/>
      <c r="AFI7" s="224"/>
      <c r="AFJ7" s="222"/>
      <c r="AFK7" s="223"/>
      <c r="AFL7" s="223"/>
      <c r="AFM7" s="223"/>
      <c r="AFN7" s="223"/>
      <c r="AFO7" s="224"/>
      <c r="AFP7" s="224"/>
      <c r="AFQ7" s="224"/>
      <c r="AFR7" s="224"/>
      <c r="AFS7" s="224"/>
      <c r="AFT7" s="222"/>
      <c r="AFU7" s="223"/>
      <c r="AFV7" s="223"/>
      <c r="AFW7" s="223"/>
      <c r="AFX7" s="223"/>
      <c r="AFY7" s="224"/>
      <c r="AFZ7" s="224"/>
      <c r="AGA7" s="224"/>
      <c r="AGB7" s="224"/>
      <c r="AGC7" s="224"/>
      <c r="AGD7" s="222"/>
      <c r="AGE7" s="223"/>
      <c r="AGF7" s="223"/>
      <c r="AGG7" s="223"/>
      <c r="AGH7" s="223"/>
      <c r="AGI7" s="224"/>
      <c r="AGJ7" s="224"/>
      <c r="AGK7" s="224"/>
      <c r="AGL7" s="224"/>
      <c r="AGM7" s="224"/>
      <c r="AGN7" s="222"/>
      <c r="AGO7" s="223"/>
      <c r="AGP7" s="223"/>
      <c r="AGQ7" s="223"/>
      <c r="AGR7" s="223"/>
      <c r="AGS7" s="224"/>
      <c r="AGT7" s="224"/>
      <c r="AGU7" s="224"/>
      <c r="AGV7" s="224"/>
      <c r="AGW7" s="224"/>
      <c r="AGX7" s="222"/>
      <c r="AGY7" s="223"/>
      <c r="AGZ7" s="223"/>
      <c r="AHA7" s="223"/>
      <c r="AHB7" s="223"/>
      <c r="AHC7" s="224"/>
      <c r="AHD7" s="224"/>
      <c r="AHE7" s="224"/>
      <c r="AHF7" s="224"/>
      <c r="AHG7" s="224"/>
      <c r="AHH7" s="222"/>
      <c r="AHI7" s="223"/>
      <c r="AHJ7" s="223"/>
      <c r="AHK7" s="223"/>
      <c r="AHL7" s="223"/>
      <c r="AHM7" s="224"/>
      <c r="AHN7" s="224"/>
      <c r="AHO7" s="224"/>
      <c r="AHP7" s="224"/>
      <c r="AHQ7" s="224"/>
      <c r="AHR7" s="222"/>
      <c r="AHS7" s="223"/>
      <c r="AHT7" s="223"/>
      <c r="AHU7" s="223"/>
      <c r="AHV7" s="223"/>
      <c r="AHW7" s="224"/>
      <c r="AHX7" s="224"/>
      <c r="AHY7" s="224"/>
      <c r="AHZ7" s="224"/>
      <c r="AIA7" s="224"/>
      <c r="AIB7" s="222"/>
      <c r="AIC7" s="223"/>
      <c r="AID7" s="223"/>
      <c r="AIE7" s="223"/>
      <c r="AIF7" s="223"/>
      <c r="AIG7" s="224"/>
      <c r="AIH7" s="224"/>
      <c r="AII7" s="224"/>
      <c r="AIJ7" s="224"/>
      <c r="AIK7" s="224"/>
      <c r="AIL7" s="222"/>
      <c r="AIM7" s="223"/>
      <c r="AIN7" s="223"/>
      <c r="AIO7" s="223"/>
      <c r="AIP7" s="223"/>
      <c r="AIQ7" s="224"/>
      <c r="AIR7" s="224"/>
      <c r="AIS7" s="224"/>
      <c r="AIT7" s="224"/>
      <c r="AIU7" s="224"/>
      <c r="AIV7" s="222"/>
      <c r="AIW7" s="223"/>
      <c r="AIX7" s="223"/>
      <c r="AIY7" s="223"/>
      <c r="AIZ7" s="223"/>
      <c r="AJA7" s="224"/>
      <c r="AJB7" s="224"/>
      <c r="AJC7" s="224"/>
      <c r="AJD7" s="224"/>
      <c r="AJE7" s="224"/>
      <c r="AJF7" s="222"/>
      <c r="AJG7" s="223"/>
      <c r="AJH7" s="223"/>
      <c r="AJI7" s="223"/>
      <c r="AJJ7" s="223"/>
      <c r="AJK7" s="224"/>
      <c r="AJL7" s="224"/>
      <c r="AJM7" s="224"/>
      <c r="AJN7" s="224"/>
      <c r="AJO7" s="224"/>
      <c r="AJP7" s="222"/>
      <c r="AJQ7" s="223"/>
      <c r="AJR7" s="223"/>
      <c r="AJS7" s="223"/>
      <c r="AJT7" s="223"/>
      <c r="AJU7" s="224"/>
      <c r="AJV7" s="224"/>
      <c r="AJW7" s="224"/>
      <c r="AJX7" s="224"/>
      <c r="AJY7" s="224"/>
      <c r="AJZ7" s="222"/>
      <c r="AKA7" s="223"/>
      <c r="AKB7" s="223"/>
      <c r="AKC7" s="223"/>
      <c r="AKD7" s="223"/>
      <c r="AKE7" s="224"/>
      <c r="AKF7" s="224"/>
      <c r="AKG7" s="224"/>
      <c r="AKH7" s="224"/>
      <c r="AKI7" s="224"/>
      <c r="AKJ7" s="222"/>
      <c r="AKK7" s="223"/>
      <c r="AKL7" s="223"/>
      <c r="AKM7" s="223"/>
      <c r="AKN7" s="223"/>
      <c r="AKO7" s="224"/>
      <c r="AKP7" s="224"/>
      <c r="AKQ7" s="224"/>
      <c r="AKR7" s="224"/>
      <c r="AKS7" s="224"/>
      <c r="AKT7" s="222"/>
      <c r="AKU7" s="223"/>
      <c r="AKV7" s="223"/>
      <c r="AKW7" s="223"/>
      <c r="AKX7" s="223"/>
      <c r="AKY7" s="224"/>
      <c r="AKZ7" s="224"/>
      <c r="ALA7" s="224"/>
      <c r="ALB7" s="224"/>
      <c r="ALC7" s="224"/>
      <c r="ALD7" s="222"/>
      <c r="ALE7" s="223"/>
      <c r="ALF7" s="223"/>
      <c r="ALG7" s="223"/>
      <c r="ALH7" s="223"/>
      <c r="ALI7" s="224"/>
      <c r="ALJ7" s="224"/>
      <c r="ALK7" s="224"/>
      <c r="ALL7" s="224"/>
      <c r="ALM7" s="224"/>
      <c r="ALN7" s="222"/>
      <c r="ALO7" s="223"/>
      <c r="ALP7" s="223"/>
      <c r="ALQ7" s="223"/>
      <c r="ALR7" s="223"/>
      <c r="ALS7" s="224"/>
      <c r="ALT7" s="224"/>
      <c r="ALU7" s="224"/>
      <c r="ALV7" s="224"/>
      <c r="ALW7" s="224"/>
      <c r="ALX7" s="222"/>
      <c r="ALY7" s="223"/>
      <c r="ALZ7" s="223"/>
      <c r="AMA7" s="223"/>
      <c r="AMB7" s="223"/>
      <c r="AMC7" s="224"/>
      <c r="AMD7" s="224"/>
      <c r="AME7" s="224"/>
      <c r="AMF7" s="224"/>
      <c r="AMG7" s="224"/>
      <c r="AMH7" s="222"/>
      <c r="AMI7" s="223"/>
      <c r="AMJ7" s="223"/>
      <c r="AMK7" s="223"/>
      <c r="AML7" s="223"/>
      <c r="AMM7" s="224"/>
      <c r="AMN7" s="224"/>
      <c r="AMO7" s="224"/>
      <c r="AMP7" s="224"/>
      <c r="AMQ7" s="224"/>
      <c r="AMR7" s="222"/>
      <c r="AMS7" s="223"/>
      <c r="AMT7" s="223"/>
      <c r="AMU7" s="223"/>
      <c r="AMV7" s="223"/>
      <c r="AMW7" s="224"/>
      <c r="AMX7" s="224"/>
      <c r="AMY7" s="224"/>
      <c r="AMZ7" s="224"/>
      <c r="ANA7" s="224"/>
      <c r="ANB7" s="222"/>
      <c r="ANC7" s="223"/>
      <c r="AND7" s="223"/>
      <c r="ANE7" s="223"/>
      <c r="ANF7" s="223"/>
      <c r="ANG7" s="224"/>
      <c r="ANH7" s="224"/>
      <c r="ANI7" s="224"/>
      <c r="ANJ7" s="224"/>
      <c r="ANK7" s="224"/>
      <c r="ANL7" s="222"/>
      <c r="ANM7" s="223"/>
      <c r="ANN7" s="223"/>
      <c r="ANO7" s="223"/>
      <c r="ANP7" s="223"/>
      <c r="ANQ7" s="224"/>
      <c r="ANR7" s="224"/>
      <c r="ANS7" s="224"/>
      <c r="ANT7" s="224"/>
      <c r="ANU7" s="224"/>
      <c r="ANV7" s="222"/>
      <c r="ANW7" s="223"/>
      <c r="ANX7" s="223"/>
      <c r="ANY7" s="223"/>
      <c r="ANZ7" s="223"/>
      <c r="AOA7" s="224"/>
      <c r="AOB7" s="224"/>
      <c r="AOC7" s="224"/>
      <c r="AOD7" s="224"/>
      <c r="AOE7" s="224"/>
      <c r="AOF7" s="222"/>
      <c r="AOG7" s="223"/>
      <c r="AOH7" s="223"/>
      <c r="AOI7" s="223"/>
      <c r="AOJ7" s="223"/>
      <c r="AOK7" s="224"/>
      <c r="AOL7" s="224"/>
      <c r="AOM7" s="224"/>
      <c r="AON7" s="224"/>
      <c r="AOO7" s="224"/>
      <c r="AOP7" s="222"/>
      <c r="AOQ7" s="223"/>
      <c r="AOR7" s="223"/>
      <c r="AOS7" s="223"/>
      <c r="AOT7" s="223"/>
      <c r="AOU7" s="224"/>
      <c r="AOV7" s="224"/>
      <c r="AOW7" s="224"/>
      <c r="AOX7" s="224"/>
      <c r="AOY7" s="224"/>
      <c r="AOZ7" s="222"/>
      <c r="APA7" s="223"/>
      <c r="APB7" s="223"/>
      <c r="APC7" s="223"/>
      <c r="APD7" s="223"/>
      <c r="APE7" s="224"/>
      <c r="APF7" s="224"/>
      <c r="APG7" s="224"/>
      <c r="APH7" s="224"/>
      <c r="API7" s="224"/>
      <c r="APJ7" s="222"/>
      <c r="APK7" s="223"/>
      <c r="APL7" s="223"/>
      <c r="APM7" s="223"/>
      <c r="APN7" s="223"/>
      <c r="APO7" s="224"/>
      <c r="APP7" s="224"/>
      <c r="APQ7" s="224"/>
      <c r="APR7" s="224"/>
      <c r="APS7" s="224"/>
      <c r="APT7" s="222"/>
      <c r="APU7" s="223"/>
      <c r="APV7" s="223"/>
      <c r="APW7" s="223"/>
      <c r="APX7" s="223"/>
      <c r="APY7" s="224"/>
      <c r="APZ7" s="224"/>
      <c r="AQA7" s="224"/>
      <c r="AQB7" s="224"/>
      <c r="AQC7" s="224"/>
      <c r="AQD7" s="222"/>
      <c r="AQE7" s="223"/>
      <c r="AQF7" s="223"/>
      <c r="AQG7" s="223"/>
      <c r="AQH7" s="223"/>
      <c r="AQI7" s="224"/>
      <c r="AQJ7" s="224"/>
      <c r="AQK7" s="224"/>
      <c r="AQL7" s="224"/>
      <c r="AQM7" s="224"/>
      <c r="AQN7" s="222"/>
      <c r="AQO7" s="223"/>
      <c r="AQP7" s="223"/>
      <c r="AQQ7" s="223"/>
      <c r="AQR7" s="223"/>
      <c r="AQS7" s="224"/>
      <c r="AQT7" s="224"/>
      <c r="AQU7" s="224"/>
      <c r="AQV7" s="224"/>
      <c r="AQW7" s="224"/>
      <c r="AQX7" s="222"/>
      <c r="AQY7" s="223"/>
      <c r="AQZ7" s="223"/>
      <c r="ARA7" s="223"/>
      <c r="ARB7" s="223"/>
      <c r="ARC7" s="224"/>
      <c r="ARD7" s="224"/>
      <c r="ARE7" s="224"/>
      <c r="ARF7" s="224"/>
      <c r="ARG7" s="224"/>
      <c r="ARH7" s="222"/>
      <c r="ARI7" s="223"/>
      <c r="ARJ7" s="223"/>
      <c r="ARK7" s="223"/>
      <c r="ARL7" s="223"/>
      <c r="ARM7" s="224"/>
      <c r="ARN7" s="224"/>
      <c r="ARO7" s="224"/>
      <c r="ARP7" s="224"/>
      <c r="ARQ7" s="224"/>
      <c r="ARR7" s="222"/>
      <c r="ARS7" s="223"/>
      <c r="ART7" s="223"/>
      <c r="ARU7" s="223"/>
      <c r="ARV7" s="223"/>
      <c r="ARW7" s="224"/>
      <c r="ARX7" s="224"/>
      <c r="ARY7" s="224"/>
      <c r="ARZ7" s="224"/>
      <c r="ASA7" s="224"/>
      <c r="ASB7" s="222"/>
      <c r="ASC7" s="223"/>
      <c r="ASD7" s="223"/>
      <c r="ASE7" s="223"/>
      <c r="ASF7" s="223"/>
      <c r="ASG7" s="224"/>
      <c r="ASH7" s="224"/>
      <c r="ASI7" s="224"/>
      <c r="ASJ7" s="224"/>
      <c r="ASK7" s="224"/>
      <c r="ASL7" s="222"/>
      <c r="ASM7" s="223"/>
      <c r="ASN7" s="223"/>
      <c r="ASO7" s="223"/>
      <c r="ASP7" s="223"/>
      <c r="ASQ7" s="224"/>
      <c r="ASR7" s="224"/>
      <c r="ASS7" s="224"/>
      <c r="AST7" s="224"/>
      <c r="ASU7" s="224"/>
      <c r="ASV7" s="222"/>
      <c r="ASW7" s="223"/>
      <c r="ASX7" s="223"/>
      <c r="ASY7" s="223"/>
      <c r="ASZ7" s="223"/>
      <c r="ATA7" s="224"/>
      <c r="ATB7" s="224"/>
      <c r="ATC7" s="224"/>
      <c r="ATD7" s="224"/>
      <c r="ATE7" s="224"/>
      <c r="ATF7" s="222"/>
      <c r="ATG7" s="223"/>
      <c r="ATH7" s="223"/>
      <c r="ATI7" s="223"/>
      <c r="ATJ7" s="223"/>
      <c r="ATK7" s="224"/>
      <c r="ATL7" s="224"/>
      <c r="ATM7" s="224"/>
      <c r="ATN7" s="224"/>
      <c r="ATO7" s="224"/>
      <c r="ATP7" s="222"/>
      <c r="ATQ7" s="223"/>
      <c r="ATR7" s="223"/>
      <c r="ATS7" s="223"/>
      <c r="ATT7" s="223"/>
      <c r="ATU7" s="224"/>
      <c r="ATV7" s="224"/>
      <c r="ATW7" s="224"/>
      <c r="ATX7" s="224"/>
      <c r="ATY7" s="224"/>
      <c r="ATZ7" s="222"/>
      <c r="AUA7" s="223"/>
      <c r="AUB7" s="223"/>
      <c r="AUC7" s="223"/>
      <c r="AUD7" s="223"/>
      <c r="AUE7" s="224"/>
      <c r="AUF7" s="224"/>
      <c r="AUG7" s="224"/>
      <c r="AUH7" s="224"/>
      <c r="AUI7" s="224"/>
      <c r="AUJ7" s="222"/>
      <c r="AUK7" s="223"/>
      <c r="AUL7" s="223"/>
      <c r="AUM7" s="223"/>
      <c r="AUN7" s="223"/>
      <c r="AUO7" s="224"/>
      <c r="AUP7" s="224"/>
      <c r="AUQ7" s="224"/>
      <c r="AUR7" s="224"/>
      <c r="AUS7" s="224"/>
      <c r="AUT7" s="222"/>
      <c r="AUU7" s="223"/>
      <c r="AUV7" s="223"/>
      <c r="AUW7" s="223"/>
      <c r="AUX7" s="223"/>
      <c r="AUY7" s="224"/>
      <c r="AUZ7" s="224"/>
      <c r="AVA7" s="224"/>
      <c r="AVB7" s="224"/>
      <c r="AVC7" s="224"/>
      <c r="AVD7" s="222"/>
      <c r="AVE7" s="223"/>
      <c r="AVF7" s="223"/>
      <c r="AVG7" s="223"/>
      <c r="AVH7" s="223"/>
      <c r="AVI7" s="224"/>
      <c r="AVJ7" s="224"/>
      <c r="AVK7" s="224"/>
      <c r="AVL7" s="224"/>
      <c r="AVM7" s="224"/>
      <c r="AVN7" s="222"/>
      <c r="AVO7" s="223"/>
      <c r="AVP7" s="223"/>
      <c r="AVQ7" s="223"/>
      <c r="AVR7" s="223"/>
      <c r="AVS7" s="224"/>
      <c r="AVT7" s="224"/>
      <c r="AVU7" s="224"/>
      <c r="AVV7" s="224"/>
      <c r="AVW7" s="224"/>
      <c r="AVX7" s="222"/>
      <c r="AVY7" s="223"/>
      <c r="AVZ7" s="223"/>
      <c r="AWA7" s="223"/>
      <c r="AWB7" s="223"/>
      <c r="AWC7" s="224"/>
      <c r="AWD7" s="224"/>
      <c r="AWE7" s="224"/>
      <c r="AWF7" s="224"/>
      <c r="AWG7" s="224"/>
      <c r="AWH7" s="222"/>
      <c r="AWI7" s="223"/>
      <c r="AWJ7" s="223"/>
      <c r="AWK7" s="223"/>
      <c r="AWL7" s="223"/>
      <c r="AWM7" s="224"/>
      <c r="AWN7" s="224"/>
      <c r="AWO7" s="224"/>
      <c r="AWP7" s="224"/>
      <c r="AWQ7" s="224"/>
      <c r="AWR7" s="222"/>
      <c r="AWS7" s="223"/>
      <c r="AWT7" s="223"/>
      <c r="AWU7" s="223"/>
      <c r="AWV7" s="223"/>
      <c r="AWW7" s="224"/>
      <c r="AWX7" s="224"/>
      <c r="AWY7" s="224"/>
      <c r="AWZ7" s="224"/>
      <c r="AXA7" s="224"/>
      <c r="AXB7" s="222"/>
      <c r="AXC7" s="223"/>
      <c r="AXD7" s="223"/>
      <c r="AXE7" s="223"/>
      <c r="AXF7" s="223"/>
      <c r="AXG7" s="224"/>
      <c r="AXH7" s="224"/>
      <c r="AXI7" s="224"/>
      <c r="AXJ7" s="224"/>
      <c r="AXK7" s="224"/>
      <c r="AXL7" s="222"/>
      <c r="AXM7" s="223"/>
      <c r="AXN7" s="223"/>
      <c r="AXO7" s="223"/>
      <c r="AXP7" s="223"/>
      <c r="AXQ7" s="224"/>
      <c r="AXR7" s="224"/>
      <c r="AXS7" s="224"/>
      <c r="AXT7" s="224"/>
      <c r="AXU7" s="224"/>
      <c r="AXV7" s="222"/>
      <c r="AXW7" s="223"/>
      <c r="AXX7" s="223"/>
      <c r="AXY7" s="223"/>
      <c r="AXZ7" s="223"/>
      <c r="AYA7" s="224"/>
      <c r="AYB7" s="224"/>
      <c r="AYC7" s="224"/>
      <c r="AYD7" s="224"/>
      <c r="AYE7" s="224"/>
      <c r="AYF7" s="222"/>
      <c r="AYG7" s="223"/>
      <c r="AYH7" s="223"/>
      <c r="AYI7" s="223"/>
      <c r="AYJ7" s="223"/>
      <c r="AYK7" s="224"/>
      <c r="AYL7" s="224"/>
      <c r="AYM7" s="224"/>
      <c r="AYN7" s="224"/>
      <c r="AYO7" s="224"/>
      <c r="AYP7" s="222"/>
      <c r="AYQ7" s="223"/>
      <c r="AYR7" s="223"/>
      <c r="AYS7" s="223"/>
      <c r="AYT7" s="223"/>
      <c r="AYU7" s="224"/>
      <c r="AYV7" s="224"/>
      <c r="AYW7" s="224"/>
      <c r="AYX7" s="224"/>
      <c r="AYY7" s="224"/>
      <c r="AYZ7" s="222"/>
      <c r="AZA7" s="223"/>
      <c r="AZB7" s="223"/>
      <c r="AZC7" s="223"/>
      <c r="AZD7" s="223"/>
      <c r="AZE7" s="224"/>
      <c r="AZF7" s="224"/>
      <c r="AZG7" s="224"/>
      <c r="AZH7" s="224"/>
      <c r="AZI7" s="224"/>
      <c r="AZJ7" s="222"/>
      <c r="AZK7" s="223"/>
      <c r="AZL7" s="223"/>
      <c r="AZM7" s="223"/>
      <c r="AZN7" s="223"/>
      <c r="AZO7" s="224"/>
      <c r="AZP7" s="224"/>
      <c r="AZQ7" s="224"/>
      <c r="AZR7" s="224"/>
      <c r="AZS7" s="224"/>
      <c r="AZT7" s="222"/>
      <c r="AZU7" s="223"/>
      <c r="AZV7" s="223"/>
      <c r="AZW7" s="223"/>
      <c r="AZX7" s="223"/>
      <c r="AZY7" s="224"/>
      <c r="AZZ7" s="224"/>
      <c r="BAA7" s="224"/>
      <c r="BAB7" s="224"/>
      <c r="BAC7" s="224"/>
      <c r="BAD7" s="222"/>
      <c r="BAE7" s="223"/>
      <c r="BAF7" s="223"/>
      <c r="BAG7" s="223"/>
      <c r="BAH7" s="223"/>
      <c r="BAI7" s="224"/>
      <c r="BAJ7" s="224"/>
      <c r="BAK7" s="224"/>
      <c r="BAL7" s="224"/>
      <c r="BAM7" s="224"/>
      <c r="BAN7" s="222"/>
      <c r="BAO7" s="223"/>
      <c r="BAP7" s="223"/>
      <c r="BAQ7" s="223"/>
      <c r="BAR7" s="223"/>
      <c r="BAS7" s="224"/>
      <c r="BAT7" s="224"/>
      <c r="BAU7" s="224"/>
      <c r="BAV7" s="224"/>
      <c r="BAW7" s="224"/>
      <c r="BAX7" s="222"/>
      <c r="BAY7" s="223"/>
      <c r="BAZ7" s="223"/>
      <c r="BBA7" s="223"/>
      <c r="BBB7" s="223"/>
      <c r="BBC7" s="224"/>
      <c r="BBD7" s="224"/>
      <c r="BBE7" s="224"/>
      <c r="BBF7" s="224"/>
      <c r="BBG7" s="224"/>
      <c r="BBH7" s="222"/>
      <c r="BBI7" s="223"/>
      <c r="BBJ7" s="223"/>
      <c r="BBK7" s="223"/>
      <c r="BBL7" s="223"/>
      <c r="BBM7" s="224"/>
      <c r="BBN7" s="224"/>
      <c r="BBO7" s="224"/>
      <c r="BBP7" s="224"/>
      <c r="BBQ7" s="224"/>
      <c r="BBR7" s="222"/>
      <c r="BBS7" s="223"/>
      <c r="BBT7" s="223"/>
      <c r="BBU7" s="223"/>
      <c r="BBV7" s="223"/>
      <c r="BBW7" s="224"/>
      <c r="BBX7" s="224"/>
      <c r="BBY7" s="224"/>
      <c r="BBZ7" s="224"/>
      <c r="BCA7" s="224"/>
      <c r="BCB7" s="222"/>
      <c r="BCC7" s="223"/>
      <c r="BCD7" s="223"/>
      <c r="BCE7" s="223"/>
      <c r="BCF7" s="223"/>
      <c r="BCG7" s="224"/>
      <c r="BCH7" s="224"/>
      <c r="BCI7" s="224"/>
      <c r="BCJ7" s="224"/>
      <c r="BCK7" s="224"/>
      <c r="BCL7" s="222"/>
      <c r="BCM7" s="223"/>
      <c r="BCN7" s="223"/>
      <c r="BCO7" s="223"/>
      <c r="BCP7" s="223"/>
      <c r="BCQ7" s="224"/>
      <c r="BCR7" s="224"/>
      <c r="BCS7" s="224"/>
      <c r="BCT7" s="224"/>
      <c r="BCU7" s="224"/>
      <c r="BCV7" s="222"/>
      <c r="BCW7" s="223"/>
      <c r="BCX7" s="223"/>
      <c r="BCY7" s="223"/>
      <c r="BCZ7" s="223"/>
      <c r="BDA7" s="224"/>
      <c r="BDB7" s="224"/>
      <c r="BDC7" s="224"/>
      <c r="BDD7" s="224"/>
      <c r="BDE7" s="224"/>
      <c r="BDF7" s="222"/>
      <c r="BDG7" s="223"/>
      <c r="BDH7" s="223"/>
      <c r="BDI7" s="223"/>
      <c r="BDJ7" s="223"/>
      <c r="BDK7" s="224"/>
      <c r="BDL7" s="224"/>
      <c r="BDM7" s="224"/>
      <c r="BDN7" s="224"/>
      <c r="BDO7" s="224"/>
      <c r="BDP7" s="222"/>
      <c r="BDQ7" s="223"/>
      <c r="BDR7" s="223"/>
      <c r="BDS7" s="223"/>
      <c r="BDT7" s="223"/>
      <c r="BDU7" s="224"/>
      <c r="BDV7" s="224"/>
      <c r="BDW7" s="224"/>
      <c r="BDX7" s="224"/>
      <c r="BDY7" s="224"/>
      <c r="BDZ7" s="222"/>
      <c r="BEA7" s="223"/>
      <c r="BEB7" s="223"/>
      <c r="BEC7" s="223"/>
      <c r="BED7" s="223"/>
      <c r="BEE7" s="224"/>
      <c r="BEF7" s="224"/>
      <c r="BEG7" s="224"/>
      <c r="BEH7" s="224"/>
      <c r="BEI7" s="224"/>
      <c r="BEJ7" s="222"/>
      <c r="BEK7" s="223"/>
      <c r="BEL7" s="223"/>
      <c r="BEM7" s="223"/>
      <c r="BEN7" s="223"/>
      <c r="BEO7" s="224"/>
      <c r="BEP7" s="224"/>
      <c r="BEQ7" s="224"/>
      <c r="BER7" s="224"/>
      <c r="BES7" s="224"/>
      <c r="BET7" s="222"/>
      <c r="BEU7" s="223"/>
      <c r="BEV7" s="223"/>
      <c r="BEW7" s="223"/>
      <c r="BEX7" s="223"/>
      <c r="BEY7" s="224"/>
      <c r="BEZ7" s="224"/>
      <c r="BFA7" s="224"/>
      <c r="BFB7" s="224"/>
      <c r="BFC7" s="224"/>
      <c r="BFD7" s="222"/>
      <c r="BFE7" s="223"/>
      <c r="BFF7" s="223"/>
      <c r="BFG7" s="223"/>
      <c r="BFH7" s="223"/>
      <c r="BFI7" s="224"/>
      <c r="BFJ7" s="224"/>
      <c r="BFK7" s="224"/>
      <c r="BFL7" s="224"/>
      <c r="BFM7" s="224"/>
      <c r="BFN7" s="222"/>
      <c r="BFO7" s="223"/>
      <c r="BFP7" s="223"/>
      <c r="BFQ7" s="223"/>
      <c r="BFR7" s="223"/>
      <c r="BFS7" s="224"/>
      <c r="BFT7" s="224"/>
      <c r="BFU7" s="224"/>
      <c r="BFV7" s="224"/>
      <c r="BFW7" s="224"/>
      <c r="BFX7" s="222"/>
      <c r="BFY7" s="223"/>
      <c r="BFZ7" s="223"/>
      <c r="BGA7" s="223"/>
      <c r="BGB7" s="223"/>
      <c r="BGC7" s="224"/>
      <c r="BGD7" s="224"/>
      <c r="BGE7" s="224"/>
      <c r="BGF7" s="224"/>
      <c r="BGG7" s="224"/>
      <c r="BGH7" s="222"/>
      <c r="BGI7" s="223"/>
      <c r="BGJ7" s="223"/>
      <c r="BGK7" s="223"/>
      <c r="BGL7" s="223"/>
      <c r="BGM7" s="224"/>
      <c r="BGN7" s="224"/>
      <c r="BGO7" s="224"/>
      <c r="BGP7" s="224"/>
      <c r="BGQ7" s="224"/>
      <c r="BGR7" s="222"/>
      <c r="BGS7" s="223"/>
      <c r="BGT7" s="223"/>
      <c r="BGU7" s="223"/>
      <c r="BGV7" s="223"/>
      <c r="BGW7" s="224"/>
      <c r="BGX7" s="224"/>
      <c r="BGY7" s="224"/>
      <c r="BGZ7" s="224"/>
      <c r="BHA7" s="224"/>
      <c r="BHB7" s="222"/>
      <c r="BHC7" s="223"/>
      <c r="BHD7" s="223"/>
      <c r="BHE7" s="223"/>
      <c r="BHF7" s="223"/>
      <c r="BHG7" s="224"/>
      <c r="BHH7" s="224"/>
      <c r="BHI7" s="224"/>
      <c r="BHJ7" s="224"/>
      <c r="BHK7" s="224"/>
      <c r="BHL7" s="222"/>
      <c r="BHM7" s="223"/>
      <c r="BHN7" s="223"/>
      <c r="BHO7" s="223"/>
      <c r="BHP7" s="223"/>
      <c r="BHQ7" s="224"/>
      <c r="BHR7" s="224"/>
      <c r="BHS7" s="224"/>
      <c r="BHT7" s="224"/>
      <c r="BHU7" s="224"/>
      <c r="BHV7" s="222"/>
      <c r="BHW7" s="223"/>
      <c r="BHX7" s="223"/>
      <c r="BHY7" s="223"/>
      <c r="BHZ7" s="223"/>
      <c r="BIA7" s="224"/>
      <c r="BIB7" s="224"/>
      <c r="BIC7" s="224"/>
      <c r="BID7" s="224"/>
      <c r="BIE7" s="224"/>
      <c r="BIF7" s="222"/>
      <c r="BIG7" s="223"/>
      <c r="BIH7" s="223"/>
      <c r="BII7" s="223"/>
      <c r="BIJ7" s="223"/>
      <c r="BIK7" s="224"/>
      <c r="BIL7" s="224"/>
      <c r="BIM7" s="224"/>
      <c r="BIN7" s="224"/>
      <c r="BIO7" s="224"/>
      <c r="BIP7" s="222"/>
      <c r="BIQ7" s="223"/>
      <c r="BIR7" s="223"/>
      <c r="BIS7" s="223"/>
      <c r="BIT7" s="223"/>
      <c r="BIU7" s="224"/>
      <c r="BIV7" s="224"/>
      <c r="BIW7" s="224"/>
      <c r="BIX7" s="224"/>
      <c r="BIY7" s="224"/>
      <c r="BIZ7" s="222"/>
      <c r="BJA7" s="223"/>
      <c r="BJB7" s="223"/>
      <c r="BJC7" s="223"/>
      <c r="BJD7" s="223"/>
      <c r="BJE7" s="224"/>
      <c r="BJF7" s="224"/>
      <c r="BJG7" s="224"/>
      <c r="BJH7" s="224"/>
      <c r="BJI7" s="224"/>
      <c r="BJJ7" s="222"/>
      <c r="BJK7" s="223"/>
      <c r="BJL7" s="223"/>
      <c r="BJM7" s="223"/>
      <c r="BJN7" s="223"/>
      <c r="BJO7" s="224"/>
      <c r="BJP7" s="224"/>
      <c r="BJQ7" s="224"/>
      <c r="BJR7" s="224"/>
      <c r="BJS7" s="224"/>
      <c r="BJT7" s="222"/>
      <c r="BJU7" s="223"/>
      <c r="BJV7" s="223"/>
      <c r="BJW7" s="223"/>
      <c r="BJX7" s="223"/>
      <c r="BJY7" s="224"/>
      <c r="BJZ7" s="224"/>
      <c r="BKA7" s="224"/>
      <c r="BKB7" s="224"/>
      <c r="BKC7" s="224"/>
      <c r="BKD7" s="222"/>
      <c r="BKE7" s="223"/>
      <c r="BKF7" s="223"/>
      <c r="BKG7" s="223"/>
      <c r="BKH7" s="223"/>
      <c r="BKI7" s="224"/>
      <c r="BKJ7" s="224"/>
      <c r="BKK7" s="224"/>
      <c r="BKL7" s="224"/>
      <c r="BKM7" s="224"/>
      <c r="BKN7" s="222"/>
      <c r="BKO7" s="223"/>
      <c r="BKP7" s="223"/>
      <c r="BKQ7" s="223"/>
      <c r="BKR7" s="223"/>
      <c r="BKS7" s="224"/>
      <c r="BKT7" s="224"/>
      <c r="BKU7" s="224"/>
      <c r="BKV7" s="224"/>
      <c r="BKW7" s="224"/>
      <c r="BKX7" s="222"/>
      <c r="BKY7" s="223"/>
      <c r="BKZ7" s="223"/>
      <c r="BLA7" s="223"/>
      <c r="BLB7" s="223"/>
      <c r="BLC7" s="224"/>
      <c r="BLD7" s="224"/>
      <c r="BLE7" s="224"/>
      <c r="BLF7" s="224"/>
      <c r="BLG7" s="224"/>
      <c r="BLH7" s="222"/>
      <c r="BLI7" s="223"/>
      <c r="BLJ7" s="223"/>
      <c r="BLK7" s="223"/>
      <c r="BLL7" s="223"/>
      <c r="BLM7" s="224"/>
      <c r="BLN7" s="224"/>
      <c r="BLO7" s="224"/>
      <c r="BLP7" s="224"/>
      <c r="BLQ7" s="224"/>
      <c r="BLR7" s="222"/>
      <c r="BLS7" s="223"/>
      <c r="BLT7" s="223"/>
      <c r="BLU7" s="223"/>
      <c r="BLV7" s="223"/>
      <c r="BLW7" s="224"/>
      <c r="BLX7" s="224"/>
      <c r="BLY7" s="224"/>
      <c r="BLZ7" s="224"/>
      <c r="BMA7" s="224"/>
      <c r="BMB7" s="222"/>
      <c r="BMC7" s="223"/>
      <c r="BMD7" s="223"/>
      <c r="BME7" s="223"/>
      <c r="BMF7" s="223"/>
      <c r="BMG7" s="224"/>
      <c r="BMH7" s="224"/>
      <c r="BMI7" s="224"/>
      <c r="BMJ7" s="224"/>
      <c r="BMK7" s="224"/>
      <c r="BML7" s="222"/>
      <c r="BMM7" s="223"/>
      <c r="BMN7" s="223"/>
      <c r="BMO7" s="223"/>
      <c r="BMP7" s="223"/>
      <c r="BMQ7" s="224"/>
      <c r="BMR7" s="224"/>
      <c r="BMS7" s="224"/>
      <c r="BMT7" s="224"/>
      <c r="BMU7" s="224"/>
      <c r="BMV7" s="222"/>
      <c r="BMW7" s="223"/>
      <c r="BMX7" s="223"/>
      <c r="BMY7" s="223"/>
      <c r="BMZ7" s="223"/>
      <c r="BNA7" s="224"/>
      <c r="BNB7" s="224"/>
      <c r="BNC7" s="224"/>
      <c r="BND7" s="224"/>
      <c r="BNE7" s="224"/>
      <c r="BNF7" s="222"/>
      <c r="BNG7" s="223"/>
      <c r="BNH7" s="223"/>
      <c r="BNI7" s="223"/>
      <c r="BNJ7" s="223"/>
      <c r="BNK7" s="224"/>
      <c r="BNL7" s="224"/>
      <c r="BNM7" s="224"/>
      <c r="BNN7" s="224"/>
      <c r="BNO7" s="224"/>
      <c r="BNP7" s="222"/>
      <c r="BNQ7" s="223"/>
      <c r="BNR7" s="223"/>
      <c r="BNS7" s="223"/>
      <c r="BNT7" s="223"/>
      <c r="BNU7" s="224"/>
      <c r="BNV7" s="224"/>
      <c r="BNW7" s="224"/>
      <c r="BNX7" s="224"/>
      <c r="BNY7" s="224"/>
      <c r="BNZ7" s="222"/>
      <c r="BOA7" s="223"/>
      <c r="BOB7" s="223"/>
      <c r="BOC7" s="223"/>
      <c r="BOD7" s="223"/>
      <c r="BOE7" s="224"/>
      <c r="BOF7" s="224"/>
      <c r="BOG7" s="224"/>
      <c r="BOH7" s="224"/>
      <c r="BOI7" s="224"/>
      <c r="BOJ7" s="222"/>
      <c r="BOK7" s="223"/>
      <c r="BOL7" s="223"/>
      <c r="BOM7" s="223"/>
      <c r="BON7" s="223"/>
      <c r="BOO7" s="224"/>
      <c r="BOP7" s="224"/>
      <c r="BOQ7" s="224"/>
      <c r="BOR7" s="224"/>
      <c r="BOS7" s="224"/>
      <c r="BOT7" s="222"/>
      <c r="BOU7" s="223"/>
      <c r="BOV7" s="223"/>
      <c r="BOW7" s="223"/>
      <c r="BOX7" s="223"/>
      <c r="BOY7" s="224"/>
      <c r="BOZ7" s="224"/>
      <c r="BPA7" s="224"/>
      <c r="BPB7" s="224"/>
      <c r="BPC7" s="224"/>
      <c r="BPD7" s="222"/>
      <c r="BPE7" s="223"/>
      <c r="BPF7" s="223"/>
      <c r="BPG7" s="223"/>
      <c r="BPH7" s="223"/>
      <c r="BPI7" s="224"/>
      <c r="BPJ7" s="224"/>
      <c r="BPK7" s="224"/>
      <c r="BPL7" s="224"/>
      <c r="BPM7" s="224"/>
      <c r="BPN7" s="222"/>
      <c r="BPO7" s="223"/>
      <c r="BPP7" s="223"/>
      <c r="BPQ7" s="223"/>
      <c r="BPR7" s="223"/>
      <c r="BPS7" s="224"/>
      <c r="BPT7" s="224"/>
      <c r="BPU7" s="224"/>
      <c r="BPV7" s="224"/>
      <c r="BPW7" s="224"/>
      <c r="BPX7" s="222"/>
      <c r="BPY7" s="223"/>
      <c r="BPZ7" s="223"/>
      <c r="BQA7" s="223"/>
      <c r="BQB7" s="223"/>
      <c r="BQC7" s="224"/>
      <c r="BQD7" s="224"/>
      <c r="BQE7" s="224"/>
      <c r="BQF7" s="224"/>
      <c r="BQG7" s="224"/>
      <c r="BQH7" s="222"/>
      <c r="BQI7" s="223"/>
      <c r="BQJ7" s="223"/>
      <c r="BQK7" s="223"/>
      <c r="BQL7" s="223"/>
      <c r="BQM7" s="224"/>
      <c r="BQN7" s="224"/>
      <c r="BQO7" s="224"/>
      <c r="BQP7" s="224"/>
      <c r="BQQ7" s="224"/>
      <c r="BQR7" s="222"/>
      <c r="BQS7" s="223"/>
      <c r="BQT7" s="223"/>
      <c r="BQU7" s="223"/>
      <c r="BQV7" s="223"/>
      <c r="BQW7" s="224"/>
      <c r="BQX7" s="224"/>
      <c r="BQY7" s="224"/>
      <c r="BQZ7" s="224"/>
      <c r="BRA7" s="224"/>
      <c r="BRB7" s="222"/>
      <c r="BRC7" s="223"/>
      <c r="BRD7" s="223"/>
      <c r="BRE7" s="223"/>
      <c r="BRF7" s="223"/>
      <c r="BRG7" s="224"/>
      <c r="BRH7" s="224"/>
      <c r="BRI7" s="224"/>
      <c r="BRJ7" s="224"/>
      <c r="BRK7" s="224"/>
      <c r="BRL7" s="222"/>
      <c r="BRM7" s="223"/>
      <c r="BRN7" s="223"/>
      <c r="BRO7" s="223"/>
      <c r="BRP7" s="223"/>
      <c r="BRQ7" s="224"/>
      <c r="BRR7" s="224"/>
      <c r="BRS7" s="224"/>
      <c r="BRT7" s="224"/>
      <c r="BRU7" s="224"/>
      <c r="BRV7" s="222"/>
      <c r="BRW7" s="223"/>
      <c r="BRX7" s="223"/>
      <c r="BRY7" s="223"/>
      <c r="BRZ7" s="223"/>
      <c r="BSA7" s="224"/>
      <c r="BSB7" s="224"/>
      <c r="BSC7" s="224"/>
      <c r="BSD7" s="224"/>
      <c r="BSE7" s="224"/>
      <c r="BSF7" s="222"/>
      <c r="BSG7" s="223"/>
      <c r="BSH7" s="223"/>
      <c r="BSI7" s="223"/>
      <c r="BSJ7" s="223"/>
      <c r="BSK7" s="224"/>
      <c r="BSL7" s="224"/>
      <c r="BSM7" s="224"/>
      <c r="BSN7" s="224"/>
      <c r="BSO7" s="224"/>
      <c r="BSP7" s="222"/>
      <c r="BSQ7" s="223"/>
      <c r="BSR7" s="223"/>
      <c r="BSS7" s="223"/>
      <c r="BST7" s="223"/>
      <c r="BSU7" s="224"/>
      <c r="BSV7" s="224"/>
      <c r="BSW7" s="224"/>
      <c r="BSX7" s="224"/>
      <c r="BSY7" s="224"/>
      <c r="BSZ7" s="222"/>
      <c r="BTA7" s="223"/>
      <c r="BTB7" s="223"/>
      <c r="BTC7" s="223"/>
      <c r="BTD7" s="223"/>
      <c r="BTE7" s="224"/>
      <c r="BTF7" s="224"/>
      <c r="BTG7" s="224"/>
      <c r="BTH7" s="224"/>
      <c r="BTI7" s="224"/>
      <c r="BTJ7" s="222"/>
      <c r="BTK7" s="223"/>
      <c r="BTL7" s="223"/>
      <c r="BTM7" s="223"/>
      <c r="BTN7" s="223"/>
      <c r="BTO7" s="224"/>
      <c r="BTP7" s="224"/>
      <c r="BTQ7" s="224"/>
      <c r="BTR7" s="224"/>
      <c r="BTS7" s="224"/>
      <c r="BTT7" s="222"/>
      <c r="BTU7" s="223"/>
      <c r="BTV7" s="223"/>
      <c r="BTW7" s="223"/>
      <c r="BTX7" s="223"/>
      <c r="BTY7" s="224"/>
      <c r="BTZ7" s="224"/>
      <c r="BUA7" s="224"/>
      <c r="BUB7" s="224"/>
      <c r="BUC7" s="224"/>
      <c r="BUD7" s="222"/>
      <c r="BUE7" s="223"/>
      <c r="BUF7" s="223"/>
      <c r="BUG7" s="223"/>
      <c r="BUH7" s="223"/>
      <c r="BUI7" s="224"/>
      <c r="BUJ7" s="224"/>
      <c r="BUK7" s="224"/>
      <c r="BUL7" s="224"/>
      <c r="BUM7" s="224"/>
      <c r="BUN7" s="222"/>
      <c r="BUO7" s="223"/>
      <c r="BUP7" s="223"/>
      <c r="BUQ7" s="223"/>
      <c r="BUR7" s="223"/>
      <c r="BUS7" s="224"/>
      <c r="BUT7" s="224"/>
      <c r="BUU7" s="224"/>
      <c r="BUV7" s="224"/>
      <c r="BUW7" s="224"/>
      <c r="BUX7" s="222"/>
      <c r="BUY7" s="223"/>
      <c r="BUZ7" s="223"/>
      <c r="BVA7" s="223"/>
      <c r="BVB7" s="223"/>
      <c r="BVC7" s="224"/>
      <c r="BVD7" s="224"/>
      <c r="BVE7" s="224"/>
      <c r="BVF7" s="224"/>
      <c r="BVG7" s="224"/>
      <c r="BVH7" s="222"/>
      <c r="BVI7" s="223"/>
      <c r="BVJ7" s="223"/>
      <c r="BVK7" s="223"/>
      <c r="BVL7" s="223"/>
      <c r="BVM7" s="224"/>
      <c r="BVN7" s="224"/>
      <c r="BVO7" s="224"/>
      <c r="BVP7" s="224"/>
      <c r="BVQ7" s="224"/>
      <c r="BVR7" s="222"/>
      <c r="BVS7" s="223"/>
      <c r="BVT7" s="223"/>
      <c r="BVU7" s="223"/>
      <c r="BVV7" s="223"/>
      <c r="BVW7" s="224"/>
      <c r="BVX7" s="224"/>
      <c r="BVY7" s="224"/>
      <c r="BVZ7" s="224"/>
      <c r="BWA7" s="224"/>
      <c r="BWB7" s="222"/>
      <c r="BWC7" s="223"/>
      <c r="BWD7" s="223"/>
      <c r="BWE7" s="223"/>
      <c r="BWF7" s="223"/>
      <c r="BWG7" s="224"/>
      <c r="BWH7" s="224"/>
      <c r="BWI7" s="224"/>
      <c r="BWJ7" s="224"/>
      <c r="BWK7" s="224"/>
      <c r="BWL7" s="222"/>
      <c r="BWM7" s="223"/>
      <c r="BWN7" s="223"/>
      <c r="BWO7" s="223"/>
      <c r="BWP7" s="223"/>
      <c r="BWQ7" s="224"/>
      <c r="BWR7" s="224"/>
      <c r="BWS7" s="224"/>
      <c r="BWT7" s="224"/>
      <c r="BWU7" s="224"/>
      <c r="BWV7" s="222"/>
      <c r="BWW7" s="223"/>
      <c r="BWX7" s="223"/>
      <c r="BWY7" s="223"/>
      <c r="BWZ7" s="223"/>
      <c r="BXA7" s="224"/>
      <c r="BXB7" s="224"/>
      <c r="BXC7" s="224"/>
      <c r="BXD7" s="224"/>
      <c r="BXE7" s="224"/>
      <c r="BXF7" s="222"/>
      <c r="BXG7" s="223"/>
      <c r="BXH7" s="223"/>
      <c r="BXI7" s="223"/>
      <c r="BXJ7" s="223"/>
      <c r="BXK7" s="224"/>
      <c r="BXL7" s="224"/>
      <c r="BXM7" s="224"/>
      <c r="BXN7" s="224"/>
      <c r="BXO7" s="224"/>
      <c r="BXP7" s="222"/>
      <c r="BXQ7" s="223"/>
      <c r="BXR7" s="223"/>
      <c r="BXS7" s="223"/>
      <c r="BXT7" s="223"/>
      <c r="BXU7" s="224"/>
      <c r="BXV7" s="224"/>
      <c r="BXW7" s="224"/>
      <c r="BXX7" s="224"/>
      <c r="BXY7" s="224"/>
      <c r="BXZ7" s="222"/>
      <c r="BYA7" s="223"/>
      <c r="BYB7" s="223"/>
      <c r="BYC7" s="223"/>
      <c r="BYD7" s="223"/>
      <c r="BYE7" s="224"/>
      <c r="BYF7" s="224"/>
      <c r="BYG7" s="224"/>
      <c r="BYH7" s="224"/>
      <c r="BYI7" s="224"/>
      <c r="BYJ7" s="222"/>
      <c r="BYK7" s="223"/>
      <c r="BYL7" s="223"/>
      <c r="BYM7" s="223"/>
      <c r="BYN7" s="223"/>
      <c r="BYO7" s="224"/>
      <c r="BYP7" s="224"/>
      <c r="BYQ7" s="224"/>
      <c r="BYR7" s="224"/>
      <c r="BYS7" s="224"/>
      <c r="BYT7" s="222"/>
      <c r="BYU7" s="223"/>
      <c r="BYV7" s="223"/>
      <c r="BYW7" s="223"/>
      <c r="BYX7" s="223"/>
      <c r="BYY7" s="224"/>
      <c r="BYZ7" s="224"/>
      <c r="BZA7" s="224"/>
      <c r="BZB7" s="224"/>
      <c r="BZC7" s="224"/>
      <c r="BZD7" s="222"/>
      <c r="BZE7" s="223"/>
      <c r="BZF7" s="223"/>
      <c r="BZG7" s="223"/>
      <c r="BZH7" s="223"/>
      <c r="BZI7" s="224"/>
      <c r="BZJ7" s="224"/>
      <c r="BZK7" s="224"/>
      <c r="BZL7" s="224"/>
      <c r="BZM7" s="224"/>
      <c r="BZN7" s="222"/>
      <c r="BZO7" s="223"/>
      <c r="BZP7" s="223"/>
      <c r="BZQ7" s="223"/>
      <c r="BZR7" s="223"/>
      <c r="BZS7" s="224"/>
      <c r="BZT7" s="224"/>
      <c r="BZU7" s="224"/>
      <c r="BZV7" s="224"/>
      <c r="BZW7" s="224"/>
      <c r="BZX7" s="222"/>
      <c r="BZY7" s="223"/>
      <c r="BZZ7" s="223"/>
      <c r="CAA7" s="223"/>
      <c r="CAB7" s="223"/>
      <c r="CAC7" s="224"/>
      <c r="CAD7" s="224"/>
      <c r="CAE7" s="224"/>
      <c r="CAF7" s="224"/>
      <c r="CAG7" s="224"/>
      <c r="CAH7" s="222"/>
      <c r="CAI7" s="223"/>
      <c r="CAJ7" s="223"/>
      <c r="CAK7" s="223"/>
      <c r="CAL7" s="223"/>
      <c r="CAM7" s="224"/>
      <c r="CAN7" s="224"/>
      <c r="CAO7" s="224"/>
      <c r="CAP7" s="224"/>
      <c r="CAQ7" s="224"/>
      <c r="CAR7" s="222"/>
      <c r="CAS7" s="223"/>
      <c r="CAT7" s="223"/>
      <c r="CAU7" s="223"/>
      <c r="CAV7" s="223"/>
      <c r="CAW7" s="224"/>
      <c r="CAX7" s="224"/>
      <c r="CAY7" s="224"/>
      <c r="CAZ7" s="224"/>
      <c r="CBA7" s="224"/>
      <c r="CBB7" s="222"/>
      <c r="CBC7" s="223"/>
      <c r="CBD7" s="223"/>
      <c r="CBE7" s="223"/>
      <c r="CBF7" s="223"/>
      <c r="CBG7" s="224"/>
      <c r="CBH7" s="224"/>
      <c r="CBI7" s="224"/>
      <c r="CBJ7" s="224"/>
      <c r="CBK7" s="224"/>
      <c r="CBL7" s="222"/>
      <c r="CBM7" s="223"/>
      <c r="CBN7" s="223"/>
      <c r="CBO7" s="223"/>
      <c r="CBP7" s="223"/>
      <c r="CBQ7" s="224"/>
      <c r="CBR7" s="224"/>
      <c r="CBS7" s="224"/>
      <c r="CBT7" s="224"/>
      <c r="CBU7" s="224"/>
      <c r="CBV7" s="222"/>
      <c r="CBW7" s="223"/>
      <c r="CBX7" s="223"/>
      <c r="CBY7" s="223"/>
      <c r="CBZ7" s="223"/>
      <c r="CCA7" s="224"/>
      <c r="CCB7" s="224"/>
      <c r="CCC7" s="224"/>
      <c r="CCD7" s="224"/>
      <c r="CCE7" s="224"/>
      <c r="CCF7" s="222"/>
      <c r="CCG7" s="223"/>
      <c r="CCH7" s="223"/>
      <c r="CCI7" s="223"/>
      <c r="CCJ7" s="223"/>
      <c r="CCK7" s="224"/>
      <c r="CCL7" s="224"/>
      <c r="CCM7" s="224"/>
      <c r="CCN7" s="224"/>
      <c r="CCO7" s="224"/>
      <c r="CCP7" s="222"/>
      <c r="CCQ7" s="223"/>
      <c r="CCR7" s="223"/>
      <c r="CCS7" s="223"/>
      <c r="CCT7" s="223"/>
      <c r="CCU7" s="224"/>
      <c r="CCV7" s="224"/>
      <c r="CCW7" s="224"/>
      <c r="CCX7" s="224"/>
      <c r="CCY7" s="224"/>
      <c r="CCZ7" s="222"/>
      <c r="CDA7" s="223"/>
      <c r="CDB7" s="223"/>
      <c r="CDC7" s="223"/>
      <c r="CDD7" s="223"/>
      <c r="CDE7" s="224"/>
      <c r="CDF7" s="224"/>
      <c r="CDG7" s="224"/>
      <c r="CDH7" s="224"/>
      <c r="CDI7" s="224"/>
      <c r="CDJ7" s="222"/>
      <c r="CDK7" s="223"/>
      <c r="CDL7" s="223"/>
      <c r="CDM7" s="223"/>
      <c r="CDN7" s="223"/>
      <c r="CDO7" s="224"/>
      <c r="CDP7" s="224"/>
      <c r="CDQ7" s="224"/>
      <c r="CDR7" s="224"/>
      <c r="CDS7" s="224"/>
      <c r="CDT7" s="222"/>
      <c r="CDU7" s="223"/>
      <c r="CDV7" s="223"/>
      <c r="CDW7" s="223"/>
      <c r="CDX7" s="223"/>
      <c r="CDY7" s="224"/>
      <c r="CDZ7" s="224"/>
      <c r="CEA7" s="224"/>
      <c r="CEB7" s="224"/>
      <c r="CEC7" s="224"/>
      <c r="CED7" s="222"/>
      <c r="CEE7" s="223"/>
      <c r="CEF7" s="223"/>
      <c r="CEG7" s="223"/>
      <c r="CEH7" s="223"/>
      <c r="CEI7" s="224"/>
      <c r="CEJ7" s="224"/>
      <c r="CEK7" s="224"/>
      <c r="CEL7" s="224"/>
      <c r="CEM7" s="224"/>
      <c r="CEN7" s="222"/>
      <c r="CEO7" s="223"/>
      <c r="CEP7" s="223"/>
      <c r="CEQ7" s="223"/>
      <c r="CER7" s="223"/>
      <c r="CES7" s="224"/>
      <c r="CET7" s="224"/>
      <c r="CEU7" s="224"/>
      <c r="CEV7" s="224"/>
      <c r="CEW7" s="224"/>
      <c r="CEX7" s="222"/>
      <c r="CEY7" s="223"/>
      <c r="CEZ7" s="223"/>
      <c r="CFA7" s="223"/>
      <c r="CFB7" s="223"/>
      <c r="CFC7" s="224"/>
      <c r="CFD7" s="224"/>
      <c r="CFE7" s="224"/>
      <c r="CFF7" s="224"/>
      <c r="CFG7" s="224"/>
      <c r="CFH7" s="222"/>
      <c r="CFI7" s="223"/>
      <c r="CFJ7" s="223"/>
      <c r="CFK7" s="223"/>
      <c r="CFL7" s="223"/>
      <c r="CFM7" s="224"/>
      <c r="CFN7" s="224"/>
      <c r="CFO7" s="224"/>
      <c r="CFP7" s="224"/>
      <c r="CFQ7" s="224"/>
      <c r="CFR7" s="222"/>
      <c r="CFS7" s="223"/>
      <c r="CFT7" s="223"/>
      <c r="CFU7" s="223"/>
      <c r="CFV7" s="223"/>
      <c r="CFW7" s="224"/>
      <c r="CFX7" s="224"/>
      <c r="CFY7" s="224"/>
      <c r="CFZ7" s="224"/>
      <c r="CGA7" s="224"/>
      <c r="CGB7" s="222"/>
      <c r="CGC7" s="223"/>
      <c r="CGD7" s="223"/>
      <c r="CGE7" s="223"/>
      <c r="CGF7" s="223"/>
      <c r="CGG7" s="224"/>
      <c r="CGH7" s="224"/>
      <c r="CGI7" s="224"/>
      <c r="CGJ7" s="224"/>
      <c r="CGK7" s="224"/>
      <c r="CGL7" s="222"/>
      <c r="CGM7" s="223"/>
      <c r="CGN7" s="223"/>
      <c r="CGO7" s="223"/>
      <c r="CGP7" s="223"/>
      <c r="CGQ7" s="224"/>
      <c r="CGR7" s="224"/>
      <c r="CGS7" s="224"/>
      <c r="CGT7" s="224"/>
      <c r="CGU7" s="224"/>
      <c r="CGV7" s="222"/>
      <c r="CGW7" s="223"/>
      <c r="CGX7" s="223"/>
      <c r="CGY7" s="223"/>
      <c r="CGZ7" s="223"/>
      <c r="CHA7" s="224"/>
      <c r="CHB7" s="224"/>
      <c r="CHC7" s="224"/>
      <c r="CHD7" s="224"/>
      <c r="CHE7" s="224"/>
      <c r="CHF7" s="222"/>
      <c r="CHG7" s="223"/>
      <c r="CHH7" s="223"/>
      <c r="CHI7" s="223"/>
      <c r="CHJ7" s="223"/>
      <c r="CHK7" s="224"/>
      <c r="CHL7" s="224"/>
      <c r="CHM7" s="224"/>
      <c r="CHN7" s="224"/>
      <c r="CHO7" s="224"/>
      <c r="CHP7" s="222"/>
      <c r="CHQ7" s="223"/>
      <c r="CHR7" s="223"/>
      <c r="CHS7" s="223"/>
      <c r="CHT7" s="223"/>
      <c r="CHU7" s="224"/>
      <c r="CHV7" s="224"/>
      <c r="CHW7" s="224"/>
      <c r="CHX7" s="224"/>
      <c r="CHY7" s="224"/>
      <c r="CHZ7" s="222"/>
      <c r="CIA7" s="223"/>
      <c r="CIB7" s="223"/>
      <c r="CIC7" s="223"/>
      <c r="CID7" s="223"/>
      <c r="CIE7" s="224"/>
      <c r="CIF7" s="224"/>
      <c r="CIG7" s="224"/>
      <c r="CIH7" s="224"/>
      <c r="CII7" s="224"/>
      <c r="CIJ7" s="222"/>
      <c r="CIK7" s="223"/>
      <c r="CIL7" s="223"/>
      <c r="CIM7" s="223"/>
      <c r="CIN7" s="223"/>
      <c r="CIO7" s="224"/>
      <c r="CIP7" s="224"/>
      <c r="CIQ7" s="224"/>
      <c r="CIR7" s="224"/>
      <c r="CIS7" s="224"/>
      <c r="CIT7" s="222"/>
      <c r="CIU7" s="223"/>
      <c r="CIV7" s="223"/>
      <c r="CIW7" s="223"/>
      <c r="CIX7" s="223"/>
      <c r="CIY7" s="224"/>
      <c r="CIZ7" s="224"/>
      <c r="CJA7" s="224"/>
      <c r="CJB7" s="224"/>
      <c r="CJC7" s="224"/>
      <c r="CJD7" s="222"/>
      <c r="CJE7" s="223"/>
      <c r="CJF7" s="223"/>
      <c r="CJG7" s="223"/>
      <c r="CJH7" s="223"/>
      <c r="CJI7" s="224"/>
      <c r="CJJ7" s="224"/>
      <c r="CJK7" s="224"/>
      <c r="CJL7" s="224"/>
      <c r="CJM7" s="224"/>
      <c r="CJN7" s="222"/>
      <c r="CJO7" s="223"/>
      <c r="CJP7" s="223"/>
      <c r="CJQ7" s="223"/>
      <c r="CJR7" s="223"/>
      <c r="CJS7" s="224"/>
      <c r="CJT7" s="224"/>
      <c r="CJU7" s="224"/>
      <c r="CJV7" s="224"/>
      <c r="CJW7" s="224"/>
      <c r="CJX7" s="222"/>
      <c r="CJY7" s="223"/>
      <c r="CJZ7" s="223"/>
      <c r="CKA7" s="223"/>
      <c r="CKB7" s="223"/>
      <c r="CKC7" s="224"/>
      <c r="CKD7" s="224"/>
      <c r="CKE7" s="224"/>
      <c r="CKF7" s="224"/>
      <c r="CKG7" s="224"/>
      <c r="CKH7" s="222"/>
      <c r="CKI7" s="223"/>
      <c r="CKJ7" s="223"/>
      <c r="CKK7" s="223"/>
      <c r="CKL7" s="223"/>
      <c r="CKM7" s="224"/>
      <c r="CKN7" s="224"/>
      <c r="CKO7" s="224"/>
      <c r="CKP7" s="224"/>
      <c r="CKQ7" s="224"/>
      <c r="CKR7" s="222"/>
      <c r="CKS7" s="223"/>
      <c r="CKT7" s="223"/>
      <c r="CKU7" s="223"/>
      <c r="CKV7" s="223"/>
      <c r="CKW7" s="224"/>
      <c r="CKX7" s="224"/>
      <c r="CKY7" s="224"/>
      <c r="CKZ7" s="224"/>
      <c r="CLA7" s="224"/>
      <c r="CLB7" s="222"/>
      <c r="CLC7" s="223"/>
      <c r="CLD7" s="223"/>
      <c r="CLE7" s="223"/>
      <c r="CLF7" s="223"/>
      <c r="CLG7" s="224"/>
      <c r="CLH7" s="224"/>
      <c r="CLI7" s="224"/>
      <c r="CLJ7" s="224"/>
      <c r="CLK7" s="224"/>
      <c r="CLL7" s="222"/>
      <c r="CLM7" s="223"/>
      <c r="CLN7" s="223"/>
      <c r="CLO7" s="223"/>
      <c r="CLP7" s="223"/>
      <c r="CLQ7" s="224"/>
      <c r="CLR7" s="224"/>
      <c r="CLS7" s="224"/>
      <c r="CLT7" s="224"/>
      <c r="CLU7" s="224"/>
      <c r="CLV7" s="222"/>
      <c r="CLW7" s="223"/>
      <c r="CLX7" s="223"/>
      <c r="CLY7" s="223"/>
      <c r="CLZ7" s="223"/>
      <c r="CMA7" s="224"/>
      <c r="CMB7" s="224"/>
      <c r="CMC7" s="224"/>
      <c r="CMD7" s="224"/>
      <c r="CME7" s="224"/>
      <c r="CMF7" s="222"/>
      <c r="CMG7" s="223"/>
      <c r="CMH7" s="223"/>
      <c r="CMI7" s="223"/>
      <c r="CMJ7" s="223"/>
      <c r="CMK7" s="224"/>
      <c r="CML7" s="224"/>
      <c r="CMM7" s="224"/>
      <c r="CMN7" s="224"/>
      <c r="CMO7" s="224"/>
      <c r="CMP7" s="222"/>
      <c r="CMQ7" s="223"/>
      <c r="CMR7" s="223"/>
      <c r="CMS7" s="223"/>
      <c r="CMT7" s="223"/>
      <c r="CMU7" s="224"/>
      <c r="CMV7" s="224"/>
      <c r="CMW7" s="224"/>
      <c r="CMX7" s="224"/>
      <c r="CMY7" s="224"/>
      <c r="CMZ7" s="222"/>
      <c r="CNA7" s="223"/>
      <c r="CNB7" s="223"/>
      <c r="CNC7" s="223"/>
      <c r="CND7" s="223"/>
      <c r="CNE7" s="224"/>
      <c r="CNF7" s="224"/>
      <c r="CNG7" s="224"/>
      <c r="CNH7" s="224"/>
      <c r="CNI7" s="224"/>
      <c r="CNJ7" s="222"/>
      <c r="CNK7" s="223"/>
      <c r="CNL7" s="223"/>
      <c r="CNM7" s="223"/>
      <c r="CNN7" s="223"/>
      <c r="CNO7" s="224"/>
      <c r="CNP7" s="224"/>
      <c r="CNQ7" s="224"/>
      <c r="CNR7" s="224"/>
      <c r="CNS7" s="224"/>
      <c r="CNT7" s="222"/>
      <c r="CNU7" s="223"/>
      <c r="CNV7" s="223"/>
      <c r="CNW7" s="223"/>
      <c r="CNX7" s="223"/>
      <c r="CNY7" s="224"/>
      <c r="CNZ7" s="224"/>
      <c r="COA7" s="224"/>
      <c r="COB7" s="224"/>
      <c r="COC7" s="224"/>
      <c r="COD7" s="222"/>
      <c r="COE7" s="223"/>
      <c r="COF7" s="223"/>
      <c r="COG7" s="223"/>
      <c r="COH7" s="223"/>
      <c r="COI7" s="224"/>
      <c r="COJ7" s="224"/>
      <c r="COK7" s="224"/>
      <c r="COL7" s="224"/>
      <c r="COM7" s="224"/>
      <c r="CON7" s="222"/>
      <c r="COO7" s="223"/>
      <c r="COP7" s="223"/>
      <c r="COQ7" s="223"/>
      <c r="COR7" s="223"/>
      <c r="COS7" s="224"/>
      <c r="COT7" s="224"/>
      <c r="COU7" s="224"/>
      <c r="COV7" s="224"/>
      <c r="COW7" s="224"/>
      <c r="COX7" s="222"/>
      <c r="COY7" s="223"/>
      <c r="COZ7" s="223"/>
      <c r="CPA7" s="223"/>
      <c r="CPB7" s="223"/>
      <c r="CPC7" s="224"/>
      <c r="CPD7" s="224"/>
      <c r="CPE7" s="224"/>
      <c r="CPF7" s="224"/>
      <c r="CPG7" s="224"/>
      <c r="CPH7" s="222"/>
      <c r="CPI7" s="223"/>
      <c r="CPJ7" s="223"/>
      <c r="CPK7" s="223"/>
      <c r="CPL7" s="223"/>
      <c r="CPM7" s="224"/>
      <c r="CPN7" s="224"/>
      <c r="CPO7" s="224"/>
      <c r="CPP7" s="224"/>
      <c r="CPQ7" s="224"/>
      <c r="CPR7" s="222"/>
      <c r="CPS7" s="223"/>
      <c r="CPT7" s="223"/>
      <c r="CPU7" s="223"/>
      <c r="CPV7" s="223"/>
      <c r="CPW7" s="224"/>
      <c r="CPX7" s="224"/>
      <c r="CPY7" s="224"/>
      <c r="CPZ7" s="224"/>
      <c r="CQA7" s="224"/>
      <c r="CQB7" s="222"/>
      <c r="CQC7" s="223"/>
      <c r="CQD7" s="223"/>
      <c r="CQE7" s="223"/>
      <c r="CQF7" s="223"/>
      <c r="CQG7" s="224"/>
      <c r="CQH7" s="224"/>
      <c r="CQI7" s="224"/>
      <c r="CQJ7" s="224"/>
      <c r="CQK7" s="224"/>
      <c r="CQL7" s="222"/>
      <c r="CQM7" s="223"/>
      <c r="CQN7" s="223"/>
      <c r="CQO7" s="223"/>
      <c r="CQP7" s="223"/>
      <c r="CQQ7" s="224"/>
      <c r="CQR7" s="224"/>
      <c r="CQS7" s="224"/>
      <c r="CQT7" s="224"/>
      <c r="CQU7" s="224"/>
      <c r="CQV7" s="222"/>
      <c r="CQW7" s="223"/>
      <c r="CQX7" s="223"/>
      <c r="CQY7" s="223"/>
      <c r="CQZ7" s="223"/>
      <c r="CRA7" s="224"/>
      <c r="CRB7" s="224"/>
      <c r="CRC7" s="224"/>
      <c r="CRD7" s="224"/>
      <c r="CRE7" s="224"/>
      <c r="CRF7" s="222"/>
      <c r="CRG7" s="223"/>
      <c r="CRH7" s="223"/>
      <c r="CRI7" s="223"/>
      <c r="CRJ7" s="223"/>
      <c r="CRK7" s="224"/>
      <c r="CRL7" s="224"/>
      <c r="CRM7" s="224"/>
      <c r="CRN7" s="224"/>
      <c r="CRO7" s="224"/>
      <c r="CRP7" s="222"/>
      <c r="CRQ7" s="223"/>
      <c r="CRR7" s="223"/>
      <c r="CRS7" s="223"/>
      <c r="CRT7" s="223"/>
      <c r="CRU7" s="224"/>
      <c r="CRV7" s="224"/>
      <c r="CRW7" s="224"/>
      <c r="CRX7" s="224"/>
      <c r="CRY7" s="224"/>
      <c r="CRZ7" s="222"/>
      <c r="CSA7" s="223"/>
      <c r="CSB7" s="223"/>
      <c r="CSC7" s="223"/>
      <c r="CSD7" s="223"/>
      <c r="CSE7" s="224"/>
      <c r="CSF7" s="224"/>
      <c r="CSG7" s="224"/>
      <c r="CSH7" s="224"/>
      <c r="CSI7" s="224"/>
      <c r="CSJ7" s="222"/>
      <c r="CSK7" s="223"/>
      <c r="CSL7" s="223"/>
      <c r="CSM7" s="223"/>
      <c r="CSN7" s="223"/>
      <c r="CSO7" s="224"/>
      <c r="CSP7" s="224"/>
      <c r="CSQ7" s="224"/>
      <c r="CSR7" s="224"/>
      <c r="CSS7" s="224"/>
      <c r="CST7" s="222"/>
      <c r="CSU7" s="223"/>
      <c r="CSV7" s="223"/>
      <c r="CSW7" s="223"/>
      <c r="CSX7" s="223"/>
      <c r="CSY7" s="224"/>
      <c r="CSZ7" s="224"/>
      <c r="CTA7" s="224"/>
      <c r="CTB7" s="224"/>
      <c r="CTC7" s="224"/>
      <c r="CTD7" s="222"/>
      <c r="CTE7" s="223"/>
      <c r="CTF7" s="223"/>
      <c r="CTG7" s="223"/>
      <c r="CTH7" s="223"/>
      <c r="CTI7" s="224"/>
      <c r="CTJ7" s="224"/>
      <c r="CTK7" s="224"/>
      <c r="CTL7" s="224"/>
      <c r="CTM7" s="224"/>
      <c r="CTN7" s="222"/>
      <c r="CTO7" s="223"/>
      <c r="CTP7" s="223"/>
      <c r="CTQ7" s="223"/>
      <c r="CTR7" s="223"/>
      <c r="CTS7" s="224"/>
      <c r="CTT7" s="224"/>
      <c r="CTU7" s="224"/>
      <c r="CTV7" s="224"/>
      <c r="CTW7" s="224"/>
      <c r="CTX7" s="222"/>
      <c r="CTY7" s="223"/>
      <c r="CTZ7" s="223"/>
      <c r="CUA7" s="223"/>
      <c r="CUB7" s="223"/>
      <c r="CUC7" s="224"/>
      <c r="CUD7" s="224"/>
      <c r="CUE7" s="224"/>
      <c r="CUF7" s="224"/>
      <c r="CUG7" s="224"/>
      <c r="CUH7" s="222"/>
      <c r="CUI7" s="223"/>
      <c r="CUJ7" s="223"/>
      <c r="CUK7" s="223"/>
      <c r="CUL7" s="223"/>
      <c r="CUM7" s="224"/>
      <c r="CUN7" s="224"/>
      <c r="CUO7" s="224"/>
      <c r="CUP7" s="224"/>
      <c r="CUQ7" s="224"/>
      <c r="CUR7" s="222"/>
      <c r="CUS7" s="223"/>
      <c r="CUT7" s="223"/>
      <c r="CUU7" s="223"/>
      <c r="CUV7" s="223"/>
      <c r="CUW7" s="224"/>
      <c r="CUX7" s="224"/>
      <c r="CUY7" s="224"/>
      <c r="CUZ7" s="224"/>
      <c r="CVA7" s="224"/>
      <c r="CVB7" s="222"/>
      <c r="CVC7" s="223"/>
      <c r="CVD7" s="223"/>
      <c r="CVE7" s="223"/>
      <c r="CVF7" s="223"/>
      <c r="CVG7" s="224"/>
      <c r="CVH7" s="224"/>
      <c r="CVI7" s="224"/>
      <c r="CVJ7" s="224"/>
      <c r="CVK7" s="224"/>
      <c r="CVL7" s="222"/>
      <c r="CVM7" s="223"/>
      <c r="CVN7" s="223"/>
      <c r="CVO7" s="223"/>
      <c r="CVP7" s="223"/>
      <c r="CVQ7" s="224"/>
      <c r="CVR7" s="224"/>
      <c r="CVS7" s="224"/>
      <c r="CVT7" s="224"/>
      <c r="CVU7" s="224"/>
      <c r="CVV7" s="222"/>
      <c r="CVW7" s="223"/>
      <c r="CVX7" s="223"/>
      <c r="CVY7" s="223"/>
      <c r="CVZ7" s="223"/>
      <c r="CWA7" s="224"/>
      <c r="CWB7" s="224"/>
      <c r="CWC7" s="224"/>
      <c r="CWD7" s="224"/>
      <c r="CWE7" s="224"/>
      <c r="CWF7" s="222"/>
      <c r="CWG7" s="223"/>
      <c r="CWH7" s="223"/>
      <c r="CWI7" s="223"/>
      <c r="CWJ7" s="223"/>
      <c r="CWK7" s="224"/>
      <c r="CWL7" s="224"/>
      <c r="CWM7" s="224"/>
      <c r="CWN7" s="224"/>
      <c r="CWO7" s="224"/>
      <c r="CWP7" s="222"/>
      <c r="CWQ7" s="223"/>
      <c r="CWR7" s="223"/>
      <c r="CWS7" s="223"/>
      <c r="CWT7" s="223"/>
      <c r="CWU7" s="224"/>
      <c r="CWV7" s="224"/>
      <c r="CWW7" s="224"/>
      <c r="CWX7" s="224"/>
      <c r="CWY7" s="224"/>
      <c r="CWZ7" s="222"/>
      <c r="CXA7" s="223"/>
      <c r="CXB7" s="223"/>
      <c r="CXC7" s="223"/>
      <c r="CXD7" s="223"/>
      <c r="CXE7" s="224"/>
      <c r="CXF7" s="224"/>
      <c r="CXG7" s="224"/>
      <c r="CXH7" s="224"/>
      <c r="CXI7" s="224"/>
      <c r="CXJ7" s="222"/>
      <c r="CXK7" s="223"/>
      <c r="CXL7" s="223"/>
      <c r="CXM7" s="223"/>
      <c r="CXN7" s="223"/>
      <c r="CXO7" s="224"/>
      <c r="CXP7" s="224"/>
      <c r="CXQ7" s="224"/>
      <c r="CXR7" s="224"/>
      <c r="CXS7" s="224"/>
      <c r="CXT7" s="222"/>
      <c r="CXU7" s="223"/>
      <c r="CXV7" s="223"/>
      <c r="CXW7" s="223"/>
      <c r="CXX7" s="223"/>
      <c r="CXY7" s="224"/>
      <c r="CXZ7" s="224"/>
      <c r="CYA7" s="224"/>
      <c r="CYB7" s="224"/>
      <c r="CYC7" s="224"/>
      <c r="CYD7" s="222"/>
      <c r="CYE7" s="223"/>
      <c r="CYF7" s="223"/>
      <c r="CYG7" s="223"/>
      <c r="CYH7" s="223"/>
      <c r="CYI7" s="224"/>
      <c r="CYJ7" s="224"/>
      <c r="CYK7" s="224"/>
      <c r="CYL7" s="224"/>
      <c r="CYM7" s="224"/>
      <c r="CYN7" s="222"/>
      <c r="CYO7" s="223"/>
      <c r="CYP7" s="223"/>
      <c r="CYQ7" s="223"/>
      <c r="CYR7" s="223"/>
      <c r="CYS7" s="224"/>
      <c r="CYT7" s="224"/>
      <c r="CYU7" s="224"/>
      <c r="CYV7" s="224"/>
      <c r="CYW7" s="224"/>
      <c r="CYX7" s="222"/>
      <c r="CYY7" s="223"/>
      <c r="CYZ7" s="223"/>
      <c r="CZA7" s="223"/>
      <c r="CZB7" s="223"/>
      <c r="CZC7" s="224"/>
      <c r="CZD7" s="224"/>
      <c r="CZE7" s="224"/>
      <c r="CZF7" s="224"/>
      <c r="CZG7" s="224"/>
      <c r="CZH7" s="222"/>
      <c r="CZI7" s="223"/>
      <c r="CZJ7" s="223"/>
      <c r="CZK7" s="223"/>
      <c r="CZL7" s="223"/>
      <c r="CZM7" s="224"/>
      <c r="CZN7" s="224"/>
      <c r="CZO7" s="224"/>
      <c r="CZP7" s="224"/>
      <c r="CZQ7" s="224"/>
      <c r="CZR7" s="222"/>
      <c r="CZS7" s="223"/>
      <c r="CZT7" s="223"/>
      <c r="CZU7" s="223"/>
      <c r="CZV7" s="223"/>
      <c r="CZW7" s="224"/>
      <c r="CZX7" s="224"/>
      <c r="CZY7" s="224"/>
      <c r="CZZ7" s="224"/>
      <c r="DAA7" s="224"/>
      <c r="DAB7" s="222"/>
      <c r="DAC7" s="223"/>
      <c r="DAD7" s="223"/>
      <c r="DAE7" s="223"/>
      <c r="DAF7" s="223"/>
      <c r="DAG7" s="224"/>
      <c r="DAH7" s="224"/>
      <c r="DAI7" s="224"/>
      <c r="DAJ7" s="224"/>
      <c r="DAK7" s="224"/>
      <c r="DAL7" s="222"/>
      <c r="DAM7" s="223"/>
      <c r="DAN7" s="223"/>
      <c r="DAO7" s="223"/>
      <c r="DAP7" s="223"/>
      <c r="DAQ7" s="224"/>
      <c r="DAR7" s="224"/>
      <c r="DAS7" s="224"/>
      <c r="DAT7" s="224"/>
      <c r="DAU7" s="224"/>
      <c r="DAV7" s="222"/>
      <c r="DAW7" s="223"/>
      <c r="DAX7" s="223"/>
      <c r="DAY7" s="223"/>
      <c r="DAZ7" s="223"/>
      <c r="DBA7" s="224"/>
      <c r="DBB7" s="224"/>
      <c r="DBC7" s="224"/>
      <c r="DBD7" s="224"/>
      <c r="DBE7" s="224"/>
      <c r="DBF7" s="222"/>
      <c r="DBG7" s="223"/>
      <c r="DBH7" s="223"/>
      <c r="DBI7" s="223"/>
      <c r="DBJ7" s="223"/>
      <c r="DBK7" s="224"/>
      <c r="DBL7" s="224"/>
      <c r="DBM7" s="224"/>
      <c r="DBN7" s="224"/>
      <c r="DBO7" s="224"/>
      <c r="DBP7" s="222"/>
      <c r="DBQ7" s="223"/>
      <c r="DBR7" s="223"/>
      <c r="DBS7" s="223"/>
      <c r="DBT7" s="223"/>
      <c r="DBU7" s="224"/>
      <c r="DBV7" s="224"/>
      <c r="DBW7" s="224"/>
      <c r="DBX7" s="224"/>
      <c r="DBY7" s="224"/>
      <c r="DBZ7" s="222"/>
      <c r="DCA7" s="223"/>
      <c r="DCB7" s="223"/>
      <c r="DCC7" s="223"/>
      <c r="DCD7" s="223"/>
      <c r="DCE7" s="224"/>
      <c r="DCF7" s="224"/>
      <c r="DCG7" s="224"/>
      <c r="DCH7" s="224"/>
      <c r="DCI7" s="224"/>
      <c r="DCJ7" s="222"/>
      <c r="DCK7" s="223"/>
      <c r="DCL7" s="223"/>
      <c r="DCM7" s="223"/>
      <c r="DCN7" s="223"/>
      <c r="DCO7" s="224"/>
      <c r="DCP7" s="224"/>
      <c r="DCQ7" s="224"/>
      <c r="DCR7" s="224"/>
      <c r="DCS7" s="224"/>
      <c r="DCT7" s="222"/>
      <c r="DCU7" s="223"/>
      <c r="DCV7" s="223"/>
      <c r="DCW7" s="223"/>
      <c r="DCX7" s="223"/>
      <c r="DCY7" s="224"/>
      <c r="DCZ7" s="224"/>
      <c r="DDA7" s="224"/>
      <c r="DDB7" s="224"/>
      <c r="DDC7" s="224"/>
      <c r="DDD7" s="222"/>
      <c r="DDE7" s="223"/>
      <c r="DDF7" s="223"/>
      <c r="DDG7" s="223"/>
      <c r="DDH7" s="223"/>
      <c r="DDI7" s="224"/>
      <c r="DDJ7" s="224"/>
      <c r="DDK7" s="224"/>
      <c r="DDL7" s="224"/>
      <c r="DDM7" s="224"/>
      <c r="DDN7" s="222"/>
      <c r="DDO7" s="223"/>
      <c r="DDP7" s="223"/>
      <c r="DDQ7" s="223"/>
      <c r="DDR7" s="223"/>
      <c r="DDS7" s="224"/>
      <c r="DDT7" s="224"/>
      <c r="DDU7" s="224"/>
      <c r="DDV7" s="224"/>
      <c r="DDW7" s="224"/>
      <c r="DDX7" s="222"/>
      <c r="DDY7" s="223"/>
      <c r="DDZ7" s="223"/>
      <c r="DEA7" s="223"/>
      <c r="DEB7" s="223"/>
      <c r="DEC7" s="224"/>
      <c r="DED7" s="224"/>
      <c r="DEE7" s="224"/>
      <c r="DEF7" s="224"/>
      <c r="DEG7" s="224"/>
      <c r="DEH7" s="222"/>
      <c r="DEI7" s="223"/>
      <c r="DEJ7" s="223"/>
      <c r="DEK7" s="223"/>
      <c r="DEL7" s="223"/>
      <c r="DEM7" s="224"/>
      <c r="DEN7" s="224"/>
      <c r="DEO7" s="224"/>
      <c r="DEP7" s="224"/>
      <c r="DEQ7" s="224"/>
      <c r="DER7" s="222"/>
      <c r="DES7" s="223"/>
      <c r="DET7" s="223"/>
      <c r="DEU7" s="223"/>
      <c r="DEV7" s="223"/>
      <c r="DEW7" s="224"/>
      <c r="DEX7" s="224"/>
      <c r="DEY7" s="224"/>
      <c r="DEZ7" s="224"/>
      <c r="DFA7" s="224"/>
      <c r="DFB7" s="222"/>
      <c r="DFC7" s="223"/>
      <c r="DFD7" s="223"/>
      <c r="DFE7" s="223"/>
      <c r="DFF7" s="223"/>
      <c r="DFG7" s="224"/>
      <c r="DFH7" s="224"/>
      <c r="DFI7" s="224"/>
      <c r="DFJ7" s="224"/>
      <c r="DFK7" s="224"/>
      <c r="DFL7" s="222"/>
      <c r="DFM7" s="223"/>
      <c r="DFN7" s="223"/>
      <c r="DFO7" s="223"/>
      <c r="DFP7" s="223"/>
      <c r="DFQ7" s="224"/>
      <c r="DFR7" s="224"/>
      <c r="DFS7" s="224"/>
      <c r="DFT7" s="224"/>
      <c r="DFU7" s="224"/>
      <c r="DFV7" s="222"/>
      <c r="DFW7" s="223"/>
      <c r="DFX7" s="223"/>
      <c r="DFY7" s="223"/>
      <c r="DFZ7" s="223"/>
      <c r="DGA7" s="224"/>
      <c r="DGB7" s="224"/>
      <c r="DGC7" s="224"/>
      <c r="DGD7" s="224"/>
      <c r="DGE7" s="224"/>
      <c r="DGF7" s="222"/>
      <c r="DGG7" s="223"/>
      <c r="DGH7" s="223"/>
      <c r="DGI7" s="223"/>
      <c r="DGJ7" s="223"/>
      <c r="DGK7" s="224"/>
      <c r="DGL7" s="224"/>
      <c r="DGM7" s="224"/>
      <c r="DGN7" s="224"/>
      <c r="DGO7" s="224"/>
      <c r="DGP7" s="222"/>
      <c r="DGQ7" s="223"/>
      <c r="DGR7" s="223"/>
      <c r="DGS7" s="223"/>
      <c r="DGT7" s="223"/>
      <c r="DGU7" s="224"/>
      <c r="DGV7" s="224"/>
      <c r="DGW7" s="224"/>
      <c r="DGX7" s="224"/>
      <c r="DGY7" s="224"/>
      <c r="DGZ7" s="222"/>
      <c r="DHA7" s="223"/>
      <c r="DHB7" s="223"/>
      <c r="DHC7" s="223"/>
      <c r="DHD7" s="223"/>
      <c r="DHE7" s="224"/>
      <c r="DHF7" s="224"/>
      <c r="DHG7" s="224"/>
      <c r="DHH7" s="224"/>
      <c r="DHI7" s="224"/>
      <c r="DHJ7" s="222"/>
      <c r="DHK7" s="223"/>
      <c r="DHL7" s="223"/>
      <c r="DHM7" s="223"/>
      <c r="DHN7" s="223"/>
      <c r="DHO7" s="224"/>
      <c r="DHP7" s="224"/>
      <c r="DHQ7" s="224"/>
      <c r="DHR7" s="224"/>
      <c r="DHS7" s="224"/>
      <c r="DHT7" s="222"/>
      <c r="DHU7" s="223"/>
      <c r="DHV7" s="223"/>
      <c r="DHW7" s="223"/>
      <c r="DHX7" s="223"/>
      <c r="DHY7" s="224"/>
      <c r="DHZ7" s="224"/>
      <c r="DIA7" s="224"/>
      <c r="DIB7" s="224"/>
      <c r="DIC7" s="224"/>
      <c r="DID7" s="222"/>
      <c r="DIE7" s="223"/>
      <c r="DIF7" s="223"/>
      <c r="DIG7" s="223"/>
      <c r="DIH7" s="223"/>
      <c r="DII7" s="224"/>
      <c r="DIJ7" s="224"/>
      <c r="DIK7" s="224"/>
      <c r="DIL7" s="224"/>
      <c r="DIM7" s="224"/>
      <c r="DIN7" s="222"/>
      <c r="DIO7" s="223"/>
      <c r="DIP7" s="223"/>
      <c r="DIQ7" s="223"/>
      <c r="DIR7" s="223"/>
      <c r="DIS7" s="224"/>
      <c r="DIT7" s="224"/>
      <c r="DIU7" s="224"/>
      <c r="DIV7" s="224"/>
      <c r="DIW7" s="224"/>
      <c r="DIX7" s="222"/>
      <c r="DIY7" s="223"/>
      <c r="DIZ7" s="223"/>
      <c r="DJA7" s="223"/>
      <c r="DJB7" s="223"/>
      <c r="DJC7" s="224"/>
      <c r="DJD7" s="224"/>
      <c r="DJE7" s="224"/>
      <c r="DJF7" s="224"/>
      <c r="DJG7" s="224"/>
      <c r="DJH7" s="222"/>
      <c r="DJI7" s="223"/>
      <c r="DJJ7" s="223"/>
      <c r="DJK7" s="223"/>
      <c r="DJL7" s="223"/>
      <c r="DJM7" s="224"/>
      <c r="DJN7" s="224"/>
      <c r="DJO7" s="224"/>
      <c r="DJP7" s="224"/>
      <c r="DJQ7" s="224"/>
      <c r="DJR7" s="222"/>
      <c r="DJS7" s="223"/>
      <c r="DJT7" s="223"/>
      <c r="DJU7" s="223"/>
      <c r="DJV7" s="223"/>
      <c r="DJW7" s="224"/>
      <c r="DJX7" s="224"/>
      <c r="DJY7" s="224"/>
      <c r="DJZ7" s="224"/>
      <c r="DKA7" s="224"/>
      <c r="DKB7" s="222"/>
      <c r="DKC7" s="223"/>
      <c r="DKD7" s="223"/>
      <c r="DKE7" s="223"/>
      <c r="DKF7" s="223"/>
      <c r="DKG7" s="224"/>
      <c r="DKH7" s="224"/>
      <c r="DKI7" s="224"/>
      <c r="DKJ7" s="224"/>
      <c r="DKK7" s="224"/>
      <c r="DKL7" s="222"/>
      <c r="DKM7" s="223"/>
      <c r="DKN7" s="223"/>
      <c r="DKO7" s="223"/>
      <c r="DKP7" s="223"/>
      <c r="DKQ7" s="224"/>
      <c r="DKR7" s="224"/>
      <c r="DKS7" s="224"/>
      <c r="DKT7" s="224"/>
      <c r="DKU7" s="224"/>
      <c r="DKV7" s="222"/>
      <c r="DKW7" s="223"/>
      <c r="DKX7" s="223"/>
      <c r="DKY7" s="223"/>
      <c r="DKZ7" s="223"/>
      <c r="DLA7" s="224"/>
      <c r="DLB7" s="224"/>
      <c r="DLC7" s="224"/>
      <c r="DLD7" s="224"/>
      <c r="DLE7" s="224"/>
      <c r="DLF7" s="222"/>
      <c r="DLG7" s="223"/>
      <c r="DLH7" s="223"/>
      <c r="DLI7" s="223"/>
      <c r="DLJ7" s="223"/>
      <c r="DLK7" s="224"/>
      <c r="DLL7" s="224"/>
      <c r="DLM7" s="224"/>
      <c r="DLN7" s="224"/>
      <c r="DLO7" s="224"/>
      <c r="DLP7" s="222"/>
      <c r="DLQ7" s="223"/>
      <c r="DLR7" s="223"/>
      <c r="DLS7" s="223"/>
      <c r="DLT7" s="223"/>
      <c r="DLU7" s="224"/>
      <c r="DLV7" s="224"/>
      <c r="DLW7" s="224"/>
      <c r="DLX7" s="224"/>
      <c r="DLY7" s="224"/>
      <c r="DLZ7" s="222"/>
      <c r="DMA7" s="223"/>
      <c r="DMB7" s="223"/>
      <c r="DMC7" s="223"/>
      <c r="DMD7" s="223"/>
      <c r="DME7" s="224"/>
      <c r="DMF7" s="224"/>
      <c r="DMG7" s="224"/>
      <c r="DMH7" s="224"/>
      <c r="DMI7" s="224"/>
      <c r="DMJ7" s="222"/>
      <c r="DMK7" s="223"/>
      <c r="DML7" s="223"/>
      <c r="DMM7" s="223"/>
      <c r="DMN7" s="223"/>
      <c r="DMO7" s="224"/>
      <c r="DMP7" s="224"/>
      <c r="DMQ7" s="224"/>
      <c r="DMR7" s="224"/>
      <c r="DMS7" s="224"/>
      <c r="DMT7" s="222"/>
      <c r="DMU7" s="223"/>
      <c r="DMV7" s="223"/>
      <c r="DMW7" s="223"/>
      <c r="DMX7" s="223"/>
      <c r="DMY7" s="224"/>
      <c r="DMZ7" s="224"/>
      <c r="DNA7" s="224"/>
      <c r="DNB7" s="224"/>
      <c r="DNC7" s="224"/>
      <c r="DND7" s="222"/>
      <c r="DNE7" s="223"/>
      <c r="DNF7" s="223"/>
      <c r="DNG7" s="223"/>
      <c r="DNH7" s="223"/>
      <c r="DNI7" s="224"/>
      <c r="DNJ7" s="224"/>
      <c r="DNK7" s="224"/>
      <c r="DNL7" s="224"/>
      <c r="DNM7" s="224"/>
      <c r="DNN7" s="222"/>
      <c r="DNO7" s="223"/>
      <c r="DNP7" s="223"/>
      <c r="DNQ7" s="223"/>
      <c r="DNR7" s="223"/>
      <c r="DNS7" s="224"/>
      <c r="DNT7" s="224"/>
      <c r="DNU7" s="224"/>
      <c r="DNV7" s="224"/>
      <c r="DNW7" s="224"/>
      <c r="DNX7" s="222"/>
      <c r="DNY7" s="223"/>
      <c r="DNZ7" s="223"/>
      <c r="DOA7" s="223"/>
      <c r="DOB7" s="223"/>
      <c r="DOC7" s="224"/>
      <c r="DOD7" s="224"/>
      <c r="DOE7" s="224"/>
      <c r="DOF7" s="224"/>
      <c r="DOG7" s="224"/>
      <c r="DOH7" s="222"/>
      <c r="DOI7" s="223"/>
      <c r="DOJ7" s="223"/>
      <c r="DOK7" s="223"/>
      <c r="DOL7" s="223"/>
      <c r="DOM7" s="224"/>
      <c r="DON7" s="224"/>
      <c r="DOO7" s="224"/>
      <c r="DOP7" s="224"/>
      <c r="DOQ7" s="224"/>
      <c r="DOR7" s="222"/>
      <c r="DOS7" s="223"/>
      <c r="DOT7" s="223"/>
      <c r="DOU7" s="223"/>
      <c r="DOV7" s="223"/>
      <c r="DOW7" s="224"/>
      <c r="DOX7" s="224"/>
      <c r="DOY7" s="224"/>
      <c r="DOZ7" s="224"/>
      <c r="DPA7" s="224"/>
      <c r="DPB7" s="222"/>
      <c r="DPC7" s="223"/>
      <c r="DPD7" s="223"/>
      <c r="DPE7" s="223"/>
      <c r="DPF7" s="223"/>
      <c r="DPG7" s="224"/>
      <c r="DPH7" s="224"/>
      <c r="DPI7" s="224"/>
      <c r="DPJ7" s="224"/>
      <c r="DPK7" s="224"/>
      <c r="DPL7" s="222"/>
      <c r="DPM7" s="223"/>
      <c r="DPN7" s="223"/>
      <c r="DPO7" s="223"/>
      <c r="DPP7" s="223"/>
      <c r="DPQ7" s="224"/>
      <c r="DPR7" s="224"/>
      <c r="DPS7" s="224"/>
      <c r="DPT7" s="224"/>
      <c r="DPU7" s="224"/>
      <c r="DPV7" s="222"/>
      <c r="DPW7" s="223"/>
      <c r="DPX7" s="223"/>
      <c r="DPY7" s="223"/>
      <c r="DPZ7" s="223"/>
      <c r="DQA7" s="224"/>
      <c r="DQB7" s="224"/>
      <c r="DQC7" s="224"/>
      <c r="DQD7" s="224"/>
      <c r="DQE7" s="224"/>
      <c r="DQF7" s="222"/>
      <c r="DQG7" s="223"/>
      <c r="DQH7" s="223"/>
      <c r="DQI7" s="223"/>
      <c r="DQJ7" s="223"/>
      <c r="DQK7" s="224"/>
      <c r="DQL7" s="224"/>
      <c r="DQM7" s="224"/>
      <c r="DQN7" s="224"/>
      <c r="DQO7" s="224"/>
      <c r="DQP7" s="222"/>
      <c r="DQQ7" s="223"/>
      <c r="DQR7" s="223"/>
      <c r="DQS7" s="223"/>
      <c r="DQT7" s="223"/>
      <c r="DQU7" s="224"/>
      <c r="DQV7" s="224"/>
      <c r="DQW7" s="224"/>
      <c r="DQX7" s="224"/>
      <c r="DQY7" s="224"/>
      <c r="DQZ7" s="222"/>
      <c r="DRA7" s="223"/>
      <c r="DRB7" s="223"/>
      <c r="DRC7" s="223"/>
      <c r="DRD7" s="223"/>
      <c r="DRE7" s="224"/>
      <c r="DRF7" s="224"/>
      <c r="DRG7" s="224"/>
      <c r="DRH7" s="224"/>
      <c r="DRI7" s="224"/>
      <c r="DRJ7" s="222"/>
      <c r="DRK7" s="223"/>
      <c r="DRL7" s="223"/>
      <c r="DRM7" s="223"/>
      <c r="DRN7" s="223"/>
      <c r="DRO7" s="224"/>
      <c r="DRP7" s="224"/>
      <c r="DRQ7" s="224"/>
      <c r="DRR7" s="224"/>
      <c r="DRS7" s="224"/>
      <c r="DRT7" s="222"/>
      <c r="DRU7" s="223"/>
      <c r="DRV7" s="223"/>
      <c r="DRW7" s="223"/>
      <c r="DRX7" s="223"/>
      <c r="DRY7" s="224"/>
      <c r="DRZ7" s="224"/>
      <c r="DSA7" s="224"/>
      <c r="DSB7" s="224"/>
      <c r="DSC7" s="224"/>
      <c r="DSD7" s="222"/>
      <c r="DSE7" s="223"/>
      <c r="DSF7" s="223"/>
      <c r="DSG7" s="223"/>
      <c r="DSH7" s="223"/>
      <c r="DSI7" s="224"/>
      <c r="DSJ7" s="224"/>
      <c r="DSK7" s="224"/>
      <c r="DSL7" s="224"/>
      <c r="DSM7" s="224"/>
      <c r="DSN7" s="222"/>
      <c r="DSO7" s="223"/>
      <c r="DSP7" s="223"/>
      <c r="DSQ7" s="223"/>
      <c r="DSR7" s="223"/>
      <c r="DSS7" s="224"/>
      <c r="DST7" s="224"/>
      <c r="DSU7" s="224"/>
      <c r="DSV7" s="224"/>
      <c r="DSW7" s="224"/>
      <c r="DSX7" s="222"/>
      <c r="DSY7" s="223"/>
      <c r="DSZ7" s="223"/>
      <c r="DTA7" s="223"/>
      <c r="DTB7" s="223"/>
      <c r="DTC7" s="224"/>
      <c r="DTD7" s="224"/>
      <c r="DTE7" s="224"/>
      <c r="DTF7" s="224"/>
      <c r="DTG7" s="224"/>
      <c r="DTH7" s="222"/>
      <c r="DTI7" s="223"/>
      <c r="DTJ7" s="223"/>
      <c r="DTK7" s="223"/>
      <c r="DTL7" s="223"/>
      <c r="DTM7" s="224"/>
      <c r="DTN7" s="224"/>
      <c r="DTO7" s="224"/>
      <c r="DTP7" s="224"/>
      <c r="DTQ7" s="224"/>
      <c r="DTR7" s="222"/>
      <c r="DTS7" s="223"/>
      <c r="DTT7" s="223"/>
      <c r="DTU7" s="223"/>
      <c r="DTV7" s="223"/>
      <c r="DTW7" s="224"/>
      <c r="DTX7" s="224"/>
      <c r="DTY7" s="224"/>
      <c r="DTZ7" s="224"/>
      <c r="DUA7" s="224"/>
      <c r="DUB7" s="222"/>
      <c r="DUC7" s="223"/>
      <c r="DUD7" s="223"/>
      <c r="DUE7" s="223"/>
      <c r="DUF7" s="223"/>
      <c r="DUG7" s="224"/>
      <c r="DUH7" s="224"/>
      <c r="DUI7" s="224"/>
      <c r="DUJ7" s="224"/>
      <c r="DUK7" s="224"/>
      <c r="DUL7" s="222"/>
      <c r="DUM7" s="223"/>
      <c r="DUN7" s="223"/>
      <c r="DUO7" s="223"/>
      <c r="DUP7" s="223"/>
      <c r="DUQ7" s="224"/>
      <c r="DUR7" s="224"/>
      <c r="DUS7" s="224"/>
      <c r="DUT7" s="224"/>
      <c r="DUU7" s="224"/>
      <c r="DUV7" s="222"/>
      <c r="DUW7" s="223"/>
      <c r="DUX7" s="223"/>
      <c r="DUY7" s="223"/>
      <c r="DUZ7" s="223"/>
      <c r="DVA7" s="224"/>
      <c r="DVB7" s="224"/>
      <c r="DVC7" s="224"/>
      <c r="DVD7" s="224"/>
      <c r="DVE7" s="224"/>
      <c r="DVF7" s="222"/>
      <c r="DVG7" s="223"/>
      <c r="DVH7" s="223"/>
      <c r="DVI7" s="223"/>
      <c r="DVJ7" s="223"/>
      <c r="DVK7" s="224"/>
      <c r="DVL7" s="224"/>
      <c r="DVM7" s="224"/>
      <c r="DVN7" s="224"/>
      <c r="DVO7" s="224"/>
      <c r="DVP7" s="222"/>
      <c r="DVQ7" s="223"/>
      <c r="DVR7" s="223"/>
      <c r="DVS7" s="223"/>
      <c r="DVT7" s="223"/>
      <c r="DVU7" s="224"/>
      <c r="DVV7" s="224"/>
      <c r="DVW7" s="224"/>
      <c r="DVX7" s="224"/>
      <c r="DVY7" s="224"/>
      <c r="DVZ7" s="222"/>
      <c r="DWA7" s="223"/>
      <c r="DWB7" s="223"/>
      <c r="DWC7" s="223"/>
      <c r="DWD7" s="223"/>
      <c r="DWE7" s="224"/>
      <c r="DWF7" s="224"/>
      <c r="DWG7" s="224"/>
      <c r="DWH7" s="224"/>
      <c r="DWI7" s="224"/>
      <c r="DWJ7" s="222"/>
      <c r="DWK7" s="223"/>
      <c r="DWL7" s="223"/>
      <c r="DWM7" s="223"/>
      <c r="DWN7" s="223"/>
      <c r="DWO7" s="224"/>
      <c r="DWP7" s="224"/>
      <c r="DWQ7" s="224"/>
      <c r="DWR7" s="224"/>
      <c r="DWS7" s="224"/>
      <c r="DWT7" s="222"/>
      <c r="DWU7" s="223"/>
      <c r="DWV7" s="223"/>
      <c r="DWW7" s="223"/>
      <c r="DWX7" s="223"/>
      <c r="DWY7" s="224"/>
      <c r="DWZ7" s="224"/>
      <c r="DXA7" s="224"/>
      <c r="DXB7" s="224"/>
      <c r="DXC7" s="224"/>
      <c r="DXD7" s="222"/>
      <c r="DXE7" s="223"/>
      <c r="DXF7" s="223"/>
      <c r="DXG7" s="223"/>
      <c r="DXH7" s="223"/>
      <c r="DXI7" s="224"/>
      <c r="DXJ7" s="224"/>
      <c r="DXK7" s="224"/>
      <c r="DXL7" s="224"/>
      <c r="DXM7" s="224"/>
      <c r="DXN7" s="222"/>
      <c r="DXO7" s="223"/>
      <c r="DXP7" s="223"/>
      <c r="DXQ7" s="223"/>
      <c r="DXR7" s="223"/>
      <c r="DXS7" s="224"/>
      <c r="DXT7" s="224"/>
      <c r="DXU7" s="224"/>
      <c r="DXV7" s="224"/>
      <c r="DXW7" s="224"/>
      <c r="DXX7" s="222"/>
      <c r="DXY7" s="223"/>
      <c r="DXZ7" s="223"/>
      <c r="DYA7" s="223"/>
      <c r="DYB7" s="223"/>
      <c r="DYC7" s="224"/>
      <c r="DYD7" s="224"/>
      <c r="DYE7" s="224"/>
      <c r="DYF7" s="224"/>
      <c r="DYG7" s="224"/>
      <c r="DYH7" s="222"/>
      <c r="DYI7" s="223"/>
      <c r="DYJ7" s="223"/>
      <c r="DYK7" s="223"/>
      <c r="DYL7" s="223"/>
      <c r="DYM7" s="224"/>
      <c r="DYN7" s="224"/>
      <c r="DYO7" s="224"/>
      <c r="DYP7" s="224"/>
      <c r="DYQ7" s="224"/>
      <c r="DYR7" s="222"/>
      <c r="DYS7" s="223"/>
      <c r="DYT7" s="223"/>
      <c r="DYU7" s="223"/>
      <c r="DYV7" s="223"/>
      <c r="DYW7" s="224"/>
      <c r="DYX7" s="224"/>
      <c r="DYY7" s="224"/>
      <c r="DYZ7" s="224"/>
      <c r="DZA7" s="224"/>
      <c r="DZB7" s="222"/>
      <c r="DZC7" s="223"/>
      <c r="DZD7" s="223"/>
      <c r="DZE7" s="223"/>
      <c r="DZF7" s="223"/>
      <c r="DZG7" s="224"/>
      <c r="DZH7" s="224"/>
      <c r="DZI7" s="224"/>
      <c r="DZJ7" s="224"/>
      <c r="DZK7" s="224"/>
      <c r="DZL7" s="222"/>
      <c r="DZM7" s="223"/>
      <c r="DZN7" s="223"/>
      <c r="DZO7" s="223"/>
      <c r="DZP7" s="223"/>
      <c r="DZQ7" s="224"/>
      <c r="DZR7" s="224"/>
      <c r="DZS7" s="224"/>
      <c r="DZT7" s="224"/>
      <c r="DZU7" s="224"/>
      <c r="DZV7" s="222"/>
      <c r="DZW7" s="223"/>
      <c r="DZX7" s="223"/>
      <c r="DZY7" s="223"/>
      <c r="DZZ7" s="223"/>
      <c r="EAA7" s="224"/>
      <c r="EAB7" s="224"/>
      <c r="EAC7" s="224"/>
      <c r="EAD7" s="224"/>
      <c r="EAE7" s="224"/>
      <c r="EAF7" s="222"/>
      <c r="EAG7" s="223"/>
      <c r="EAH7" s="223"/>
      <c r="EAI7" s="223"/>
      <c r="EAJ7" s="223"/>
      <c r="EAK7" s="224"/>
      <c r="EAL7" s="224"/>
      <c r="EAM7" s="224"/>
      <c r="EAN7" s="224"/>
      <c r="EAO7" s="224"/>
      <c r="EAP7" s="222"/>
      <c r="EAQ7" s="223"/>
      <c r="EAR7" s="223"/>
      <c r="EAS7" s="223"/>
      <c r="EAT7" s="223"/>
      <c r="EAU7" s="224"/>
      <c r="EAV7" s="224"/>
      <c r="EAW7" s="224"/>
      <c r="EAX7" s="224"/>
      <c r="EAY7" s="224"/>
      <c r="EAZ7" s="222"/>
      <c r="EBA7" s="223"/>
      <c r="EBB7" s="223"/>
      <c r="EBC7" s="223"/>
      <c r="EBD7" s="223"/>
      <c r="EBE7" s="224"/>
      <c r="EBF7" s="224"/>
      <c r="EBG7" s="224"/>
      <c r="EBH7" s="224"/>
      <c r="EBI7" s="224"/>
      <c r="EBJ7" s="222"/>
      <c r="EBK7" s="223"/>
      <c r="EBL7" s="223"/>
      <c r="EBM7" s="223"/>
      <c r="EBN7" s="223"/>
      <c r="EBO7" s="224"/>
      <c r="EBP7" s="224"/>
      <c r="EBQ7" s="224"/>
      <c r="EBR7" s="224"/>
      <c r="EBS7" s="224"/>
      <c r="EBT7" s="222"/>
      <c r="EBU7" s="223"/>
      <c r="EBV7" s="223"/>
      <c r="EBW7" s="223"/>
      <c r="EBX7" s="223"/>
      <c r="EBY7" s="224"/>
      <c r="EBZ7" s="224"/>
      <c r="ECA7" s="224"/>
      <c r="ECB7" s="224"/>
      <c r="ECC7" s="224"/>
      <c r="ECD7" s="222"/>
      <c r="ECE7" s="223"/>
      <c r="ECF7" s="223"/>
      <c r="ECG7" s="223"/>
      <c r="ECH7" s="223"/>
      <c r="ECI7" s="224"/>
      <c r="ECJ7" s="224"/>
      <c r="ECK7" s="224"/>
      <c r="ECL7" s="224"/>
      <c r="ECM7" s="224"/>
      <c r="ECN7" s="222"/>
      <c r="ECO7" s="223"/>
      <c r="ECP7" s="223"/>
      <c r="ECQ7" s="223"/>
      <c r="ECR7" s="223"/>
      <c r="ECS7" s="224"/>
      <c r="ECT7" s="224"/>
      <c r="ECU7" s="224"/>
      <c r="ECV7" s="224"/>
      <c r="ECW7" s="224"/>
      <c r="ECX7" s="222"/>
      <c r="ECY7" s="223"/>
      <c r="ECZ7" s="223"/>
      <c r="EDA7" s="223"/>
      <c r="EDB7" s="223"/>
      <c r="EDC7" s="224"/>
      <c r="EDD7" s="224"/>
      <c r="EDE7" s="224"/>
      <c r="EDF7" s="224"/>
      <c r="EDG7" s="224"/>
      <c r="EDH7" s="222"/>
      <c r="EDI7" s="223"/>
      <c r="EDJ7" s="223"/>
      <c r="EDK7" s="223"/>
      <c r="EDL7" s="223"/>
      <c r="EDM7" s="224"/>
      <c r="EDN7" s="224"/>
      <c r="EDO7" s="224"/>
      <c r="EDP7" s="224"/>
      <c r="EDQ7" s="224"/>
      <c r="EDR7" s="222"/>
      <c r="EDS7" s="223"/>
      <c r="EDT7" s="223"/>
      <c r="EDU7" s="223"/>
      <c r="EDV7" s="223"/>
      <c r="EDW7" s="224"/>
      <c r="EDX7" s="224"/>
      <c r="EDY7" s="224"/>
      <c r="EDZ7" s="224"/>
      <c r="EEA7" s="224"/>
      <c r="EEB7" s="222"/>
      <c r="EEC7" s="223"/>
      <c r="EED7" s="223"/>
      <c r="EEE7" s="223"/>
      <c r="EEF7" s="223"/>
      <c r="EEG7" s="224"/>
      <c r="EEH7" s="224"/>
      <c r="EEI7" s="224"/>
      <c r="EEJ7" s="224"/>
      <c r="EEK7" s="224"/>
      <c r="EEL7" s="222"/>
      <c r="EEM7" s="223"/>
      <c r="EEN7" s="223"/>
      <c r="EEO7" s="223"/>
      <c r="EEP7" s="223"/>
      <c r="EEQ7" s="224"/>
      <c r="EER7" s="224"/>
      <c r="EES7" s="224"/>
      <c r="EET7" s="224"/>
      <c r="EEU7" s="224"/>
      <c r="EEV7" s="222"/>
      <c r="EEW7" s="223"/>
      <c r="EEX7" s="223"/>
      <c r="EEY7" s="223"/>
      <c r="EEZ7" s="223"/>
      <c r="EFA7" s="224"/>
      <c r="EFB7" s="224"/>
      <c r="EFC7" s="224"/>
      <c r="EFD7" s="224"/>
      <c r="EFE7" s="224"/>
      <c r="EFF7" s="222"/>
      <c r="EFG7" s="223"/>
      <c r="EFH7" s="223"/>
      <c r="EFI7" s="223"/>
      <c r="EFJ7" s="223"/>
      <c r="EFK7" s="224"/>
      <c r="EFL7" s="224"/>
      <c r="EFM7" s="224"/>
      <c r="EFN7" s="224"/>
      <c r="EFO7" s="224"/>
      <c r="EFP7" s="222"/>
      <c r="EFQ7" s="223"/>
      <c r="EFR7" s="223"/>
      <c r="EFS7" s="223"/>
      <c r="EFT7" s="223"/>
      <c r="EFU7" s="224"/>
      <c r="EFV7" s="224"/>
      <c r="EFW7" s="224"/>
      <c r="EFX7" s="224"/>
      <c r="EFY7" s="224"/>
      <c r="EFZ7" s="222"/>
      <c r="EGA7" s="223"/>
      <c r="EGB7" s="223"/>
      <c r="EGC7" s="223"/>
      <c r="EGD7" s="223"/>
      <c r="EGE7" s="224"/>
      <c r="EGF7" s="224"/>
      <c r="EGG7" s="224"/>
      <c r="EGH7" s="224"/>
      <c r="EGI7" s="224"/>
      <c r="EGJ7" s="222"/>
      <c r="EGK7" s="223"/>
      <c r="EGL7" s="223"/>
      <c r="EGM7" s="223"/>
      <c r="EGN7" s="223"/>
      <c r="EGO7" s="224"/>
      <c r="EGP7" s="224"/>
      <c r="EGQ7" s="224"/>
      <c r="EGR7" s="224"/>
      <c r="EGS7" s="224"/>
      <c r="EGT7" s="222"/>
      <c r="EGU7" s="223"/>
      <c r="EGV7" s="223"/>
      <c r="EGW7" s="223"/>
      <c r="EGX7" s="223"/>
      <c r="EGY7" s="224"/>
      <c r="EGZ7" s="224"/>
      <c r="EHA7" s="224"/>
      <c r="EHB7" s="224"/>
      <c r="EHC7" s="224"/>
      <c r="EHD7" s="222"/>
      <c r="EHE7" s="223"/>
      <c r="EHF7" s="223"/>
      <c r="EHG7" s="223"/>
      <c r="EHH7" s="223"/>
      <c r="EHI7" s="224"/>
      <c r="EHJ7" s="224"/>
      <c r="EHK7" s="224"/>
      <c r="EHL7" s="224"/>
      <c r="EHM7" s="224"/>
      <c r="EHN7" s="222"/>
      <c r="EHO7" s="223"/>
      <c r="EHP7" s="223"/>
      <c r="EHQ7" s="223"/>
      <c r="EHR7" s="223"/>
      <c r="EHS7" s="224"/>
      <c r="EHT7" s="224"/>
      <c r="EHU7" s="224"/>
      <c r="EHV7" s="224"/>
      <c r="EHW7" s="224"/>
      <c r="EHX7" s="222"/>
      <c r="EHY7" s="223"/>
      <c r="EHZ7" s="223"/>
      <c r="EIA7" s="223"/>
      <c r="EIB7" s="223"/>
      <c r="EIC7" s="224"/>
      <c r="EID7" s="224"/>
      <c r="EIE7" s="224"/>
      <c r="EIF7" s="224"/>
      <c r="EIG7" s="224"/>
      <c r="EIH7" s="222"/>
      <c r="EII7" s="223"/>
      <c r="EIJ7" s="223"/>
      <c r="EIK7" s="223"/>
      <c r="EIL7" s="223"/>
      <c r="EIM7" s="224"/>
      <c r="EIN7" s="224"/>
      <c r="EIO7" s="224"/>
      <c r="EIP7" s="224"/>
      <c r="EIQ7" s="224"/>
      <c r="EIR7" s="222"/>
      <c r="EIS7" s="223"/>
      <c r="EIT7" s="223"/>
      <c r="EIU7" s="223"/>
      <c r="EIV7" s="223"/>
      <c r="EIW7" s="224"/>
      <c r="EIX7" s="224"/>
      <c r="EIY7" s="224"/>
      <c r="EIZ7" s="224"/>
      <c r="EJA7" s="224"/>
      <c r="EJB7" s="222"/>
      <c r="EJC7" s="223"/>
      <c r="EJD7" s="223"/>
      <c r="EJE7" s="223"/>
      <c r="EJF7" s="223"/>
      <c r="EJG7" s="224"/>
      <c r="EJH7" s="224"/>
      <c r="EJI7" s="224"/>
      <c r="EJJ7" s="224"/>
      <c r="EJK7" s="224"/>
      <c r="EJL7" s="222"/>
      <c r="EJM7" s="223"/>
      <c r="EJN7" s="223"/>
      <c r="EJO7" s="223"/>
      <c r="EJP7" s="223"/>
      <c r="EJQ7" s="224"/>
      <c r="EJR7" s="224"/>
      <c r="EJS7" s="224"/>
      <c r="EJT7" s="224"/>
      <c r="EJU7" s="224"/>
      <c r="EJV7" s="222"/>
      <c r="EJW7" s="223"/>
      <c r="EJX7" s="223"/>
      <c r="EJY7" s="223"/>
      <c r="EJZ7" s="223"/>
      <c r="EKA7" s="224"/>
      <c r="EKB7" s="224"/>
      <c r="EKC7" s="224"/>
      <c r="EKD7" s="224"/>
      <c r="EKE7" s="224"/>
      <c r="EKF7" s="222"/>
      <c r="EKG7" s="223"/>
      <c r="EKH7" s="223"/>
      <c r="EKI7" s="223"/>
      <c r="EKJ7" s="223"/>
      <c r="EKK7" s="224"/>
      <c r="EKL7" s="224"/>
      <c r="EKM7" s="224"/>
      <c r="EKN7" s="224"/>
      <c r="EKO7" s="224"/>
      <c r="EKP7" s="222"/>
      <c r="EKQ7" s="223"/>
      <c r="EKR7" s="223"/>
      <c r="EKS7" s="223"/>
      <c r="EKT7" s="223"/>
      <c r="EKU7" s="224"/>
      <c r="EKV7" s="224"/>
      <c r="EKW7" s="224"/>
      <c r="EKX7" s="224"/>
      <c r="EKY7" s="224"/>
      <c r="EKZ7" s="222"/>
      <c r="ELA7" s="223"/>
      <c r="ELB7" s="223"/>
      <c r="ELC7" s="223"/>
      <c r="ELD7" s="223"/>
      <c r="ELE7" s="224"/>
      <c r="ELF7" s="224"/>
      <c r="ELG7" s="224"/>
      <c r="ELH7" s="224"/>
      <c r="ELI7" s="224"/>
      <c r="ELJ7" s="222"/>
      <c r="ELK7" s="223"/>
      <c r="ELL7" s="223"/>
      <c r="ELM7" s="223"/>
      <c r="ELN7" s="223"/>
      <c r="ELO7" s="224"/>
      <c r="ELP7" s="224"/>
      <c r="ELQ7" s="224"/>
      <c r="ELR7" s="224"/>
      <c r="ELS7" s="224"/>
      <c r="ELT7" s="222"/>
      <c r="ELU7" s="223"/>
      <c r="ELV7" s="223"/>
      <c r="ELW7" s="223"/>
      <c r="ELX7" s="223"/>
      <c r="ELY7" s="224"/>
      <c r="ELZ7" s="224"/>
      <c r="EMA7" s="224"/>
      <c r="EMB7" s="224"/>
      <c r="EMC7" s="224"/>
      <c r="EMD7" s="222"/>
      <c r="EME7" s="223"/>
      <c r="EMF7" s="223"/>
      <c r="EMG7" s="223"/>
      <c r="EMH7" s="223"/>
      <c r="EMI7" s="224"/>
      <c r="EMJ7" s="224"/>
      <c r="EMK7" s="224"/>
      <c r="EML7" s="224"/>
      <c r="EMM7" s="224"/>
      <c r="EMN7" s="222"/>
      <c r="EMO7" s="223"/>
      <c r="EMP7" s="223"/>
      <c r="EMQ7" s="223"/>
      <c r="EMR7" s="223"/>
      <c r="EMS7" s="224"/>
      <c r="EMT7" s="224"/>
      <c r="EMU7" s="224"/>
      <c r="EMV7" s="224"/>
      <c r="EMW7" s="224"/>
      <c r="EMX7" s="222"/>
      <c r="EMY7" s="223"/>
      <c r="EMZ7" s="223"/>
      <c r="ENA7" s="223"/>
      <c r="ENB7" s="223"/>
      <c r="ENC7" s="224"/>
      <c r="END7" s="224"/>
      <c r="ENE7" s="224"/>
      <c r="ENF7" s="224"/>
      <c r="ENG7" s="224"/>
      <c r="ENH7" s="222"/>
      <c r="ENI7" s="223"/>
      <c r="ENJ7" s="223"/>
      <c r="ENK7" s="223"/>
      <c r="ENL7" s="223"/>
      <c r="ENM7" s="224"/>
      <c r="ENN7" s="224"/>
      <c r="ENO7" s="224"/>
      <c r="ENP7" s="224"/>
      <c r="ENQ7" s="224"/>
      <c r="ENR7" s="222"/>
      <c r="ENS7" s="223"/>
      <c r="ENT7" s="223"/>
      <c r="ENU7" s="223"/>
      <c r="ENV7" s="223"/>
      <c r="ENW7" s="224"/>
      <c r="ENX7" s="224"/>
      <c r="ENY7" s="224"/>
      <c r="ENZ7" s="224"/>
      <c r="EOA7" s="224"/>
      <c r="EOB7" s="222"/>
      <c r="EOC7" s="223"/>
      <c r="EOD7" s="223"/>
      <c r="EOE7" s="223"/>
      <c r="EOF7" s="223"/>
      <c r="EOG7" s="224"/>
      <c r="EOH7" s="224"/>
      <c r="EOI7" s="224"/>
      <c r="EOJ7" s="224"/>
      <c r="EOK7" s="224"/>
      <c r="EOL7" s="222"/>
      <c r="EOM7" s="223"/>
      <c r="EON7" s="223"/>
      <c r="EOO7" s="223"/>
      <c r="EOP7" s="223"/>
      <c r="EOQ7" s="224"/>
      <c r="EOR7" s="224"/>
      <c r="EOS7" s="224"/>
      <c r="EOT7" s="224"/>
      <c r="EOU7" s="224"/>
      <c r="EOV7" s="222"/>
      <c r="EOW7" s="223"/>
      <c r="EOX7" s="223"/>
      <c r="EOY7" s="223"/>
      <c r="EOZ7" s="223"/>
      <c r="EPA7" s="224"/>
      <c r="EPB7" s="224"/>
      <c r="EPC7" s="224"/>
      <c r="EPD7" s="224"/>
      <c r="EPE7" s="224"/>
      <c r="EPF7" s="222"/>
      <c r="EPG7" s="223"/>
      <c r="EPH7" s="223"/>
      <c r="EPI7" s="223"/>
      <c r="EPJ7" s="223"/>
      <c r="EPK7" s="224"/>
      <c r="EPL7" s="224"/>
      <c r="EPM7" s="224"/>
      <c r="EPN7" s="224"/>
      <c r="EPO7" s="224"/>
      <c r="EPP7" s="222"/>
      <c r="EPQ7" s="223"/>
      <c r="EPR7" s="223"/>
      <c r="EPS7" s="223"/>
      <c r="EPT7" s="223"/>
      <c r="EPU7" s="224"/>
      <c r="EPV7" s="224"/>
      <c r="EPW7" s="224"/>
      <c r="EPX7" s="224"/>
      <c r="EPY7" s="224"/>
      <c r="EPZ7" s="222"/>
      <c r="EQA7" s="223"/>
      <c r="EQB7" s="223"/>
      <c r="EQC7" s="223"/>
      <c r="EQD7" s="223"/>
      <c r="EQE7" s="224"/>
      <c r="EQF7" s="224"/>
      <c r="EQG7" s="224"/>
      <c r="EQH7" s="224"/>
      <c r="EQI7" s="224"/>
      <c r="EQJ7" s="222"/>
      <c r="EQK7" s="223"/>
      <c r="EQL7" s="223"/>
      <c r="EQM7" s="223"/>
      <c r="EQN7" s="223"/>
      <c r="EQO7" s="224"/>
      <c r="EQP7" s="224"/>
      <c r="EQQ7" s="224"/>
      <c r="EQR7" s="224"/>
      <c r="EQS7" s="224"/>
      <c r="EQT7" s="222"/>
      <c r="EQU7" s="223"/>
      <c r="EQV7" s="223"/>
      <c r="EQW7" s="223"/>
      <c r="EQX7" s="223"/>
      <c r="EQY7" s="224"/>
      <c r="EQZ7" s="224"/>
      <c r="ERA7" s="224"/>
      <c r="ERB7" s="224"/>
      <c r="ERC7" s="224"/>
      <c r="ERD7" s="222"/>
      <c r="ERE7" s="223"/>
      <c r="ERF7" s="223"/>
      <c r="ERG7" s="223"/>
      <c r="ERH7" s="223"/>
      <c r="ERI7" s="224"/>
      <c r="ERJ7" s="224"/>
      <c r="ERK7" s="224"/>
      <c r="ERL7" s="224"/>
      <c r="ERM7" s="224"/>
      <c r="ERN7" s="222"/>
      <c r="ERO7" s="223"/>
      <c r="ERP7" s="223"/>
      <c r="ERQ7" s="223"/>
      <c r="ERR7" s="223"/>
      <c r="ERS7" s="224"/>
      <c r="ERT7" s="224"/>
      <c r="ERU7" s="224"/>
      <c r="ERV7" s="224"/>
      <c r="ERW7" s="224"/>
      <c r="ERX7" s="222"/>
      <c r="ERY7" s="223"/>
      <c r="ERZ7" s="223"/>
      <c r="ESA7" s="223"/>
      <c r="ESB7" s="223"/>
      <c r="ESC7" s="224"/>
      <c r="ESD7" s="224"/>
      <c r="ESE7" s="224"/>
      <c r="ESF7" s="224"/>
      <c r="ESG7" s="224"/>
      <c r="ESH7" s="222"/>
      <c r="ESI7" s="223"/>
      <c r="ESJ7" s="223"/>
      <c r="ESK7" s="223"/>
      <c r="ESL7" s="223"/>
      <c r="ESM7" s="224"/>
      <c r="ESN7" s="224"/>
      <c r="ESO7" s="224"/>
      <c r="ESP7" s="224"/>
      <c r="ESQ7" s="224"/>
      <c r="ESR7" s="222"/>
      <c r="ESS7" s="223"/>
      <c r="EST7" s="223"/>
      <c r="ESU7" s="223"/>
      <c r="ESV7" s="223"/>
      <c r="ESW7" s="224"/>
      <c r="ESX7" s="224"/>
      <c r="ESY7" s="224"/>
      <c r="ESZ7" s="224"/>
      <c r="ETA7" s="224"/>
      <c r="ETB7" s="222"/>
      <c r="ETC7" s="223"/>
      <c r="ETD7" s="223"/>
      <c r="ETE7" s="223"/>
      <c r="ETF7" s="223"/>
      <c r="ETG7" s="224"/>
      <c r="ETH7" s="224"/>
      <c r="ETI7" s="224"/>
      <c r="ETJ7" s="224"/>
      <c r="ETK7" s="224"/>
      <c r="ETL7" s="222"/>
      <c r="ETM7" s="223"/>
      <c r="ETN7" s="223"/>
      <c r="ETO7" s="223"/>
      <c r="ETP7" s="223"/>
      <c r="ETQ7" s="224"/>
      <c r="ETR7" s="224"/>
      <c r="ETS7" s="224"/>
      <c r="ETT7" s="224"/>
      <c r="ETU7" s="224"/>
      <c r="ETV7" s="222"/>
      <c r="ETW7" s="223"/>
      <c r="ETX7" s="223"/>
      <c r="ETY7" s="223"/>
      <c r="ETZ7" s="223"/>
      <c r="EUA7" s="224"/>
      <c r="EUB7" s="224"/>
      <c r="EUC7" s="224"/>
      <c r="EUD7" s="224"/>
      <c r="EUE7" s="224"/>
      <c r="EUF7" s="222"/>
      <c r="EUG7" s="223"/>
      <c r="EUH7" s="223"/>
      <c r="EUI7" s="223"/>
      <c r="EUJ7" s="223"/>
      <c r="EUK7" s="224"/>
      <c r="EUL7" s="224"/>
      <c r="EUM7" s="224"/>
      <c r="EUN7" s="224"/>
      <c r="EUO7" s="224"/>
      <c r="EUP7" s="222"/>
      <c r="EUQ7" s="223"/>
      <c r="EUR7" s="223"/>
      <c r="EUS7" s="223"/>
      <c r="EUT7" s="223"/>
      <c r="EUU7" s="224"/>
      <c r="EUV7" s="224"/>
      <c r="EUW7" s="224"/>
      <c r="EUX7" s="224"/>
      <c r="EUY7" s="224"/>
      <c r="EUZ7" s="222"/>
      <c r="EVA7" s="223"/>
      <c r="EVB7" s="223"/>
      <c r="EVC7" s="223"/>
      <c r="EVD7" s="223"/>
      <c r="EVE7" s="224"/>
      <c r="EVF7" s="224"/>
      <c r="EVG7" s="224"/>
      <c r="EVH7" s="224"/>
      <c r="EVI7" s="224"/>
      <c r="EVJ7" s="222"/>
      <c r="EVK7" s="223"/>
      <c r="EVL7" s="223"/>
      <c r="EVM7" s="223"/>
      <c r="EVN7" s="223"/>
      <c r="EVO7" s="224"/>
      <c r="EVP7" s="224"/>
      <c r="EVQ7" s="224"/>
      <c r="EVR7" s="224"/>
      <c r="EVS7" s="224"/>
      <c r="EVT7" s="222"/>
      <c r="EVU7" s="223"/>
      <c r="EVV7" s="223"/>
      <c r="EVW7" s="223"/>
      <c r="EVX7" s="223"/>
      <c r="EVY7" s="224"/>
      <c r="EVZ7" s="224"/>
      <c r="EWA7" s="224"/>
      <c r="EWB7" s="224"/>
      <c r="EWC7" s="224"/>
      <c r="EWD7" s="222"/>
      <c r="EWE7" s="223"/>
      <c r="EWF7" s="223"/>
      <c r="EWG7" s="223"/>
      <c r="EWH7" s="223"/>
      <c r="EWI7" s="224"/>
      <c r="EWJ7" s="224"/>
      <c r="EWK7" s="224"/>
      <c r="EWL7" s="224"/>
      <c r="EWM7" s="224"/>
      <c r="EWN7" s="222"/>
      <c r="EWO7" s="223"/>
      <c r="EWP7" s="223"/>
      <c r="EWQ7" s="223"/>
      <c r="EWR7" s="223"/>
      <c r="EWS7" s="224"/>
      <c r="EWT7" s="224"/>
      <c r="EWU7" s="224"/>
      <c r="EWV7" s="224"/>
      <c r="EWW7" s="224"/>
      <c r="EWX7" s="222"/>
      <c r="EWY7" s="223"/>
      <c r="EWZ7" s="223"/>
      <c r="EXA7" s="223"/>
      <c r="EXB7" s="223"/>
      <c r="EXC7" s="224"/>
      <c r="EXD7" s="224"/>
      <c r="EXE7" s="224"/>
      <c r="EXF7" s="224"/>
      <c r="EXG7" s="224"/>
      <c r="EXH7" s="222"/>
      <c r="EXI7" s="223"/>
      <c r="EXJ7" s="223"/>
      <c r="EXK7" s="223"/>
      <c r="EXL7" s="223"/>
      <c r="EXM7" s="224"/>
      <c r="EXN7" s="224"/>
      <c r="EXO7" s="224"/>
      <c r="EXP7" s="224"/>
      <c r="EXQ7" s="224"/>
      <c r="EXR7" s="222"/>
      <c r="EXS7" s="223"/>
      <c r="EXT7" s="223"/>
      <c r="EXU7" s="223"/>
      <c r="EXV7" s="223"/>
      <c r="EXW7" s="224"/>
      <c r="EXX7" s="224"/>
      <c r="EXY7" s="224"/>
      <c r="EXZ7" s="224"/>
      <c r="EYA7" s="224"/>
      <c r="EYB7" s="222"/>
      <c r="EYC7" s="223"/>
      <c r="EYD7" s="223"/>
      <c r="EYE7" s="223"/>
      <c r="EYF7" s="223"/>
      <c r="EYG7" s="224"/>
      <c r="EYH7" s="224"/>
      <c r="EYI7" s="224"/>
      <c r="EYJ7" s="224"/>
      <c r="EYK7" s="224"/>
      <c r="EYL7" s="222"/>
      <c r="EYM7" s="223"/>
      <c r="EYN7" s="223"/>
      <c r="EYO7" s="223"/>
      <c r="EYP7" s="223"/>
      <c r="EYQ7" s="224"/>
      <c r="EYR7" s="224"/>
      <c r="EYS7" s="224"/>
      <c r="EYT7" s="224"/>
      <c r="EYU7" s="224"/>
      <c r="EYV7" s="222"/>
      <c r="EYW7" s="223"/>
      <c r="EYX7" s="223"/>
      <c r="EYY7" s="223"/>
      <c r="EYZ7" s="223"/>
      <c r="EZA7" s="224"/>
      <c r="EZB7" s="224"/>
      <c r="EZC7" s="224"/>
      <c r="EZD7" s="224"/>
      <c r="EZE7" s="224"/>
      <c r="EZF7" s="222"/>
      <c r="EZG7" s="223"/>
      <c r="EZH7" s="223"/>
      <c r="EZI7" s="223"/>
      <c r="EZJ7" s="223"/>
      <c r="EZK7" s="224"/>
      <c r="EZL7" s="224"/>
      <c r="EZM7" s="224"/>
      <c r="EZN7" s="224"/>
      <c r="EZO7" s="224"/>
      <c r="EZP7" s="222"/>
      <c r="EZQ7" s="223"/>
      <c r="EZR7" s="223"/>
      <c r="EZS7" s="223"/>
      <c r="EZT7" s="223"/>
      <c r="EZU7" s="224"/>
      <c r="EZV7" s="224"/>
      <c r="EZW7" s="224"/>
      <c r="EZX7" s="224"/>
      <c r="EZY7" s="224"/>
      <c r="EZZ7" s="222"/>
      <c r="FAA7" s="223"/>
      <c r="FAB7" s="223"/>
      <c r="FAC7" s="223"/>
      <c r="FAD7" s="223"/>
      <c r="FAE7" s="224"/>
      <c r="FAF7" s="224"/>
      <c r="FAG7" s="224"/>
      <c r="FAH7" s="224"/>
      <c r="FAI7" s="224"/>
      <c r="FAJ7" s="222"/>
      <c r="FAK7" s="223"/>
      <c r="FAL7" s="223"/>
      <c r="FAM7" s="223"/>
      <c r="FAN7" s="223"/>
      <c r="FAO7" s="224"/>
      <c r="FAP7" s="224"/>
      <c r="FAQ7" s="224"/>
      <c r="FAR7" s="224"/>
      <c r="FAS7" s="224"/>
      <c r="FAT7" s="222"/>
      <c r="FAU7" s="223"/>
      <c r="FAV7" s="223"/>
      <c r="FAW7" s="223"/>
      <c r="FAX7" s="223"/>
      <c r="FAY7" s="224"/>
      <c r="FAZ7" s="224"/>
      <c r="FBA7" s="224"/>
      <c r="FBB7" s="224"/>
      <c r="FBC7" s="224"/>
      <c r="FBD7" s="222"/>
      <c r="FBE7" s="223"/>
      <c r="FBF7" s="223"/>
      <c r="FBG7" s="223"/>
      <c r="FBH7" s="223"/>
      <c r="FBI7" s="224"/>
      <c r="FBJ7" s="224"/>
      <c r="FBK7" s="224"/>
      <c r="FBL7" s="224"/>
      <c r="FBM7" s="224"/>
      <c r="FBN7" s="222"/>
      <c r="FBO7" s="223"/>
      <c r="FBP7" s="223"/>
      <c r="FBQ7" s="223"/>
      <c r="FBR7" s="223"/>
      <c r="FBS7" s="224"/>
      <c r="FBT7" s="224"/>
      <c r="FBU7" s="224"/>
      <c r="FBV7" s="224"/>
      <c r="FBW7" s="224"/>
      <c r="FBX7" s="222"/>
      <c r="FBY7" s="223"/>
      <c r="FBZ7" s="223"/>
      <c r="FCA7" s="223"/>
      <c r="FCB7" s="223"/>
      <c r="FCC7" s="224"/>
      <c r="FCD7" s="224"/>
      <c r="FCE7" s="224"/>
      <c r="FCF7" s="224"/>
      <c r="FCG7" s="224"/>
      <c r="FCH7" s="222"/>
      <c r="FCI7" s="223"/>
      <c r="FCJ7" s="223"/>
      <c r="FCK7" s="223"/>
      <c r="FCL7" s="223"/>
      <c r="FCM7" s="224"/>
      <c r="FCN7" s="224"/>
      <c r="FCO7" s="224"/>
      <c r="FCP7" s="224"/>
      <c r="FCQ7" s="224"/>
      <c r="FCR7" s="222"/>
      <c r="FCS7" s="223"/>
      <c r="FCT7" s="223"/>
      <c r="FCU7" s="223"/>
      <c r="FCV7" s="223"/>
      <c r="FCW7" s="224"/>
      <c r="FCX7" s="224"/>
      <c r="FCY7" s="224"/>
      <c r="FCZ7" s="224"/>
      <c r="FDA7" s="224"/>
      <c r="FDB7" s="222"/>
      <c r="FDC7" s="223"/>
      <c r="FDD7" s="223"/>
      <c r="FDE7" s="223"/>
      <c r="FDF7" s="223"/>
      <c r="FDG7" s="224"/>
      <c r="FDH7" s="224"/>
      <c r="FDI7" s="224"/>
      <c r="FDJ7" s="224"/>
      <c r="FDK7" s="224"/>
      <c r="FDL7" s="222"/>
      <c r="FDM7" s="223"/>
      <c r="FDN7" s="223"/>
      <c r="FDO7" s="223"/>
      <c r="FDP7" s="223"/>
      <c r="FDQ7" s="224"/>
      <c r="FDR7" s="224"/>
      <c r="FDS7" s="224"/>
      <c r="FDT7" s="224"/>
      <c r="FDU7" s="224"/>
      <c r="FDV7" s="222"/>
      <c r="FDW7" s="223"/>
      <c r="FDX7" s="223"/>
      <c r="FDY7" s="223"/>
      <c r="FDZ7" s="223"/>
      <c r="FEA7" s="224"/>
      <c r="FEB7" s="224"/>
      <c r="FEC7" s="224"/>
      <c r="FED7" s="224"/>
      <c r="FEE7" s="224"/>
      <c r="FEF7" s="222"/>
      <c r="FEG7" s="223"/>
      <c r="FEH7" s="223"/>
      <c r="FEI7" s="223"/>
      <c r="FEJ7" s="223"/>
      <c r="FEK7" s="224"/>
      <c r="FEL7" s="224"/>
      <c r="FEM7" s="224"/>
      <c r="FEN7" s="224"/>
      <c r="FEO7" s="224"/>
      <c r="FEP7" s="222"/>
      <c r="FEQ7" s="223"/>
      <c r="FER7" s="223"/>
      <c r="FES7" s="223"/>
      <c r="FET7" s="223"/>
      <c r="FEU7" s="224"/>
      <c r="FEV7" s="224"/>
      <c r="FEW7" s="224"/>
      <c r="FEX7" s="224"/>
      <c r="FEY7" s="224"/>
      <c r="FEZ7" s="222"/>
      <c r="FFA7" s="223"/>
      <c r="FFB7" s="223"/>
      <c r="FFC7" s="223"/>
      <c r="FFD7" s="223"/>
      <c r="FFE7" s="224"/>
      <c r="FFF7" s="224"/>
      <c r="FFG7" s="224"/>
      <c r="FFH7" s="224"/>
      <c r="FFI7" s="224"/>
      <c r="FFJ7" s="222"/>
      <c r="FFK7" s="223"/>
      <c r="FFL7" s="223"/>
      <c r="FFM7" s="223"/>
      <c r="FFN7" s="223"/>
      <c r="FFO7" s="224"/>
      <c r="FFP7" s="224"/>
      <c r="FFQ7" s="224"/>
      <c r="FFR7" s="224"/>
      <c r="FFS7" s="224"/>
      <c r="FFT7" s="222"/>
      <c r="FFU7" s="223"/>
      <c r="FFV7" s="223"/>
      <c r="FFW7" s="223"/>
      <c r="FFX7" s="223"/>
      <c r="FFY7" s="224"/>
      <c r="FFZ7" s="224"/>
      <c r="FGA7" s="224"/>
      <c r="FGB7" s="224"/>
      <c r="FGC7" s="224"/>
      <c r="FGD7" s="222"/>
      <c r="FGE7" s="223"/>
      <c r="FGF7" s="223"/>
      <c r="FGG7" s="223"/>
      <c r="FGH7" s="223"/>
      <c r="FGI7" s="224"/>
      <c r="FGJ7" s="224"/>
      <c r="FGK7" s="224"/>
      <c r="FGL7" s="224"/>
      <c r="FGM7" s="224"/>
      <c r="FGN7" s="222"/>
      <c r="FGO7" s="223"/>
      <c r="FGP7" s="223"/>
      <c r="FGQ7" s="223"/>
      <c r="FGR7" s="223"/>
      <c r="FGS7" s="224"/>
      <c r="FGT7" s="224"/>
      <c r="FGU7" s="224"/>
      <c r="FGV7" s="224"/>
      <c r="FGW7" s="224"/>
      <c r="FGX7" s="222"/>
      <c r="FGY7" s="223"/>
      <c r="FGZ7" s="223"/>
      <c r="FHA7" s="223"/>
      <c r="FHB7" s="223"/>
      <c r="FHC7" s="224"/>
      <c r="FHD7" s="224"/>
      <c r="FHE7" s="224"/>
      <c r="FHF7" s="224"/>
      <c r="FHG7" s="224"/>
      <c r="FHH7" s="222"/>
      <c r="FHI7" s="223"/>
      <c r="FHJ7" s="223"/>
      <c r="FHK7" s="223"/>
      <c r="FHL7" s="223"/>
      <c r="FHM7" s="224"/>
      <c r="FHN7" s="224"/>
      <c r="FHO7" s="224"/>
      <c r="FHP7" s="224"/>
      <c r="FHQ7" s="224"/>
      <c r="FHR7" s="222"/>
      <c r="FHS7" s="223"/>
      <c r="FHT7" s="223"/>
      <c r="FHU7" s="223"/>
      <c r="FHV7" s="223"/>
      <c r="FHW7" s="224"/>
      <c r="FHX7" s="224"/>
      <c r="FHY7" s="224"/>
      <c r="FHZ7" s="224"/>
      <c r="FIA7" s="224"/>
      <c r="FIB7" s="222"/>
      <c r="FIC7" s="223"/>
      <c r="FID7" s="223"/>
      <c r="FIE7" s="223"/>
      <c r="FIF7" s="223"/>
      <c r="FIG7" s="224"/>
      <c r="FIH7" s="224"/>
      <c r="FII7" s="224"/>
      <c r="FIJ7" s="224"/>
      <c r="FIK7" s="224"/>
      <c r="FIL7" s="222"/>
      <c r="FIM7" s="223"/>
      <c r="FIN7" s="223"/>
      <c r="FIO7" s="223"/>
      <c r="FIP7" s="223"/>
      <c r="FIQ7" s="224"/>
      <c r="FIR7" s="224"/>
      <c r="FIS7" s="224"/>
      <c r="FIT7" s="224"/>
      <c r="FIU7" s="224"/>
      <c r="FIV7" s="222"/>
      <c r="FIW7" s="223"/>
      <c r="FIX7" s="223"/>
      <c r="FIY7" s="223"/>
      <c r="FIZ7" s="223"/>
      <c r="FJA7" s="224"/>
      <c r="FJB7" s="224"/>
      <c r="FJC7" s="224"/>
      <c r="FJD7" s="224"/>
      <c r="FJE7" s="224"/>
      <c r="FJF7" s="222"/>
      <c r="FJG7" s="223"/>
      <c r="FJH7" s="223"/>
      <c r="FJI7" s="223"/>
      <c r="FJJ7" s="223"/>
      <c r="FJK7" s="224"/>
      <c r="FJL7" s="224"/>
      <c r="FJM7" s="224"/>
      <c r="FJN7" s="224"/>
      <c r="FJO7" s="224"/>
      <c r="FJP7" s="222"/>
      <c r="FJQ7" s="223"/>
      <c r="FJR7" s="223"/>
      <c r="FJS7" s="223"/>
      <c r="FJT7" s="223"/>
      <c r="FJU7" s="224"/>
      <c r="FJV7" s="224"/>
      <c r="FJW7" s="224"/>
      <c r="FJX7" s="224"/>
      <c r="FJY7" s="224"/>
      <c r="FJZ7" s="222"/>
      <c r="FKA7" s="223"/>
      <c r="FKB7" s="223"/>
      <c r="FKC7" s="223"/>
      <c r="FKD7" s="223"/>
      <c r="FKE7" s="224"/>
      <c r="FKF7" s="224"/>
      <c r="FKG7" s="224"/>
      <c r="FKH7" s="224"/>
      <c r="FKI7" s="224"/>
      <c r="FKJ7" s="222"/>
      <c r="FKK7" s="223"/>
      <c r="FKL7" s="223"/>
      <c r="FKM7" s="223"/>
      <c r="FKN7" s="223"/>
      <c r="FKO7" s="224"/>
      <c r="FKP7" s="224"/>
      <c r="FKQ7" s="224"/>
      <c r="FKR7" s="224"/>
      <c r="FKS7" s="224"/>
      <c r="FKT7" s="222"/>
      <c r="FKU7" s="223"/>
      <c r="FKV7" s="223"/>
      <c r="FKW7" s="223"/>
      <c r="FKX7" s="223"/>
      <c r="FKY7" s="224"/>
      <c r="FKZ7" s="224"/>
      <c r="FLA7" s="224"/>
      <c r="FLB7" s="224"/>
      <c r="FLC7" s="224"/>
      <c r="FLD7" s="222"/>
      <c r="FLE7" s="223"/>
      <c r="FLF7" s="223"/>
      <c r="FLG7" s="223"/>
      <c r="FLH7" s="223"/>
      <c r="FLI7" s="224"/>
      <c r="FLJ7" s="224"/>
      <c r="FLK7" s="224"/>
      <c r="FLL7" s="224"/>
      <c r="FLM7" s="224"/>
      <c r="FLN7" s="222"/>
      <c r="FLO7" s="223"/>
      <c r="FLP7" s="223"/>
      <c r="FLQ7" s="223"/>
      <c r="FLR7" s="223"/>
      <c r="FLS7" s="224"/>
      <c r="FLT7" s="224"/>
      <c r="FLU7" s="224"/>
      <c r="FLV7" s="224"/>
      <c r="FLW7" s="224"/>
      <c r="FLX7" s="222"/>
      <c r="FLY7" s="223"/>
      <c r="FLZ7" s="223"/>
      <c r="FMA7" s="223"/>
      <c r="FMB7" s="223"/>
      <c r="FMC7" s="224"/>
      <c r="FMD7" s="224"/>
      <c r="FME7" s="224"/>
      <c r="FMF7" s="224"/>
      <c r="FMG7" s="224"/>
      <c r="FMH7" s="222"/>
      <c r="FMI7" s="223"/>
      <c r="FMJ7" s="223"/>
      <c r="FMK7" s="223"/>
      <c r="FML7" s="223"/>
      <c r="FMM7" s="224"/>
      <c r="FMN7" s="224"/>
      <c r="FMO7" s="224"/>
      <c r="FMP7" s="224"/>
      <c r="FMQ7" s="224"/>
      <c r="FMR7" s="222"/>
      <c r="FMS7" s="223"/>
      <c r="FMT7" s="223"/>
      <c r="FMU7" s="223"/>
      <c r="FMV7" s="223"/>
      <c r="FMW7" s="224"/>
      <c r="FMX7" s="224"/>
      <c r="FMY7" s="224"/>
      <c r="FMZ7" s="224"/>
      <c r="FNA7" s="224"/>
      <c r="FNB7" s="222"/>
      <c r="FNC7" s="223"/>
      <c r="FND7" s="223"/>
      <c r="FNE7" s="223"/>
      <c r="FNF7" s="223"/>
      <c r="FNG7" s="224"/>
      <c r="FNH7" s="224"/>
      <c r="FNI7" s="224"/>
      <c r="FNJ7" s="224"/>
      <c r="FNK7" s="224"/>
      <c r="FNL7" s="222"/>
      <c r="FNM7" s="223"/>
      <c r="FNN7" s="223"/>
      <c r="FNO7" s="223"/>
      <c r="FNP7" s="223"/>
      <c r="FNQ7" s="224"/>
      <c r="FNR7" s="224"/>
      <c r="FNS7" s="224"/>
      <c r="FNT7" s="224"/>
      <c r="FNU7" s="224"/>
      <c r="FNV7" s="222"/>
      <c r="FNW7" s="223"/>
      <c r="FNX7" s="223"/>
      <c r="FNY7" s="223"/>
      <c r="FNZ7" s="223"/>
      <c r="FOA7" s="224"/>
      <c r="FOB7" s="224"/>
      <c r="FOC7" s="224"/>
      <c r="FOD7" s="224"/>
      <c r="FOE7" s="224"/>
      <c r="FOF7" s="222"/>
      <c r="FOG7" s="223"/>
      <c r="FOH7" s="223"/>
      <c r="FOI7" s="223"/>
      <c r="FOJ7" s="223"/>
      <c r="FOK7" s="224"/>
      <c r="FOL7" s="224"/>
      <c r="FOM7" s="224"/>
      <c r="FON7" s="224"/>
      <c r="FOO7" s="224"/>
      <c r="FOP7" s="222"/>
      <c r="FOQ7" s="223"/>
      <c r="FOR7" s="223"/>
      <c r="FOS7" s="223"/>
      <c r="FOT7" s="223"/>
      <c r="FOU7" s="224"/>
      <c r="FOV7" s="224"/>
      <c r="FOW7" s="224"/>
      <c r="FOX7" s="224"/>
      <c r="FOY7" s="224"/>
      <c r="FOZ7" s="222"/>
      <c r="FPA7" s="223"/>
      <c r="FPB7" s="223"/>
      <c r="FPC7" s="223"/>
      <c r="FPD7" s="223"/>
      <c r="FPE7" s="224"/>
      <c r="FPF7" s="224"/>
      <c r="FPG7" s="224"/>
      <c r="FPH7" s="224"/>
      <c r="FPI7" s="224"/>
      <c r="FPJ7" s="222"/>
      <c r="FPK7" s="223"/>
      <c r="FPL7" s="223"/>
      <c r="FPM7" s="223"/>
      <c r="FPN7" s="223"/>
      <c r="FPO7" s="224"/>
      <c r="FPP7" s="224"/>
      <c r="FPQ7" s="224"/>
      <c r="FPR7" s="224"/>
      <c r="FPS7" s="224"/>
      <c r="FPT7" s="222"/>
      <c r="FPU7" s="223"/>
      <c r="FPV7" s="223"/>
      <c r="FPW7" s="223"/>
      <c r="FPX7" s="223"/>
      <c r="FPY7" s="224"/>
      <c r="FPZ7" s="224"/>
      <c r="FQA7" s="224"/>
      <c r="FQB7" s="224"/>
      <c r="FQC7" s="224"/>
      <c r="FQD7" s="222"/>
      <c r="FQE7" s="223"/>
      <c r="FQF7" s="223"/>
      <c r="FQG7" s="223"/>
      <c r="FQH7" s="223"/>
      <c r="FQI7" s="224"/>
      <c r="FQJ7" s="224"/>
      <c r="FQK7" s="224"/>
      <c r="FQL7" s="224"/>
      <c r="FQM7" s="224"/>
      <c r="FQN7" s="222"/>
      <c r="FQO7" s="223"/>
      <c r="FQP7" s="223"/>
      <c r="FQQ7" s="223"/>
      <c r="FQR7" s="223"/>
      <c r="FQS7" s="224"/>
      <c r="FQT7" s="224"/>
      <c r="FQU7" s="224"/>
      <c r="FQV7" s="224"/>
      <c r="FQW7" s="224"/>
      <c r="FQX7" s="222"/>
      <c r="FQY7" s="223"/>
      <c r="FQZ7" s="223"/>
      <c r="FRA7" s="223"/>
      <c r="FRB7" s="223"/>
      <c r="FRC7" s="224"/>
      <c r="FRD7" s="224"/>
      <c r="FRE7" s="224"/>
      <c r="FRF7" s="224"/>
      <c r="FRG7" s="224"/>
      <c r="FRH7" s="222"/>
      <c r="FRI7" s="223"/>
      <c r="FRJ7" s="223"/>
      <c r="FRK7" s="223"/>
      <c r="FRL7" s="223"/>
      <c r="FRM7" s="224"/>
      <c r="FRN7" s="224"/>
      <c r="FRO7" s="224"/>
      <c r="FRP7" s="224"/>
      <c r="FRQ7" s="224"/>
      <c r="FRR7" s="222"/>
      <c r="FRS7" s="223"/>
      <c r="FRT7" s="223"/>
      <c r="FRU7" s="223"/>
      <c r="FRV7" s="223"/>
      <c r="FRW7" s="224"/>
      <c r="FRX7" s="224"/>
      <c r="FRY7" s="224"/>
      <c r="FRZ7" s="224"/>
      <c r="FSA7" s="224"/>
      <c r="FSB7" s="222"/>
      <c r="FSC7" s="223"/>
      <c r="FSD7" s="223"/>
      <c r="FSE7" s="223"/>
      <c r="FSF7" s="223"/>
      <c r="FSG7" s="224"/>
      <c r="FSH7" s="224"/>
      <c r="FSI7" s="224"/>
      <c r="FSJ7" s="224"/>
      <c r="FSK7" s="224"/>
      <c r="FSL7" s="222"/>
      <c r="FSM7" s="223"/>
      <c r="FSN7" s="223"/>
      <c r="FSO7" s="223"/>
      <c r="FSP7" s="223"/>
      <c r="FSQ7" s="224"/>
      <c r="FSR7" s="224"/>
      <c r="FSS7" s="224"/>
      <c r="FST7" s="224"/>
      <c r="FSU7" s="224"/>
      <c r="FSV7" s="222"/>
      <c r="FSW7" s="223"/>
      <c r="FSX7" s="223"/>
      <c r="FSY7" s="223"/>
      <c r="FSZ7" s="223"/>
      <c r="FTA7" s="224"/>
      <c r="FTB7" s="224"/>
      <c r="FTC7" s="224"/>
      <c r="FTD7" s="224"/>
      <c r="FTE7" s="224"/>
      <c r="FTF7" s="222"/>
      <c r="FTG7" s="223"/>
      <c r="FTH7" s="223"/>
      <c r="FTI7" s="223"/>
      <c r="FTJ7" s="223"/>
      <c r="FTK7" s="224"/>
      <c r="FTL7" s="224"/>
      <c r="FTM7" s="224"/>
      <c r="FTN7" s="224"/>
      <c r="FTO7" s="224"/>
      <c r="FTP7" s="222"/>
      <c r="FTQ7" s="223"/>
      <c r="FTR7" s="223"/>
      <c r="FTS7" s="223"/>
      <c r="FTT7" s="223"/>
      <c r="FTU7" s="224"/>
      <c r="FTV7" s="224"/>
      <c r="FTW7" s="224"/>
      <c r="FTX7" s="224"/>
      <c r="FTY7" s="224"/>
      <c r="FTZ7" s="222"/>
      <c r="FUA7" s="223"/>
      <c r="FUB7" s="223"/>
      <c r="FUC7" s="223"/>
      <c r="FUD7" s="223"/>
      <c r="FUE7" s="224"/>
      <c r="FUF7" s="224"/>
      <c r="FUG7" s="224"/>
      <c r="FUH7" s="224"/>
      <c r="FUI7" s="224"/>
      <c r="FUJ7" s="222"/>
      <c r="FUK7" s="223"/>
      <c r="FUL7" s="223"/>
      <c r="FUM7" s="223"/>
      <c r="FUN7" s="223"/>
      <c r="FUO7" s="224"/>
      <c r="FUP7" s="224"/>
      <c r="FUQ7" s="224"/>
      <c r="FUR7" s="224"/>
      <c r="FUS7" s="224"/>
      <c r="FUT7" s="222"/>
      <c r="FUU7" s="223"/>
      <c r="FUV7" s="223"/>
      <c r="FUW7" s="223"/>
      <c r="FUX7" s="223"/>
      <c r="FUY7" s="224"/>
      <c r="FUZ7" s="224"/>
      <c r="FVA7" s="224"/>
      <c r="FVB7" s="224"/>
      <c r="FVC7" s="224"/>
      <c r="FVD7" s="222"/>
      <c r="FVE7" s="223"/>
      <c r="FVF7" s="223"/>
      <c r="FVG7" s="223"/>
      <c r="FVH7" s="223"/>
      <c r="FVI7" s="224"/>
      <c r="FVJ7" s="224"/>
      <c r="FVK7" s="224"/>
      <c r="FVL7" s="224"/>
      <c r="FVM7" s="224"/>
      <c r="FVN7" s="222"/>
      <c r="FVO7" s="223"/>
      <c r="FVP7" s="223"/>
      <c r="FVQ7" s="223"/>
      <c r="FVR7" s="223"/>
      <c r="FVS7" s="224"/>
      <c r="FVT7" s="224"/>
      <c r="FVU7" s="224"/>
      <c r="FVV7" s="224"/>
      <c r="FVW7" s="224"/>
      <c r="FVX7" s="222"/>
      <c r="FVY7" s="223"/>
      <c r="FVZ7" s="223"/>
      <c r="FWA7" s="223"/>
      <c r="FWB7" s="223"/>
      <c r="FWC7" s="224"/>
      <c r="FWD7" s="224"/>
      <c r="FWE7" s="224"/>
      <c r="FWF7" s="224"/>
      <c r="FWG7" s="224"/>
      <c r="FWH7" s="222"/>
      <c r="FWI7" s="223"/>
      <c r="FWJ7" s="223"/>
      <c r="FWK7" s="223"/>
      <c r="FWL7" s="223"/>
      <c r="FWM7" s="224"/>
      <c r="FWN7" s="224"/>
      <c r="FWO7" s="224"/>
      <c r="FWP7" s="224"/>
      <c r="FWQ7" s="224"/>
      <c r="FWR7" s="222"/>
      <c r="FWS7" s="223"/>
      <c r="FWT7" s="223"/>
      <c r="FWU7" s="223"/>
      <c r="FWV7" s="223"/>
      <c r="FWW7" s="224"/>
      <c r="FWX7" s="224"/>
      <c r="FWY7" s="224"/>
      <c r="FWZ7" s="224"/>
      <c r="FXA7" s="224"/>
      <c r="FXB7" s="222"/>
      <c r="FXC7" s="223"/>
      <c r="FXD7" s="223"/>
      <c r="FXE7" s="223"/>
      <c r="FXF7" s="223"/>
      <c r="FXG7" s="224"/>
      <c r="FXH7" s="224"/>
      <c r="FXI7" s="224"/>
      <c r="FXJ7" s="224"/>
      <c r="FXK7" s="224"/>
      <c r="FXL7" s="222"/>
      <c r="FXM7" s="223"/>
      <c r="FXN7" s="223"/>
      <c r="FXO7" s="223"/>
      <c r="FXP7" s="223"/>
      <c r="FXQ7" s="224"/>
      <c r="FXR7" s="224"/>
      <c r="FXS7" s="224"/>
      <c r="FXT7" s="224"/>
      <c r="FXU7" s="224"/>
      <c r="FXV7" s="222"/>
      <c r="FXW7" s="223"/>
      <c r="FXX7" s="223"/>
      <c r="FXY7" s="223"/>
      <c r="FXZ7" s="223"/>
      <c r="FYA7" s="224"/>
      <c r="FYB7" s="224"/>
      <c r="FYC7" s="224"/>
      <c r="FYD7" s="224"/>
      <c r="FYE7" s="224"/>
      <c r="FYF7" s="222"/>
      <c r="FYG7" s="223"/>
      <c r="FYH7" s="223"/>
      <c r="FYI7" s="223"/>
      <c r="FYJ7" s="223"/>
      <c r="FYK7" s="224"/>
      <c r="FYL7" s="224"/>
      <c r="FYM7" s="224"/>
      <c r="FYN7" s="224"/>
      <c r="FYO7" s="224"/>
      <c r="FYP7" s="222"/>
      <c r="FYQ7" s="223"/>
      <c r="FYR7" s="223"/>
      <c r="FYS7" s="223"/>
      <c r="FYT7" s="223"/>
      <c r="FYU7" s="224"/>
      <c r="FYV7" s="224"/>
      <c r="FYW7" s="224"/>
      <c r="FYX7" s="224"/>
      <c r="FYY7" s="224"/>
      <c r="FYZ7" s="222"/>
      <c r="FZA7" s="223"/>
      <c r="FZB7" s="223"/>
      <c r="FZC7" s="223"/>
      <c r="FZD7" s="223"/>
      <c r="FZE7" s="224"/>
      <c r="FZF7" s="224"/>
      <c r="FZG7" s="224"/>
      <c r="FZH7" s="224"/>
      <c r="FZI7" s="224"/>
      <c r="FZJ7" s="222"/>
      <c r="FZK7" s="223"/>
      <c r="FZL7" s="223"/>
      <c r="FZM7" s="223"/>
      <c r="FZN7" s="223"/>
      <c r="FZO7" s="224"/>
      <c r="FZP7" s="224"/>
      <c r="FZQ7" s="224"/>
      <c r="FZR7" s="224"/>
      <c r="FZS7" s="224"/>
      <c r="FZT7" s="222"/>
      <c r="FZU7" s="223"/>
      <c r="FZV7" s="223"/>
      <c r="FZW7" s="223"/>
      <c r="FZX7" s="223"/>
      <c r="FZY7" s="224"/>
      <c r="FZZ7" s="224"/>
      <c r="GAA7" s="224"/>
      <c r="GAB7" s="224"/>
      <c r="GAC7" s="224"/>
      <c r="GAD7" s="222"/>
      <c r="GAE7" s="223"/>
      <c r="GAF7" s="223"/>
      <c r="GAG7" s="223"/>
      <c r="GAH7" s="223"/>
      <c r="GAI7" s="224"/>
      <c r="GAJ7" s="224"/>
      <c r="GAK7" s="224"/>
      <c r="GAL7" s="224"/>
      <c r="GAM7" s="224"/>
      <c r="GAN7" s="222"/>
      <c r="GAO7" s="223"/>
      <c r="GAP7" s="223"/>
      <c r="GAQ7" s="223"/>
      <c r="GAR7" s="223"/>
      <c r="GAS7" s="224"/>
      <c r="GAT7" s="224"/>
      <c r="GAU7" s="224"/>
      <c r="GAV7" s="224"/>
      <c r="GAW7" s="224"/>
      <c r="GAX7" s="222"/>
      <c r="GAY7" s="223"/>
      <c r="GAZ7" s="223"/>
      <c r="GBA7" s="223"/>
      <c r="GBB7" s="223"/>
      <c r="GBC7" s="224"/>
      <c r="GBD7" s="224"/>
      <c r="GBE7" s="224"/>
      <c r="GBF7" s="224"/>
      <c r="GBG7" s="224"/>
      <c r="GBH7" s="222"/>
      <c r="GBI7" s="223"/>
      <c r="GBJ7" s="223"/>
      <c r="GBK7" s="223"/>
      <c r="GBL7" s="223"/>
      <c r="GBM7" s="224"/>
      <c r="GBN7" s="224"/>
      <c r="GBO7" s="224"/>
      <c r="GBP7" s="224"/>
      <c r="GBQ7" s="224"/>
      <c r="GBR7" s="222"/>
      <c r="GBS7" s="223"/>
      <c r="GBT7" s="223"/>
      <c r="GBU7" s="223"/>
      <c r="GBV7" s="223"/>
      <c r="GBW7" s="224"/>
      <c r="GBX7" s="224"/>
      <c r="GBY7" s="224"/>
      <c r="GBZ7" s="224"/>
      <c r="GCA7" s="224"/>
      <c r="GCB7" s="222"/>
      <c r="GCC7" s="223"/>
      <c r="GCD7" s="223"/>
      <c r="GCE7" s="223"/>
      <c r="GCF7" s="223"/>
      <c r="GCG7" s="224"/>
      <c r="GCH7" s="224"/>
      <c r="GCI7" s="224"/>
      <c r="GCJ7" s="224"/>
      <c r="GCK7" s="224"/>
      <c r="GCL7" s="222"/>
      <c r="GCM7" s="223"/>
      <c r="GCN7" s="223"/>
      <c r="GCO7" s="223"/>
      <c r="GCP7" s="223"/>
      <c r="GCQ7" s="224"/>
      <c r="GCR7" s="224"/>
      <c r="GCS7" s="224"/>
      <c r="GCT7" s="224"/>
      <c r="GCU7" s="224"/>
      <c r="GCV7" s="222"/>
      <c r="GCW7" s="223"/>
      <c r="GCX7" s="223"/>
      <c r="GCY7" s="223"/>
      <c r="GCZ7" s="223"/>
      <c r="GDA7" s="224"/>
      <c r="GDB7" s="224"/>
      <c r="GDC7" s="224"/>
      <c r="GDD7" s="224"/>
      <c r="GDE7" s="224"/>
      <c r="GDF7" s="222"/>
      <c r="GDG7" s="223"/>
      <c r="GDH7" s="223"/>
      <c r="GDI7" s="223"/>
      <c r="GDJ7" s="223"/>
      <c r="GDK7" s="224"/>
      <c r="GDL7" s="224"/>
      <c r="GDM7" s="224"/>
      <c r="GDN7" s="224"/>
      <c r="GDO7" s="224"/>
      <c r="GDP7" s="222"/>
      <c r="GDQ7" s="223"/>
      <c r="GDR7" s="223"/>
      <c r="GDS7" s="223"/>
      <c r="GDT7" s="223"/>
      <c r="GDU7" s="224"/>
      <c r="GDV7" s="224"/>
      <c r="GDW7" s="224"/>
      <c r="GDX7" s="224"/>
      <c r="GDY7" s="224"/>
      <c r="GDZ7" s="222"/>
      <c r="GEA7" s="223"/>
      <c r="GEB7" s="223"/>
      <c r="GEC7" s="223"/>
      <c r="GED7" s="223"/>
      <c r="GEE7" s="224"/>
      <c r="GEF7" s="224"/>
      <c r="GEG7" s="224"/>
      <c r="GEH7" s="224"/>
      <c r="GEI7" s="224"/>
      <c r="GEJ7" s="222"/>
      <c r="GEK7" s="223"/>
      <c r="GEL7" s="223"/>
      <c r="GEM7" s="223"/>
      <c r="GEN7" s="223"/>
      <c r="GEO7" s="224"/>
      <c r="GEP7" s="224"/>
      <c r="GEQ7" s="224"/>
      <c r="GER7" s="224"/>
      <c r="GES7" s="224"/>
      <c r="GET7" s="222"/>
      <c r="GEU7" s="223"/>
      <c r="GEV7" s="223"/>
      <c r="GEW7" s="223"/>
      <c r="GEX7" s="223"/>
      <c r="GEY7" s="224"/>
      <c r="GEZ7" s="224"/>
      <c r="GFA7" s="224"/>
      <c r="GFB7" s="224"/>
      <c r="GFC7" s="224"/>
      <c r="GFD7" s="222"/>
      <c r="GFE7" s="223"/>
      <c r="GFF7" s="223"/>
      <c r="GFG7" s="223"/>
      <c r="GFH7" s="223"/>
      <c r="GFI7" s="224"/>
      <c r="GFJ7" s="224"/>
      <c r="GFK7" s="224"/>
      <c r="GFL7" s="224"/>
      <c r="GFM7" s="224"/>
      <c r="GFN7" s="222"/>
      <c r="GFO7" s="223"/>
      <c r="GFP7" s="223"/>
      <c r="GFQ7" s="223"/>
      <c r="GFR7" s="223"/>
      <c r="GFS7" s="224"/>
      <c r="GFT7" s="224"/>
      <c r="GFU7" s="224"/>
      <c r="GFV7" s="224"/>
      <c r="GFW7" s="224"/>
      <c r="GFX7" s="222"/>
      <c r="GFY7" s="223"/>
      <c r="GFZ7" s="223"/>
      <c r="GGA7" s="223"/>
      <c r="GGB7" s="223"/>
      <c r="GGC7" s="224"/>
      <c r="GGD7" s="224"/>
      <c r="GGE7" s="224"/>
      <c r="GGF7" s="224"/>
      <c r="GGG7" s="224"/>
      <c r="GGH7" s="222"/>
      <c r="GGI7" s="223"/>
      <c r="GGJ7" s="223"/>
      <c r="GGK7" s="223"/>
      <c r="GGL7" s="223"/>
      <c r="GGM7" s="224"/>
      <c r="GGN7" s="224"/>
      <c r="GGO7" s="224"/>
      <c r="GGP7" s="224"/>
      <c r="GGQ7" s="224"/>
      <c r="GGR7" s="222"/>
      <c r="GGS7" s="223"/>
      <c r="GGT7" s="223"/>
      <c r="GGU7" s="223"/>
      <c r="GGV7" s="223"/>
      <c r="GGW7" s="224"/>
      <c r="GGX7" s="224"/>
      <c r="GGY7" s="224"/>
      <c r="GGZ7" s="224"/>
      <c r="GHA7" s="224"/>
      <c r="GHB7" s="222"/>
      <c r="GHC7" s="223"/>
      <c r="GHD7" s="223"/>
      <c r="GHE7" s="223"/>
      <c r="GHF7" s="223"/>
      <c r="GHG7" s="224"/>
      <c r="GHH7" s="224"/>
      <c r="GHI7" s="224"/>
      <c r="GHJ7" s="224"/>
      <c r="GHK7" s="224"/>
      <c r="GHL7" s="222"/>
      <c r="GHM7" s="223"/>
      <c r="GHN7" s="223"/>
      <c r="GHO7" s="223"/>
      <c r="GHP7" s="223"/>
      <c r="GHQ7" s="224"/>
      <c r="GHR7" s="224"/>
      <c r="GHS7" s="224"/>
      <c r="GHT7" s="224"/>
      <c r="GHU7" s="224"/>
      <c r="GHV7" s="222"/>
      <c r="GHW7" s="223"/>
      <c r="GHX7" s="223"/>
      <c r="GHY7" s="223"/>
      <c r="GHZ7" s="223"/>
      <c r="GIA7" s="224"/>
      <c r="GIB7" s="224"/>
      <c r="GIC7" s="224"/>
      <c r="GID7" s="224"/>
      <c r="GIE7" s="224"/>
      <c r="GIF7" s="222"/>
      <c r="GIG7" s="223"/>
      <c r="GIH7" s="223"/>
      <c r="GII7" s="223"/>
      <c r="GIJ7" s="223"/>
      <c r="GIK7" s="224"/>
      <c r="GIL7" s="224"/>
      <c r="GIM7" s="224"/>
      <c r="GIN7" s="224"/>
      <c r="GIO7" s="224"/>
      <c r="GIP7" s="222"/>
      <c r="GIQ7" s="223"/>
      <c r="GIR7" s="223"/>
      <c r="GIS7" s="223"/>
      <c r="GIT7" s="223"/>
      <c r="GIU7" s="224"/>
      <c r="GIV7" s="224"/>
      <c r="GIW7" s="224"/>
      <c r="GIX7" s="224"/>
      <c r="GIY7" s="224"/>
      <c r="GIZ7" s="222"/>
      <c r="GJA7" s="223"/>
      <c r="GJB7" s="223"/>
      <c r="GJC7" s="223"/>
      <c r="GJD7" s="223"/>
      <c r="GJE7" s="224"/>
      <c r="GJF7" s="224"/>
      <c r="GJG7" s="224"/>
      <c r="GJH7" s="224"/>
      <c r="GJI7" s="224"/>
      <c r="GJJ7" s="222"/>
      <c r="GJK7" s="223"/>
      <c r="GJL7" s="223"/>
      <c r="GJM7" s="223"/>
      <c r="GJN7" s="223"/>
      <c r="GJO7" s="224"/>
      <c r="GJP7" s="224"/>
      <c r="GJQ7" s="224"/>
      <c r="GJR7" s="224"/>
      <c r="GJS7" s="224"/>
      <c r="GJT7" s="222"/>
      <c r="GJU7" s="223"/>
      <c r="GJV7" s="223"/>
      <c r="GJW7" s="223"/>
      <c r="GJX7" s="223"/>
      <c r="GJY7" s="224"/>
      <c r="GJZ7" s="224"/>
      <c r="GKA7" s="224"/>
      <c r="GKB7" s="224"/>
      <c r="GKC7" s="224"/>
      <c r="GKD7" s="222"/>
      <c r="GKE7" s="223"/>
      <c r="GKF7" s="223"/>
      <c r="GKG7" s="223"/>
      <c r="GKH7" s="223"/>
      <c r="GKI7" s="224"/>
      <c r="GKJ7" s="224"/>
      <c r="GKK7" s="224"/>
      <c r="GKL7" s="224"/>
      <c r="GKM7" s="224"/>
      <c r="GKN7" s="222"/>
      <c r="GKO7" s="223"/>
      <c r="GKP7" s="223"/>
      <c r="GKQ7" s="223"/>
      <c r="GKR7" s="223"/>
      <c r="GKS7" s="224"/>
      <c r="GKT7" s="224"/>
      <c r="GKU7" s="224"/>
      <c r="GKV7" s="224"/>
      <c r="GKW7" s="224"/>
      <c r="GKX7" s="222"/>
      <c r="GKY7" s="223"/>
      <c r="GKZ7" s="223"/>
      <c r="GLA7" s="223"/>
      <c r="GLB7" s="223"/>
      <c r="GLC7" s="224"/>
      <c r="GLD7" s="224"/>
      <c r="GLE7" s="224"/>
      <c r="GLF7" s="224"/>
      <c r="GLG7" s="224"/>
      <c r="GLH7" s="222"/>
      <c r="GLI7" s="223"/>
      <c r="GLJ7" s="223"/>
      <c r="GLK7" s="223"/>
      <c r="GLL7" s="223"/>
      <c r="GLM7" s="224"/>
      <c r="GLN7" s="224"/>
      <c r="GLO7" s="224"/>
      <c r="GLP7" s="224"/>
      <c r="GLQ7" s="224"/>
      <c r="GLR7" s="222"/>
      <c r="GLS7" s="223"/>
      <c r="GLT7" s="223"/>
      <c r="GLU7" s="223"/>
      <c r="GLV7" s="223"/>
      <c r="GLW7" s="224"/>
      <c r="GLX7" s="224"/>
      <c r="GLY7" s="224"/>
      <c r="GLZ7" s="224"/>
      <c r="GMA7" s="224"/>
      <c r="GMB7" s="222"/>
      <c r="GMC7" s="223"/>
      <c r="GMD7" s="223"/>
      <c r="GME7" s="223"/>
      <c r="GMF7" s="223"/>
      <c r="GMG7" s="224"/>
      <c r="GMH7" s="224"/>
      <c r="GMI7" s="224"/>
      <c r="GMJ7" s="224"/>
      <c r="GMK7" s="224"/>
      <c r="GML7" s="222"/>
      <c r="GMM7" s="223"/>
      <c r="GMN7" s="223"/>
      <c r="GMO7" s="223"/>
      <c r="GMP7" s="223"/>
      <c r="GMQ7" s="224"/>
      <c r="GMR7" s="224"/>
      <c r="GMS7" s="224"/>
      <c r="GMT7" s="224"/>
      <c r="GMU7" s="224"/>
      <c r="GMV7" s="222"/>
      <c r="GMW7" s="223"/>
      <c r="GMX7" s="223"/>
      <c r="GMY7" s="223"/>
      <c r="GMZ7" s="223"/>
      <c r="GNA7" s="224"/>
      <c r="GNB7" s="224"/>
      <c r="GNC7" s="224"/>
      <c r="GND7" s="224"/>
      <c r="GNE7" s="224"/>
      <c r="GNF7" s="222"/>
      <c r="GNG7" s="223"/>
      <c r="GNH7" s="223"/>
      <c r="GNI7" s="223"/>
      <c r="GNJ7" s="223"/>
      <c r="GNK7" s="224"/>
      <c r="GNL7" s="224"/>
      <c r="GNM7" s="224"/>
      <c r="GNN7" s="224"/>
      <c r="GNO7" s="224"/>
      <c r="GNP7" s="222"/>
      <c r="GNQ7" s="223"/>
      <c r="GNR7" s="223"/>
      <c r="GNS7" s="223"/>
      <c r="GNT7" s="223"/>
      <c r="GNU7" s="224"/>
      <c r="GNV7" s="224"/>
      <c r="GNW7" s="224"/>
      <c r="GNX7" s="224"/>
      <c r="GNY7" s="224"/>
      <c r="GNZ7" s="222"/>
      <c r="GOA7" s="223"/>
      <c r="GOB7" s="223"/>
      <c r="GOC7" s="223"/>
      <c r="GOD7" s="223"/>
      <c r="GOE7" s="224"/>
      <c r="GOF7" s="224"/>
      <c r="GOG7" s="224"/>
      <c r="GOH7" s="224"/>
      <c r="GOI7" s="224"/>
      <c r="GOJ7" s="222"/>
      <c r="GOK7" s="223"/>
      <c r="GOL7" s="223"/>
      <c r="GOM7" s="223"/>
      <c r="GON7" s="223"/>
      <c r="GOO7" s="224"/>
      <c r="GOP7" s="224"/>
      <c r="GOQ7" s="224"/>
      <c r="GOR7" s="224"/>
      <c r="GOS7" s="224"/>
      <c r="GOT7" s="222"/>
      <c r="GOU7" s="223"/>
      <c r="GOV7" s="223"/>
      <c r="GOW7" s="223"/>
      <c r="GOX7" s="223"/>
      <c r="GOY7" s="224"/>
      <c r="GOZ7" s="224"/>
      <c r="GPA7" s="224"/>
      <c r="GPB7" s="224"/>
      <c r="GPC7" s="224"/>
      <c r="GPD7" s="222"/>
      <c r="GPE7" s="223"/>
      <c r="GPF7" s="223"/>
      <c r="GPG7" s="223"/>
      <c r="GPH7" s="223"/>
      <c r="GPI7" s="224"/>
      <c r="GPJ7" s="224"/>
      <c r="GPK7" s="224"/>
      <c r="GPL7" s="224"/>
      <c r="GPM7" s="224"/>
      <c r="GPN7" s="222"/>
      <c r="GPO7" s="223"/>
      <c r="GPP7" s="223"/>
      <c r="GPQ7" s="223"/>
      <c r="GPR7" s="223"/>
      <c r="GPS7" s="224"/>
      <c r="GPT7" s="224"/>
      <c r="GPU7" s="224"/>
      <c r="GPV7" s="224"/>
      <c r="GPW7" s="224"/>
      <c r="GPX7" s="222"/>
      <c r="GPY7" s="223"/>
      <c r="GPZ7" s="223"/>
      <c r="GQA7" s="223"/>
      <c r="GQB7" s="223"/>
      <c r="GQC7" s="224"/>
      <c r="GQD7" s="224"/>
      <c r="GQE7" s="224"/>
      <c r="GQF7" s="224"/>
      <c r="GQG7" s="224"/>
      <c r="GQH7" s="222"/>
      <c r="GQI7" s="223"/>
      <c r="GQJ7" s="223"/>
      <c r="GQK7" s="223"/>
      <c r="GQL7" s="223"/>
      <c r="GQM7" s="224"/>
      <c r="GQN7" s="224"/>
      <c r="GQO7" s="224"/>
      <c r="GQP7" s="224"/>
      <c r="GQQ7" s="224"/>
      <c r="GQR7" s="222"/>
      <c r="GQS7" s="223"/>
      <c r="GQT7" s="223"/>
      <c r="GQU7" s="223"/>
      <c r="GQV7" s="223"/>
      <c r="GQW7" s="224"/>
      <c r="GQX7" s="224"/>
      <c r="GQY7" s="224"/>
      <c r="GQZ7" s="224"/>
      <c r="GRA7" s="224"/>
      <c r="GRB7" s="222"/>
      <c r="GRC7" s="223"/>
      <c r="GRD7" s="223"/>
      <c r="GRE7" s="223"/>
      <c r="GRF7" s="223"/>
      <c r="GRG7" s="224"/>
      <c r="GRH7" s="224"/>
      <c r="GRI7" s="224"/>
      <c r="GRJ7" s="224"/>
      <c r="GRK7" s="224"/>
      <c r="GRL7" s="222"/>
      <c r="GRM7" s="223"/>
      <c r="GRN7" s="223"/>
      <c r="GRO7" s="223"/>
      <c r="GRP7" s="223"/>
      <c r="GRQ7" s="224"/>
      <c r="GRR7" s="224"/>
      <c r="GRS7" s="224"/>
      <c r="GRT7" s="224"/>
      <c r="GRU7" s="224"/>
      <c r="GRV7" s="222"/>
      <c r="GRW7" s="223"/>
      <c r="GRX7" s="223"/>
      <c r="GRY7" s="223"/>
      <c r="GRZ7" s="223"/>
      <c r="GSA7" s="224"/>
      <c r="GSB7" s="224"/>
      <c r="GSC7" s="224"/>
      <c r="GSD7" s="224"/>
      <c r="GSE7" s="224"/>
      <c r="GSF7" s="222"/>
      <c r="GSG7" s="223"/>
      <c r="GSH7" s="223"/>
      <c r="GSI7" s="223"/>
      <c r="GSJ7" s="223"/>
      <c r="GSK7" s="224"/>
      <c r="GSL7" s="224"/>
      <c r="GSM7" s="224"/>
      <c r="GSN7" s="224"/>
      <c r="GSO7" s="224"/>
      <c r="GSP7" s="222"/>
      <c r="GSQ7" s="223"/>
      <c r="GSR7" s="223"/>
      <c r="GSS7" s="223"/>
      <c r="GST7" s="223"/>
      <c r="GSU7" s="224"/>
      <c r="GSV7" s="224"/>
      <c r="GSW7" s="224"/>
      <c r="GSX7" s="224"/>
      <c r="GSY7" s="224"/>
      <c r="GSZ7" s="222"/>
      <c r="GTA7" s="223"/>
      <c r="GTB7" s="223"/>
      <c r="GTC7" s="223"/>
      <c r="GTD7" s="223"/>
      <c r="GTE7" s="224"/>
      <c r="GTF7" s="224"/>
      <c r="GTG7" s="224"/>
      <c r="GTH7" s="224"/>
      <c r="GTI7" s="224"/>
      <c r="GTJ7" s="222"/>
      <c r="GTK7" s="223"/>
      <c r="GTL7" s="223"/>
      <c r="GTM7" s="223"/>
      <c r="GTN7" s="223"/>
      <c r="GTO7" s="224"/>
      <c r="GTP7" s="224"/>
      <c r="GTQ7" s="224"/>
      <c r="GTR7" s="224"/>
      <c r="GTS7" s="224"/>
      <c r="GTT7" s="222"/>
      <c r="GTU7" s="223"/>
      <c r="GTV7" s="223"/>
      <c r="GTW7" s="223"/>
      <c r="GTX7" s="223"/>
      <c r="GTY7" s="224"/>
      <c r="GTZ7" s="224"/>
      <c r="GUA7" s="224"/>
      <c r="GUB7" s="224"/>
      <c r="GUC7" s="224"/>
      <c r="GUD7" s="222"/>
      <c r="GUE7" s="223"/>
      <c r="GUF7" s="223"/>
      <c r="GUG7" s="223"/>
      <c r="GUH7" s="223"/>
      <c r="GUI7" s="224"/>
      <c r="GUJ7" s="224"/>
      <c r="GUK7" s="224"/>
      <c r="GUL7" s="224"/>
      <c r="GUM7" s="224"/>
      <c r="GUN7" s="222"/>
      <c r="GUO7" s="223"/>
      <c r="GUP7" s="223"/>
      <c r="GUQ7" s="223"/>
      <c r="GUR7" s="223"/>
      <c r="GUS7" s="224"/>
      <c r="GUT7" s="224"/>
      <c r="GUU7" s="224"/>
      <c r="GUV7" s="224"/>
      <c r="GUW7" s="224"/>
      <c r="GUX7" s="222"/>
      <c r="GUY7" s="223"/>
      <c r="GUZ7" s="223"/>
      <c r="GVA7" s="223"/>
      <c r="GVB7" s="223"/>
      <c r="GVC7" s="224"/>
      <c r="GVD7" s="224"/>
      <c r="GVE7" s="224"/>
      <c r="GVF7" s="224"/>
      <c r="GVG7" s="224"/>
      <c r="GVH7" s="222"/>
      <c r="GVI7" s="223"/>
      <c r="GVJ7" s="223"/>
      <c r="GVK7" s="223"/>
      <c r="GVL7" s="223"/>
      <c r="GVM7" s="224"/>
      <c r="GVN7" s="224"/>
      <c r="GVO7" s="224"/>
      <c r="GVP7" s="224"/>
      <c r="GVQ7" s="224"/>
      <c r="GVR7" s="222"/>
      <c r="GVS7" s="223"/>
      <c r="GVT7" s="223"/>
      <c r="GVU7" s="223"/>
      <c r="GVV7" s="223"/>
      <c r="GVW7" s="224"/>
      <c r="GVX7" s="224"/>
      <c r="GVY7" s="224"/>
      <c r="GVZ7" s="224"/>
      <c r="GWA7" s="224"/>
      <c r="GWB7" s="222"/>
      <c r="GWC7" s="223"/>
      <c r="GWD7" s="223"/>
      <c r="GWE7" s="223"/>
      <c r="GWF7" s="223"/>
      <c r="GWG7" s="224"/>
      <c r="GWH7" s="224"/>
      <c r="GWI7" s="224"/>
      <c r="GWJ7" s="224"/>
      <c r="GWK7" s="224"/>
      <c r="GWL7" s="222"/>
      <c r="GWM7" s="223"/>
      <c r="GWN7" s="223"/>
      <c r="GWO7" s="223"/>
      <c r="GWP7" s="223"/>
      <c r="GWQ7" s="224"/>
      <c r="GWR7" s="224"/>
      <c r="GWS7" s="224"/>
      <c r="GWT7" s="224"/>
      <c r="GWU7" s="224"/>
      <c r="GWV7" s="222"/>
      <c r="GWW7" s="223"/>
      <c r="GWX7" s="223"/>
      <c r="GWY7" s="223"/>
      <c r="GWZ7" s="223"/>
      <c r="GXA7" s="224"/>
      <c r="GXB7" s="224"/>
      <c r="GXC7" s="224"/>
      <c r="GXD7" s="224"/>
      <c r="GXE7" s="224"/>
      <c r="GXF7" s="222"/>
      <c r="GXG7" s="223"/>
      <c r="GXH7" s="223"/>
      <c r="GXI7" s="223"/>
      <c r="GXJ7" s="223"/>
      <c r="GXK7" s="224"/>
      <c r="GXL7" s="224"/>
      <c r="GXM7" s="224"/>
      <c r="GXN7" s="224"/>
      <c r="GXO7" s="224"/>
      <c r="GXP7" s="222"/>
      <c r="GXQ7" s="223"/>
      <c r="GXR7" s="223"/>
      <c r="GXS7" s="223"/>
      <c r="GXT7" s="223"/>
      <c r="GXU7" s="224"/>
      <c r="GXV7" s="224"/>
      <c r="GXW7" s="224"/>
      <c r="GXX7" s="224"/>
      <c r="GXY7" s="224"/>
      <c r="GXZ7" s="222"/>
      <c r="GYA7" s="223"/>
      <c r="GYB7" s="223"/>
      <c r="GYC7" s="223"/>
      <c r="GYD7" s="223"/>
      <c r="GYE7" s="224"/>
      <c r="GYF7" s="224"/>
      <c r="GYG7" s="224"/>
      <c r="GYH7" s="224"/>
      <c r="GYI7" s="224"/>
      <c r="GYJ7" s="222"/>
      <c r="GYK7" s="223"/>
      <c r="GYL7" s="223"/>
      <c r="GYM7" s="223"/>
      <c r="GYN7" s="223"/>
      <c r="GYO7" s="224"/>
      <c r="GYP7" s="224"/>
      <c r="GYQ7" s="224"/>
      <c r="GYR7" s="224"/>
      <c r="GYS7" s="224"/>
      <c r="GYT7" s="222"/>
      <c r="GYU7" s="223"/>
      <c r="GYV7" s="223"/>
      <c r="GYW7" s="223"/>
      <c r="GYX7" s="223"/>
      <c r="GYY7" s="224"/>
      <c r="GYZ7" s="224"/>
      <c r="GZA7" s="224"/>
      <c r="GZB7" s="224"/>
      <c r="GZC7" s="224"/>
      <c r="GZD7" s="222"/>
      <c r="GZE7" s="223"/>
      <c r="GZF7" s="223"/>
      <c r="GZG7" s="223"/>
      <c r="GZH7" s="223"/>
      <c r="GZI7" s="224"/>
      <c r="GZJ7" s="224"/>
      <c r="GZK7" s="224"/>
      <c r="GZL7" s="224"/>
      <c r="GZM7" s="224"/>
      <c r="GZN7" s="222"/>
      <c r="GZO7" s="223"/>
      <c r="GZP7" s="223"/>
      <c r="GZQ7" s="223"/>
      <c r="GZR7" s="223"/>
      <c r="GZS7" s="224"/>
      <c r="GZT7" s="224"/>
      <c r="GZU7" s="224"/>
      <c r="GZV7" s="224"/>
      <c r="GZW7" s="224"/>
      <c r="GZX7" s="222"/>
      <c r="GZY7" s="223"/>
      <c r="GZZ7" s="223"/>
      <c r="HAA7" s="223"/>
      <c r="HAB7" s="223"/>
      <c r="HAC7" s="224"/>
      <c r="HAD7" s="224"/>
      <c r="HAE7" s="224"/>
      <c r="HAF7" s="224"/>
      <c r="HAG7" s="224"/>
      <c r="HAH7" s="222"/>
      <c r="HAI7" s="223"/>
      <c r="HAJ7" s="223"/>
      <c r="HAK7" s="223"/>
      <c r="HAL7" s="223"/>
      <c r="HAM7" s="224"/>
      <c r="HAN7" s="224"/>
      <c r="HAO7" s="224"/>
      <c r="HAP7" s="224"/>
      <c r="HAQ7" s="224"/>
      <c r="HAR7" s="222"/>
      <c r="HAS7" s="223"/>
      <c r="HAT7" s="223"/>
      <c r="HAU7" s="223"/>
      <c r="HAV7" s="223"/>
      <c r="HAW7" s="224"/>
      <c r="HAX7" s="224"/>
      <c r="HAY7" s="224"/>
      <c r="HAZ7" s="224"/>
      <c r="HBA7" s="224"/>
      <c r="HBB7" s="222"/>
      <c r="HBC7" s="223"/>
      <c r="HBD7" s="223"/>
      <c r="HBE7" s="223"/>
      <c r="HBF7" s="223"/>
      <c r="HBG7" s="224"/>
      <c r="HBH7" s="224"/>
      <c r="HBI7" s="224"/>
      <c r="HBJ7" s="224"/>
      <c r="HBK7" s="224"/>
      <c r="HBL7" s="222"/>
      <c r="HBM7" s="223"/>
      <c r="HBN7" s="223"/>
      <c r="HBO7" s="223"/>
      <c r="HBP7" s="223"/>
      <c r="HBQ7" s="224"/>
      <c r="HBR7" s="224"/>
      <c r="HBS7" s="224"/>
      <c r="HBT7" s="224"/>
      <c r="HBU7" s="224"/>
      <c r="HBV7" s="222"/>
      <c r="HBW7" s="223"/>
      <c r="HBX7" s="223"/>
      <c r="HBY7" s="223"/>
      <c r="HBZ7" s="223"/>
      <c r="HCA7" s="224"/>
      <c r="HCB7" s="224"/>
      <c r="HCC7" s="224"/>
      <c r="HCD7" s="224"/>
      <c r="HCE7" s="224"/>
      <c r="HCF7" s="222"/>
      <c r="HCG7" s="223"/>
      <c r="HCH7" s="223"/>
      <c r="HCI7" s="223"/>
      <c r="HCJ7" s="223"/>
      <c r="HCK7" s="224"/>
      <c r="HCL7" s="224"/>
      <c r="HCM7" s="224"/>
      <c r="HCN7" s="224"/>
      <c r="HCO7" s="224"/>
      <c r="HCP7" s="222"/>
      <c r="HCQ7" s="223"/>
      <c r="HCR7" s="223"/>
      <c r="HCS7" s="223"/>
      <c r="HCT7" s="223"/>
      <c r="HCU7" s="224"/>
      <c r="HCV7" s="224"/>
      <c r="HCW7" s="224"/>
      <c r="HCX7" s="224"/>
      <c r="HCY7" s="224"/>
      <c r="HCZ7" s="222"/>
      <c r="HDA7" s="223"/>
      <c r="HDB7" s="223"/>
      <c r="HDC7" s="223"/>
      <c r="HDD7" s="223"/>
      <c r="HDE7" s="224"/>
      <c r="HDF7" s="224"/>
      <c r="HDG7" s="224"/>
      <c r="HDH7" s="224"/>
      <c r="HDI7" s="224"/>
      <c r="HDJ7" s="222"/>
      <c r="HDK7" s="223"/>
      <c r="HDL7" s="223"/>
      <c r="HDM7" s="223"/>
      <c r="HDN7" s="223"/>
      <c r="HDO7" s="224"/>
      <c r="HDP7" s="224"/>
      <c r="HDQ7" s="224"/>
      <c r="HDR7" s="224"/>
      <c r="HDS7" s="224"/>
      <c r="HDT7" s="222"/>
      <c r="HDU7" s="223"/>
      <c r="HDV7" s="223"/>
      <c r="HDW7" s="223"/>
      <c r="HDX7" s="223"/>
      <c r="HDY7" s="224"/>
      <c r="HDZ7" s="224"/>
      <c r="HEA7" s="224"/>
      <c r="HEB7" s="224"/>
      <c r="HEC7" s="224"/>
      <c r="HED7" s="222"/>
      <c r="HEE7" s="223"/>
      <c r="HEF7" s="223"/>
      <c r="HEG7" s="223"/>
      <c r="HEH7" s="223"/>
      <c r="HEI7" s="224"/>
      <c r="HEJ7" s="224"/>
      <c r="HEK7" s="224"/>
      <c r="HEL7" s="224"/>
      <c r="HEM7" s="224"/>
      <c r="HEN7" s="222"/>
      <c r="HEO7" s="223"/>
      <c r="HEP7" s="223"/>
      <c r="HEQ7" s="223"/>
      <c r="HER7" s="223"/>
      <c r="HES7" s="224"/>
      <c r="HET7" s="224"/>
      <c r="HEU7" s="224"/>
      <c r="HEV7" s="224"/>
      <c r="HEW7" s="224"/>
      <c r="HEX7" s="222"/>
      <c r="HEY7" s="223"/>
      <c r="HEZ7" s="223"/>
      <c r="HFA7" s="223"/>
      <c r="HFB7" s="223"/>
      <c r="HFC7" s="224"/>
      <c r="HFD7" s="224"/>
      <c r="HFE7" s="224"/>
      <c r="HFF7" s="224"/>
      <c r="HFG7" s="224"/>
      <c r="HFH7" s="222"/>
      <c r="HFI7" s="223"/>
      <c r="HFJ7" s="223"/>
      <c r="HFK7" s="223"/>
      <c r="HFL7" s="223"/>
      <c r="HFM7" s="224"/>
      <c r="HFN7" s="224"/>
      <c r="HFO7" s="224"/>
      <c r="HFP7" s="224"/>
      <c r="HFQ7" s="224"/>
      <c r="HFR7" s="222"/>
      <c r="HFS7" s="223"/>
      <c r="HFT7" s="223"/>
      <c r="HFU7" s="223"/>
      <c r="HFV7" s="223"/>
      <c r="HFW7" s="224"/>
      <c r="HFX7" s="224"/>
      <c r="HFY7" s="224"/>
      <c r="HFZ7" s="224"/>
      <c r="HGA7" s="224"/>
      <c r="HGB7" s="222"/>
      <c r="HGC7" s="223"/>
      <c r="HGD7" s="223"/>
      <c r="HGE7" s="223"/>
      <c r="HGF7" s="223"/>
      <c r="HGG7" s="224"/>
      <c r="HGH7" s="224"/>
      <c r="HGI7" s="224"/>
      <c r="HGJ7" s="224"/>
      <c r="HGK7" s="224"/>
      <c r="HGL7" s="222"/>
      <c r="HGM7" s="223"/>
      <c r="HGN7" s="223"/>
      <c r="HGO7" s="223"/>
      <c r="HGP7" s="223"/>
      <c r="HGQ7" s="224"/>
      <c r="HGR7" s="224"/>
      <c r="HGS7" s="224"/>
      <c r="HGT7" s="224"/>
      <c r="HGU7" s="224"/>
      <c r="HGV7" s="222"/>
      <c r="HGW7" s="223"/>
      <c r="HGX7" s="223"/>
      <c r="HGY7" s="223"/>
      <c r="HGZ7" s="223"/>
      <c r="HHA7" s="224"/>
      <c r="HHB7" s="224"/>
      <c r="HHC7" s="224"/>
      <c r="HHD7" s="224"/>
      <c r="HHE7" s="224"/>
      <c r="HHF7" s="222"/>
      <c r="HHG7" s="223"/>
      <c r="HHH7" s="223"/>
      <c r="HHI7" s="223"/>
      <c r="HHJ7" s="223"/>
      <c r="HHK7" s="224"/>
      <c r="HHL7" s="224"/>
      <c r="HHM7" s="224"/>
      <c r="HHN7" s="224"/>
      <c r="HHO7" s="224"/>
      <c r="HHP7" s="222"/>
      <c r="HHQ7" s="223"/>
      <c r="HHR7" s="223"/>
      <c r="HHS7" s="223"/>
      <c r="HHT7" s="223"/>
      <c r="HHU7" s="224"/>
      <c r="HHV7" s="224"/>
      <c r="HHW7" s="224"/>
      <c r="HHX7" s="224"/>
      <c r="HHY7" s="224"/>
      <c r="HHZ7" s="222"/>
      <c r="HIA7" s="223"/>
      <c r="HIB7" s="223"/>
      <c r="HIC7" s="223"/>
      <c r="HID7" s="223"/>
      <c r="HIE7" s="224"/>
      <c r="HIF7" s="224"/>
      <c r="HIG7" s="224"/>
      <c r="HIH7" s="224"/>
      <c r="HII7" s="224"/>
      <c r="HIJ7" s="222"/>
      <c r="HIK7" s="223"/>
      <c r="HIL7" s="223"/>
      <c r="HIM7" s="223"/>
      <c r="HIN7" s="223"/>
      <c r="HIO7" s="224"/>
      <c r="HIP7" s="224"/>
      <c r="HIQ7" s="224"/>
      <c r="HIR7" s="224"/>
      <c r="HIS7" s="224"/>
      <c r="HIT7" s="222"/>
      <c r="HIU7" s="223"/>
      <c r="HIV7" s="223"/>
      <c r="HIW7" s="223"/>
      <c r="HIX7" s="223"/>
      <c r="HIY7" s="224"/>
      <c r="HIZ7" s="224"/>
      <c r="HJA7" s="224"/>
      <c r="HJB7" s="224"/>
      <c r="HJC7" s="224"/>
      <c r="HJD7" s="222"/>
      <c r="HJE7" s="223"/>
      <c r="HJF7" s="223"/>
      <c r="HJG7" s="223"/>
      <c r="HJH7" s="223"/>
      <c r="HJI7" s="224"/>
      <c r="HJJ7" s="224"/>
      <c r="HJK7" s="224"/>
      <c r="HJL7" s="224"/>
      <c r="HJM7" s="224"/>
      <c r="HJN7" s="222"/>
      <c r="HJO7" s="223"/>
      <c r="HJP7" s="223"/>
      <c r="HJQ7" s="223"/>
      <c r="HJR7" s="223"/>
      <c r="HJS7" s="224"/>
      <c r="HJT7" s="224"/>
      <c r="HJU7" s="224"/>
      <c r="HJV7" s="224"/>
      <c r="HJW7" s="224"/>
      <c r="HJX7" s="222"/>
      <c r="HJY7" s="223"/>
      <c r="HJZ7" s="223"/>
      <c r="HKA7" s="223"/>
      <c r="HKB7" s="223"/>
      <c r="HKC7" s="224"/>
      <c r="HKD7" s="224"/>
      <c r="HKE7" s="224"/>
      <c r="HKF7" s="224"/>
      <c r="HKG7" s="224"/>
      <c r="HKH7" s="222"/>
      <c r="HKI7" s="223"/>
      <c r="HKJ7" s="223"/>
      <c r="HKK7" s="223"/>
      <c r="HKL7" s="223"/>
      <c r="HKM7" s="224"/>
      <c r="HKN7" s="224"/>
      <c r="HKO7" s="224"/>
      <c r="HKP7" s="224"/>
      <c r="HKQ7" s="224"/>
      <c r="HKR7" s="222"/>
      <c r="HKS7" s="223"/>
      <c r="HKT7" s="223"/>
      <c r="HKU7" s="223"/>
      <c r="HKV7" s="223"/>
      <c r="HKW7" s="224"/>
      <c r="HKX7" s="224"/>
      <c r="HKY7" s="224"/>
      <c r="HKZ7" s="224"/>
      <c r="HLA7" s="224"/>
      <c r="HLB7" s="222"/>
      <c r="HLC7" s="223"/>
      <c r="HLD7" s="223"/>
      <c r="HLE7" s="223"/>
      <c r="HLF7" s="223"/>
      <c r="HLG7" s="224"/>
      <c r="HLH7" s="224"/>
      <c r="HLI7" s="224"/>
      <c r="HLJ7" s="224"/>
      <c r="HLK7" s="224"/>
      <c r="HLL7" s="222"/>
      <c r="HLM7" s="223"/>
      <c r="HLN7" s="223"/>
      <c r="HLO7" s="223"/>
      <c r="HLP7" s="223"/>
      <c r="HLQ7" s="224"/>
      <c r="HLR7" s="224"/>
      <c r="HLS7" s="224"/>
      <c r="HLT7" s="224"/>
      <c r="HLU7" s="224"/>
      <c r="HLV7" s="222"/>
      <c r="HLW7" s="223"/>
      <c r="HLX7" s="223"/>
      <c r="HLY7" s="223"/>
      <c r="HLZ7" s="223"/>
      <c r="HMA7" s="224"/>
      <c r="HMB7" s="224"/>
      <c r="HMC7" s="224"/>
      <c r="HMD7" s="224"/>
      <c r="HME7" s="224"/>
      <c r="HMF7" s="222"/>
      <c r="HMG7" s="223"/>
      <c r="HMH7" s="223"/>
      <c r="HMI7" s="223"/>
      <c r="HMJ7" s="223"/>
      <c r="HMK7" s="224"/>
      <c r="HML7" s="224"/>
      <c r="HMM7" s="224"/>
      <c r="HMN7" s="224"/>
      <c r="HMO7" s="224"/>
      <c r="HMP7" s="222"/>
      <c r="HMQ7" s="223"/>
      <c r="HMR7" s="223"/>
      <c r="HMS7" s="223"/>
      <c r="HMT7" s="223"/>
      <c r="HMU7" s="224"/>
      <c r="HMV7" s="224"/>
      <c r="HMW7" s="224"/>
      <c r="HMX7" s="224"/>
      <c r="HMY7" s="224"/>
      <c r="HMZ7" s="222"/>
      <c r="HNA7" s="223"/>
      <c r="HNB7" s="223"/>
      <c r="HNC7" s="223"/>
      <c r="HND7" s="223"/>
      <c r="HNE7" s="224"/>
      <c r="HNF7" s="224"/>
      <c r="HNG7" s="224"/>
      <c r="HNH7" s="224"/>
      <c r="HNI7" s="224"/>
      <c r="HNJ7" s="222"/>
      <c r="HNK7" s="223"/>
      <c r="HNL7" s="223"/>
      <c r="HNM7" s="223"/>
      <c r="HNN7" s="223"/>
      <c r="HNO7" s="224"/>
      <c r="HNP7" s="224"/>
      <c r="HNQ7" s="224"/>
      <c r="HNR7" s="224"/>
      <c r="HNS7" s="224"/>
      <c r="HNT7" s="222"/>
      <c r="HNU7" s="223"/>
      <c r="HNV7" s="223"/>
      <c r="HNW7" s="223"/>
      <c r="HNX7" s="223"/>
      <c r="HNY7" s="224"/>
      <c r="HNZ7" s="224"/>
      <c r="HOA7" s="224"/>
      <c r="HOB7" s="224"/>
      <c r="HOC7" s="224"/>
      <c r="HOD7" s="222"/>
      <c r="HOE7" s="223"/>
      <c r="HOF7" s="223"/>
      <c r="HOG7" s="223"/>
      <c r="HOH7" s="223"/>
      <c r="HOI7" s="224"/>
      <c r="HOJ7" s="224"/>
      <c r="HOK7" s="224"/>
      <c r="HOL7" s="224"/>
      <c r="HOM7" s="224"/>
      <c r="HON7" s="222"/>
      <c r="HOO7" s="223"/>
      <c r="HOP7" s="223"/>
      <c r="HOQ7" s="223"/>
      <c r="HOR7" s="223"/>
      <c r="HOS7" s="224"/>
      <c r="HOT7" s="224"/>
      <c r="HOU7" s="224"/>
      <c r="HOV7" s="224"/>
      <c r="HOW7" s="224"/>
      <c r="HOX7" s="222"/>
      <c r="HOY7" s="223"/>
      <c r="HOZ7" s="223"/>
      <c r="HPA7" s="223"/>
      <c r="HPB7" s="223"/>
      <c r="HPC7" s="224"/>
      <c r="HPD7" s="224"/>
      <c r="HPE7" s="224"/>
      <c r="HPF7" s="224"/>
      <c r="HPG7" s="224"/>
      <c r="HPH7" s="222"/>
      <c r="HPI7" s="223"/>
      <c r="HPJ7" s="223"/>
      <c r="HPK7" s="223"/>
      <c r="HPL7" s="223"/>
      <c r="HPM7" s="224"/>
      <c r="HPN7" s="224"/>
      <c r="HPO7" s="224"/>
      <c r="HPP7" s="224"/>
      <c r="HPQ7" s="224"/>
      <c r="HPR7" s="222"/>
      <c r="HPS7" s="223"/>
      <c r="HPT7" s="223"/>
      <c r="HPU7" s="223"/>
      <c r="HPV7" s="223"/>
      <c r="HPW7" s="224"/>
      <c r="HPX7" s="224"/>
      <c r="HPY7" s="224"/>
      <c r="HPZ7" s="224"/>
      <c r="HQA7" s="224"/>
      <c r="HQB7" s="222"/>
      <c r="HQC7" s="223"/>
      <c r="HQD7" s="223"/>
      <c r="HQE7" s="223"/>
      <c r="HQF7" s="223"/>
      <c r="HQG7" s="224"/>
      <c r="HQH7" s="224"/>
      <c r="HQI7" s="224"/>
      <c r="HQJ7" s="224"/>
      <c r="HQK7" s="224"/>
      <c r="HQL7" s="222"/>
      <c r="HQM7" s="223"/>
      <c r="HQN7" s="223"/>
      <c r="HQO7" s="223"/>
      <c r="HQP7" s="223"/>
      <c r="HQQ7" s="224"/>
      <c r="HQR7" s="224"/>
      <c r="HQS7" s="224"/>
      <c r="HQT7" s="224"/>
      <c r="HQU7" s="224"/>
      <c r="HQV7" s="222"/>
      <c r="HQW7" s="223"/>
      <c r="HQX7" s="223"/>
      <c r="HQY7" s="223"/>
      <c r="HQZ7" s="223"/>
      <c r="HRA7" s="224"/>
      <c r="HRB7" s="224"/>
      <c r="HRC7" s="224"/>
      <c r="HRD7" s="224"/>
      <c r="HRE7" s="224"/>
      <c r="HRF7" s="222"/>
      <c r="HRG7" s="223"/>
      <c r="HRH7" s="223"/>
      <c r="HRI7" s="223"/>
      <c r="HRJ7" s="223"/>
      <c r="HRK7" s="224"/>
      <c r="HRL7" s="224"/>
      <c r="HRM7" s="224"/>
      <c r="HRN7" s="224"/>
      <c r="HRO7" s="224"/>
      <c r="HRP7" s="222"/>
      <c r="HRQ7" s="223"/>
      <c r="HRR7" s="223"/>
      <c r="HRS7" s="223"/>
      <c r="HRT7" s="223"/>
      <c r="HRU7" s="224"/>
      <c r="HRV7" s="224"/>
      <c r="HRW7" s="224"/>
      <c r="HRX7" s="224"/>
      <c r="HRY7" s="224"/>
      <c r="HRZ7" s="222"/>
      <c r="HSA7" s="223"/>
      <c r="HSB7" s="223"/>
      <c r="HSC7" s="223"/>
      <c r="HSD7" s="223"/>
      <c r="HSE7" s="224"/>
      <c r="HSF7" s="224"/>
      <c r="HSG7" s="224"/>
      <c r="HSH7" s="224"/>
      <c r="HSI7" s="224"/>
      <c r="HSJ7" s="222"/>
      <c r="HSK7" s="223"/>
      <c r="HSL7" s="223"/>
      <c r="HSM7" s="223"/>
      <c r="HSN7" s="223"/>
      <c r="HSO7" s="224"/>
      <c r="HSP7" s="224"/>
      <c r="HSQ7" s="224"/>
      <c r="HSR7" s="224"/>
      <c r="HSS7" s="224"/>
      <c r="HST7" s="222"/>
      <c r="HSU7" s="223"/>
      <c r="HSV7" s="223"/>
      <c r="HSW7" s="223"/>
      <c r="HSX7" s="223"/>
      <c r="HSY7" s="224"/>
      <c r="HSZ7" s="224"/>
      <c r="HTA7" s="224"/>
      <c r="HTB7" s="224"/>
      <c r="HTC7" s="224"/>
      <c r="HTD7" s="222"/>
      <c r="HTE7" s="223"/>
      <c r="HTF7" s="223"/>
      <c r="HTG7" s="223"/>
      <c r="HTH7" s="223"/>
      <c r="HTI7" s="224"/>
      <c r="HTJ7" s="224"/>
      <c r="HTK7" s="224"/>
      <c r="HTL7" s="224"/>
      <c r="HTM7" s="224"/>
      <c r="HTN7" s="222"/>
      <c r="HTO7" s="223"/>
      <c r="HTP7" s="223"/>
      <c r="HTQ7" s="223"/>
      <c r="HTR7" s="223"/>
      <c r="HTS7" s="224"/>
      <c r="HTT7" s="224"/>
      <c r="HTU7" s="224"/>
      <c r="HTV7" s="224"/>
      <c r="HTW7" s="224"/>
      <c r="HTX7" s="222"/>
      <c r="HTY7" s="223"/>
      <c r="HTZ7" s="223"/>
      <c r="HUA7" s="223"/>
      <c r="HUB7" s="223"/>
      <c r="HUC7" s="224"/>
      <c r="HUD7" s="224"/>
      <c r="HUE7" s="224"/>
      <c r="HUF7" s="224"/>
      <c r="HUG7" s="224"/>
      <c r="HUH7" s="222"/>
      <c r="HUI7" s="223"/>
      <c r="HUJ7" s="223"/>
      <c r="HUK7" s="223"/>
      <c r="HUL7" s="223"/>
      <c r="HUM7" s="224"/>
      <c r="HUN7" s="224"/>
      <c r="HUO7" s="224"/>
      <c r="HUP7" s="224"/>
      <c r="HUQ7" s="224"/>
      <c r="HUR7" s="222"/>
      <c r="HUS7" s="223"/>
      <c r="HUT7" s="223"/>
      <c r="HUU7" s="223"/>
      <c r="HUV7" s="223"/>
      <c r="HUW7" s="224"/>
      <c r="HUX7" s="224"/>
      <c r="HUY7" s="224"/>
      <c r="HUZ7" s="224"/>
      <c r="HVA7" s="224"/>
      <c r="HVB7" s="222"/>
      <c r="HVC7" s="223"/>
      <c r="HVD7" s="223"/>
      <c r="HVE7" s="223"/>
      <c r="HVF7" s="223"/>
      <c r="HVG7" s="224"/>
      <c r="HVH7" s="224"/>
      <c r="HVI7" s="224"/>
      <c r="HVJ7" s="224"/>
      <c r="HVK7" s="224"/>
      <c r="HVL7" s="222"/>
      <c r="HVM7" s="223"/>
      <c r="HVN7" s="223"/>
      <c r="HVO7" s="223"/>
      <c r="HVP7" s="223"/>
      <c r="HVQ7" s="224"/>
      <c r="HVR7" s="224"/>
      <c r="HVS7" s="224"/>
      <c r="HVT7" s="224"/>
      <c r="HVU7" s="224"/>
      <c r="HVV7" s="222"/>
      <c r="HVW7" s="223"/>
      <c r="HVX7" s="223"/>
      <c r="HVY7" s="223"/>
      <c r="HVZ7" s="223"/>
      <c r="HWA7" s="224"/>
      <c r="HWB7" s="224"/>
      <c r="HWC7" s="224"/>
      <c r="HWD7" s="224"/>
      <c r="HWE7" s="224"/>
      <c r="HWF7" s="222"/>
      <c r="HWG7" s="223"/>
      <c r="HWH7" s="223"/>
      <c r="HWI7" s="223"/>
      <c r="HWJ7" s="223"/>
      <c r="HWK7" s="224"/>
      <c r="HWL7" s="224"/>
      <c r="HWM7" s="224"/>
      <c r="HWN7" s="224"/>
      <c r="HWO7" s="224"/>
      <c r="HWP7" s="222"/>
      <c r="HWQ7" s="223"/>
      <c r="HWR7" s="223"/>
      <c r="HWS7" s="223"/>
      <c r="HWT7" s="223"/>
      <c r="HWU7" s="224"/>
      <c r="HWV7" s="224"/>
      <c r="HWW7" s="224"/>
      <c r="HWX7" s="224"/>
      <c r="HWY7" s="224"/>
      <c r="HWZ7" s="222"/>
      <c r="HXA7" s="223"/>
      <c r="HXB7" s="223"/>
      <c r="HXC7" s="223"/>
      <c r="HXD7" s="223"/>
      <c r="HXE7" s="224"/>
      <c r="HXF7" s="224"/>
      <c r="HXG7" s="224"/>
      <c r="HXH7" s="224"/>
      <c r="HXI7" s="224"/>
      <c r="HXJ7" s="222"/>
      <c r="HXK7" s="223"/>
      <c r="HXL7" s="223"/>
      <c r="HXM7" s="223"/>
      <c r="HXN7" s="223"/>
      <c r="HXO7" s="224"/>
      <c r="HXP7" s="224"/>
      <c r="HXQ7" s="224"/>
      <c r="HXR7" s="224"/>
      <c r="HXS7" s="224"/>
      <c r="HXT7" s="222"/>
      <c r="HXU7" s="223"/>
      <c r="HXV7" s="223"/>
      <c r="HXW7" s="223"/>
      <c r="HXX7" s="223"/>
      <c r="HXY7" s="224"/>
      <c r="HXZ7" s="224"/>
      <c r="HYA7" s="224"/>
      <c r="HYB7" s="224"/>
      <c r="HYC7" s="224"/>
      <c r="HYD7" s="222"/>
      <c r="HYE7" s="223"/>
      <c r="HYF7" s="223"/>
      <c r="HYG7" s="223"/>
      <c r="HYH7" s="223"/>
      <c r="HYI7" s="224"/>
      <c r="HYJ7" s="224"/>
      <c r="HYK7" s="224"/>
      <c r="HYL7" s="224"/>
      <c r="HYM7" s="224"/>
      <c r="HYN7" s="222"/>
      <c r="HYO7" s="223"/>
      <c r="HYP7" s="223"/>
      <c r="HYQ7" s="223"/>
      <c r="HYR7" s="223"/>
      <c r="HYS7" s="224"/>
      <c r="HYT7" s="224"/>
      <c r="HYU7" s="224"/>
      <c r="HYV7" s="224"/>
      <c r="HYW7" s="224"/>
      <c r="HYX7" s="222"/>
      <c r="HYY7" s="223"/>
      <c r="HYZ7" s="223"/>
      <c r="HZA7" s="223"/>
      <c r="HZB7" s="223"/>
      <c r="HZC7" s="224"/>
      <c r="HZD7" s="224"/>
      <c r="HZE7" s="224"/>
      <c r="HZF7" s="224"/>
      <c r="HZG7" s="224"/>
      <c r="HZH7" s="222"/>
      <c r="HZI7" s="223"/>
      <c r="HZJ7" s="223"/>
      <c r="HZK7" s="223"/>
      <c r="HZL7" s="223"/>
      <c r="HZM7" s="224"/>
      <c r="HZN7" s="224"/>
      <c r="HZO7" s="224"/>
      <c r="HZP7" s="224"/>
      <c r="HZQ7" s="224"/>
      <c r="HZR7" s="222"/>
      <c r="HZS7" s="223"/>
      <c r="HZT7" s="223"/>
      <c r="HZU7" s="223"/>
      <c r="HZV7" s="223"/>
      <c r="HZW7" s="224"/>
      <c r="HZX7" s="224"/>
      <c r="HZY7" s="224"/>
      <c r="HZZ7" s="224"/>
      <c r="IAA7" s="224"/>
      <c r="IAB7" s="222"/>
      <c r="IAC7" s="223"/>
      <c r="IAD7" s="223"/>
      <c r="IAE7" s="223"/>
      <c r="IAF7" s="223"/>
      <c r="IAG7" s="224"/>
      <c r="IAH7" s="224"/>
      <c r="IAI7" s="224"/>
      <c r="IAJ7" s="224"/>
      <c r="IAK7" s="224"/>
      <c r="IAL7" s="222"/>
      <c r="IAM7" s="223"/>
      <c r="IAN7" s="223"/>
      <c r="IAO7" s="223"/>
      <c r="IAP7" s="223"/>
      <c r="IAQ7" s="224"/>
      <c r="IAR7" s="224"/>
      <c r="IAS7" s="224"/>
      <c r="IAT7" s="224"/>
      <c r="IAU7" s="224"/>
      <c r="IAV7" s="222"/>
      <c r="IAW7" s="223"/>
      <c r="IAX7" s="223"/>
      <c r="IAY7" s="223"/>
      <c r="IAZ7" s="223"/>
      <c r="IBA7" s="224"/>
      <c r="IBB7" s="224"/>
      <c r="IBC7" s="224"/>
      <c r="IBD7" s="224"/>
      <c r="IBE7" s="224"/>
      <c r="IBF7" s="222"/>
      <c r="IBG7" s="223"/>
      <c r="IBH7" s="223"/>
      <c r="IBI7" s="223"/>
      <c r="IBJ7" s="223"/>
      <c r="IBK7" s="224"/>
      <c r="IBL7" s="224"/>
      <c r="IBM7" s="224"/>
      <c r="IBN7" s="224"/>
      <c r="IBO7" s="224"/>
      <c r="IBP7" s="222"/>
      <c r="IBQ7" s="223"/>
      <c r="IBR7" s="223"/>
      <c r="IBS7" s="223"/>
      <c r="IBT7" s="223"/>
      <c r="IBU7" s="224"/>
      <c r="IBV7" s="224"/>
      <c r="IBW7" s="224"/>
      <c r="IBX7" s="224"/>
      <c r="IBY7" s="224"/>
      <c r="IBZ7" s="222"/>
      <c r="ICA7" s="223"/>
      <c r="ICB7" s="223"/>
      <c r="ICC7" s="223"/>
      <c r="ICD7" s="223"/>
      <c r="ICE7" s="224"/>
      <c r="ICF7" s="224"/>
      <c r="ICG7" s="224"/>
      <c r="ICH7" s="224"/>
      <c r="ICI7" s="224"/>
      <c r="ICJ7" s="222"/>
      <c r="ICK7" s="223"/>
      <c r="ICL7" s="223"/>
      <c r="ICM7" s="223"/>
      <c r="ICN7" s="223"/>
      <c r="ICO7" s="224"/>
      <c r="ICP7" s="224"/>
      <c r="ICQ7" s="224"/>
      <c r="ICR7" s="224"/>
      <c r="ICS7" s="224"/>
      <c r="ICT7" s="222"/>
      <c r="ICU7" s="223"/>
      <c r="ICV7" s="223"/>
      <c r="ICW7" s="223"/>
      <c r="ICX7" s="223"/>
      <c r="ICY7" s="224"/>
      <c r="ICZ7" s="224"/>
      <c r="IDA7" s="224"/>
      <c r="IDB7" s="224"/>
      <c r="IDC7" s="224"/>
      <c r="IDD7" s="222"/>
      <c r="IDE7" s="223"/>
      <c r="IDF7" s="223"/>
      <c r="IDG7" s="223"/>
      <c r="IDH7" s="223"/>
      <c r="IDI7" s="224"/>
      <c r="IDJ7" s="224"/>
      <c r="IDK7" s="224"/>
      <c r="IDL7" s="224"/>
      <c r="IDM7" s="224"/>
      <c r="IDN7" s="222"/>
      <c r="IDO7" s="223"/>
      <c r="IDP7" s="223"/>
      <c r="IDQ7" s="223"/>
      <c r="IDR7" s="223"/>
      <c r="IDS7" s="224"/>
      <c r="IDT7" s="224"/>
      <c r="IDU7" s="224"/>
      <c r="IDV7" s="224"/>
      <c r="IDW7" s="224"/>
      <c r="IDX7" s="222"/>
      <c r="IDY7" s="223"/>
      <c r="IDZ7" s="223"/>
      <c r="IEA7" s="223"/>
      <c r="IEB7" s="223"/>
      <c r="IEC7" s="224"/>
      <c r="IED7" s="224"/>
      <c r="IEE7" s="224"/>
      <c r="IEF7" s="224"/>
      <c r="IEG7" s="224"/>
      <c r="IEH7" s="222"/>
      <c r="IEI7" s="223"/>
      <c r="IEJ7" s="223"/>
      <c r="IEK7" s="223"/>
      <c r="IEL7" s="223"/>
      <c r="IEM7" s="224"/>
      <c r="IEN7" s="224"/>
      <c r="IEO7" s="224"/>
      <c r="IEP7" s="224"/>
      <c r="IEQ7" s="224"/>
      <c r="IER7" s="222"/>
      <c r="IES7" s="223"/>
      <c r="IET7" s="223"/>
      <c r="IEU7" s="223"/>
      <c r="IEV7" s="223"/>
      <c r="IEW7" s="224"/>
      <c r="IEX7" s="224"/>
      <c r="IEY7" s="224"/>
      <c r="IEZ7" s="224"/>
      <c r="IFA7" s="224"/>
      <c r="IFB7" s="222"/>
      <c r="IFC7" s="223"/>
      <c r="IFD7" s="223"/>
      <c r="IFE7" s="223"/>
      <c r="IFF7" s="223"/>
      <c r="IFG7" s="224"/>
      <c r="IFH7" s="224"/>
      <c r="IFI7" s="224"/>
      <c r="IFJ7" s="224"/>
      <c r="IFK7" s="224"/>
      <c r="IFL7" s="222"/>
      <c r="IFM7" s="223"/>
      <c r="IFN7" s="223"/>
      <c r="IFO7" s="223"/>
      <c r="IFP7" s="223"/>
      <c r="IFQ7" s="224"/>
      <c r="IFR7" s="224"/>
      <c r="IFS7" s="224"/>
      <c r="IFT7" s="224"/>
      <c r="IFU7" s="224"/>
      <c r="IFV7" s="222"/>
      <c r="IFW7" s="223"/>
      <c r="IFX7" s="223"/>
      <c r="IFY7" s="223"/>
      <c r="IFZ7" s="223"/>
      <c r="IGA7" s="224"/>
      <c r="IGB7" s="224"/>
      <c r="IGC7" s="224"/>
      <c r="IGD7" s="224"/>
      <c r="IGE7" s="224"/>
      <c r="IGF7" s="222"/>
      <c r="IGG7" s="223"/>
      <c r="IGH7" s="223"/>
      <c r="IGI7" s="223"/>
      <c r="IGJ7" s="223"/>
      <c r="IGK7" s="224"/>
      <c r="IGL7" s="224"/>
      <c r="IGM7" s="224"/>
      <c r="IGN7" s="224"/>
      <c r="IGO7" s="224"/>
      <c r="IGP7" s="222"/>
      <c r="IGQ7" s="223"/>
      <c r="IGR7" s="223"/>
      <c r="IGS7" s="223"/>
      <c r="IGT7" s="223"/>
      <c r="IGU7" s="224"/>
      <c r="IGV7" s="224"/>
      <c r="IGW7" s="224"/>
      <c r="IGX7" s="224"/>
      <c r="IGY7" s="224"/>
      <c r="IGZ7" s="222"/>
      <c r="IHA7" s="223"/>
      <c r="IHB7" s="223"/>
      <c r="IHC7" s="223"/>
      <c r="IHD7" s="223"/>
      <c r="IHE7" s="224"/>
      <c r="IHF7" s="224"/>
      <c r="IHG7" s="224"/>
      <c r="IHH7" s="224"/>
      <c r="IHI7" s="224"/>
      <c r="IHJ7" s="222"/>
      <c r="IHK7" s="223"/>
      <c r="IHL7" s="223"/>
      <c r="IHM7" s="223"/>
      <c r="IHN7" s="223"/>
      <c r="IHO7" s="224"/>
      <c r="IHP7" s="224"/>
      <c r="IHQ7" s="224"/>
      <c r="IHR7" s="224"/>
      <c r="IHS7" s="224"/>
      <c r="IHT7" s="222"/>
      <c r="IHU7" s="223"/>
      <c r="IHV7" s="223"/>
      <c r="IHW7" s="223"/>
      <c r="IHX7" s="223"/>
      <c r="IHY7" s="224"/>
      <c r="IHZ7" s="224"/>
      <c r="IIA7" s="224"/>
      <c r="IIB7" s="224"/>
      <c r="IIC7" s="224"/>
      <c r="IID7" s="222"/>
      <c r="IIE7" s="223"/>
      <c r="IIF7" s="223"/>
      <c r="IIG7" s="223"/>
      <c r="IIH7" s="223"/>
      <c r="III7" s="224"/>
      <c r="IIJ7" s="224"/>
      <c r="IIK7" s="224"/>
      <c r="IIL7" s="224"/>
      <c r="IIM7" s="224"/>
      <c r="IIN7" s="222"/>
      <c r="IIO7" s="223"/>
      <c r="IIP7" s="223"/>
      <c r="IIQ7" s="223"/>
      <c r="IIR7" s="223"/>
      <c r="IIS7" s="224"/>
      <c r="IIT7" s="224"/>
      <c r="IIU7" s="224"/>
      <c r="IIV7" s="224"/>
      <c r="IIW7" s="224"/>
      <c r="IIX7" s="222"/>
      <c r="IIY7" s="223"/>
      <c r="IIZ7" s="223"/>
      <c r="IJA7" s="223"/>
      <c r="IJB7" s="223"/>
      <c r="IJC7" s="224"/>
      <c r="IJD7" s="224"/>
      <c r="IJE7" s="224"/>
      <c r="IJF7" s="224"/>
      <c r="IJG7" s="224"/>
      <c r="IJH7" s="222"/>
      <c r="IJI7" s="223"/>
      <c r="IJJ7" s="223"/>
      <c r="IJK7" s="223"/>
      <c r="IJL7" s="223"/>
      <c r="IJM7" s="224"/>
      <c r="IJN7" s="224"/>
      <c r="IJO7" s="224"/>
      <c r="IJP7" s="224"/>
      <c r="IJQ7" s="224"/>
      <c r="IJR7" s="222"/>
      <c r="IJS7" s="223"/>
      <c r="IJT7" s="223"/>
      <c r="IJU7" s="223"/>
      <c r="IJV7" s="223"/>
      <c r="IJW7" s="224"/>
      <c r="IJX7" s="224"/>
      <c r="IJY7" s="224"/>
      <c r="IJZ7" s="224"/>
      <c r="IKA7" s="224"/>
      <c r="IKB7" s="222"/>
      <c r="IKC7" s="223"/>
      <c r="IKD7" s="223"/>
      <c r="IKE7" s="223"/>
      <c r="IKF7" s="223"/>
      <c r="IKG7" s="224"/>
      <c r="IKH7" s="224"/>
      <c r="IKI7" s="224"/>
      <c r="IKJ7" s="224"/>
      <c r="IKK7" s="224"/>
      <c r="IKL7" s="222"/>
      <c r="IKM7" s="223"/>
      <c r="IKN7" s="223"/>
      <c r="IKO7" s="223"/>
      <c r="IKP7" s="223"/>
      <c r="IKQ7" s="224"/>
      <c r="IKR7" s="224"/>
      <c r="IKS7" s="224"/>
      <c r="IKT7" s="224"/>
      <c r="IKU7" s="224"/>
      <c r="IKV7" s="222"/>
      <c r="IKW7" s="223"/>
      <c r="IKX7" s="223"/>
      <c r="IKY7" s="223"/>
      <c r="IKZ7" s="223"/>
      <c r="ILA7" s="224"/>
      <c r="ILB7" s="224"/>
      <c r="ILC7" s="224"/>
      <c r="ILD7" s="224"/>
      <c r="ILE7" s="224"/>
      <c r="ILF7" s="222"/>
      <c r="ILG7" s="223"/>
      <c r="ILH7" s="223"/>
      <c r="ILI7" s="223"/>
      <c r="ILJ7" s="223"/>
      <c r="ILK7" s="224"/>
      <c r="ILL7" s="224"/>
      <c r="ILM7" s="224"/>
      <c r="ILN7" s="224"/>
      <c r="ILO7" s="224"/>
      <c r="ILP7" s="222"/>
      <c r="ILQ7" s="223"/>
      <c r="ILR7" s="223"/>
      <c r="ILS7" s="223"/>
      <c r="ILT7" s="223"/>
      <c r="ILU7" s="224"/>
      <c r="ILV7" s="224"/>
      <c r="ILW7" s="224"/>
      <c r="ILX7" s="224"/>
      <c r="ILY7" s="224"/>
      <c r="ILZ7" s="222"/>
      <c r="IMA7" s="223"/>
      <c r="IMB7" s="223"/>
      <c r="IMC7" s="223"/>
      <c r="IMD7" s="223"/>
      <c r="IME7" s="224"/>
      <c r="IMF7" s="224"/>
      <c r="IMG7" s="224"/>
      <c r="IMH7" s="224"/>
      <c r="IMI7" s="224"/>
      <c r="IMJ7" s="222"/>
      <c r="IMK7" s="223"/>
      <c r="IML7" s="223"/>
      <c r="IMM7" s="223"/>
      <c r="IMN7" s="223"/>
      <c r="IMO7" s="224"/>
      <c r="IMP7" s="224"/>
      <c r="IMQ7" s="224"/>
      <c r="IMR7" s="224"/>
      <c r="IMS7" s="224"/>
      <c r="IMT7" s="222"/>
      <c r="IMU7" s="223"/>
      <c r="IMV7" s="223"/>
      <c r="IMW7" s="223"/>
      <c r="IMX7" s="223"/>
      <c r="IMY7" s="224"/>
      <c r="IMZ7" s="224"/>
      <c r="INA7" s="224"/>
      <c r="INB7" s="224"/>
      <c r="INC7" s="224"/>
      <c r="IND7" s="222"/>
      <c r="INE7" s="223"/>
      <c r="INF7" s="223"/>
      <c r="ING7" s="223"/>
      <c r="INH7" s="223"/>
      <c r="INI7" s="224"/>
      <c r="INJ7" s="224"/>
      <c r="INK7" s="224"/>
      <c r="INL7" s="224"/>
      <c r="INM7" s="224"/>
      <c r="INN7" s="222"/>
      <c r="INO7" s="223"/>
      <c r="INP7" s="223"/>
      <c r="INQ7" s="223"/>
      <c r="INR7" s="223"/>
      <c r="INS7" s="224"/>
      <c r="INT7" s="224"/>
      <c r="INU7" s="224"/>
      <c r="INV7" s="224"/>
      <c r="INW7" s="224"/>
      <c r="INX7" s="222"/>
      <c r="INY7" s="223"/>
      <c r="INZ7" s="223"/>
      <c r="IOA7" s="223"/>
      <c r="IOB7" s="223"/>
      <c r="IOC7" s="224"/>
      <c r="IOD7" s="224"/>
      <c r="IOE7" s="224"/>
      <c r="IOF7" s="224"/>
      <c r="IOG7" s="224"/>
      <c r="IOH7" s="222"/>
      <c r="IOI7" s="223"/>
      <c r="IOJ7" s="223"/>
      <c r="IOK7" s="223"/>
      <c r="IOL7" s="223"/>
      <c r="IOM7" s="224"/>
      <c r="ION7" s="224"/>
      <c r="IOO7" s="224"/>
      <c r="IOP7" s="224"/>
      <c r="IOQ7" s="224"/>
      <c r="IOR7" s="222"/>
      <c r="IOS7" s="223"/>
      <c r="IOT7" s="223"/>
      <c r="IOU7" s="223"/>
      <c r="IOV7" s="223"/>
      <c r="IOW7" s="224"/>
      <c r="IOX7" s="224"/>
      <c r="IOY7" s="224"/>
      <c r="IOZ7" s="224"/>
      <c r="IPA7" s="224"/>
      <c r="IPB7" s="222"/>
      <c r="IPC7" s="223"/>
      <c r="IPD7" s="223"/>
      <c r="IPE7" s="223"/>
      <c r="IPF7" s="223"/>
      <c r="IPG7" s="224"/>
      <c r="IPH7" s="224"/>
      <c r="IPI7" s="224"/>
      <c r="IPJ7" s="224"/>
      <c r="IPK7" s="224"/>
      <c r="IPL7" s="222"/>
      <c r="IPM7" s="223"/>
      <c r="IPN7" s="223"/>
      <c r="IPO7" s="223"/>
      <c r="IPP7" s="223"/>
      <c r="IPQ7" s="224"/>
      <c r="IPR7" s="224"/>
      <c r="IPS7" s="224"/>
      <c r="IPT7" s="224"/>
      <c r="IPU7" s="224"/>
      <c r="IPV7" s="222"/>
      <c r="IPW7" s="223"/>
      <c r="IPX7" s="223"/>
      <c r="IPY7" s="223"/>
      <c r="IPZ7" s="223"/>
      <c r="IQA7" s="224"/>
      <c r="IQB7" s="224"/>
      <c r="IQC7" s="224"/>
      <c r="IQD7" s="224"/>
      <c r="IQE7" s="224"/>
      <c r="IQF7" s="222"/>
      <c r="IQG7" s="223"/>
      <c r="IQH7" s="223"/>
      <c r="IQI7" s="223"/>
      <c r="IQJ7" s="223"/>
      <c r="IQK7" s="224"/>
      <c r="IQL7" s="224"/>
      <c r="IQM7" s="224"/>
      <c r="IQN7" s="224"/>
      <c r="IQO7" s="224"/>
      <c r="IQP7" s="222"/>
      <c r="IQQ7" s="223"/>
      <c r="IQR7" s="223"/>
      <c r="IQS7" s="223"/>
      <c r="IQT7" s="223"/>
      <c r="IQU7" s="224"/>
      <c r="IQV7" s="224"/>
      <c r="IQW7" s="224"/>
      <c r="IQX7" s="224"/>
      <c r="IQY7" s="224"/>
      <c r="IQZ7" s="222"/>
      <c r="IRA7" s="223"/>
      <c r="IRB7" s="223"/>
      <c r="IRC7" s="223"/>
      <c r="IRD7" s="223"/>
      <c r="IRE7" s="224"/>
      <c r="IRF7" s="224"/>
      <c r="IRG7" s="224"/>
      <c r="IRH7" s="224"/>
      <c r="IRI7" s="224"/>
      <c r="IRJ7" s="222"/>
      <c r="IRK7" s="223"/>
      <c r="IRL7" s="223"/>
      <c r="IRM7" s="223"/>
      <c r="IRN7" s="223"/>
      <c r="IRO7" s="224"/>
      <c r="IRP7" s="224"/>
      <c r="IRQ7" s="224"/>
      <c r="IRR7" s="224"/>
      <c r="IRS7" s="224"/>
      <c r="IRT7" s="222"/>
      <c r="IRU7" s="223"/>
      <c r="IRV7" s="223"/>
      <c r="IRW7" s="223"/>
      <c r="IRX7" s="223"/>
      <c r="IRY7" s="224"/>
      <c r="IRZ7" s="224"/>
      <c r="ISA7" s="224"/>
      <c r="ISB7" s="224"/>
      <c r="ISC7" s="224"/>
      <c r="ISD7" s="222"/>
      <c r="ISE7" s="223"/>
      <c r="ISF7" s="223"/>
      <c r="ISG7" s="223"/>
      <c r="ISH7" s="223"/>
      <c r="ISI7" s="224"/>
      <c r="ISJ7" s="224"/>
      <c r="ISK7" s="224"/>
      <c r="ISL7" s="224"/>
      <c r="ISM7" s="224"/>
      <c r="ISN7" s="222"/>
      <c r="ISO7" s="223"/>
      <c r="ISP7" s="223"/>
      <c r="ISQ7" s="223"/>
      <c r="ISR7" s="223"/>
      <c r="ISS7" s="224"/>
      <c r="IST7" s="224"/>
      <c r="ISU7" s="224"/>
      <c r="ISV7" s="224"/>
      <c r="ISW7" s="224"/>
      <c r="ISX7" s="222"/>
      <c r="ISY7" s="223"/>
      <c r="ISZ7" s="223"/>
      <c r="ITA7" s="223"/>
      <c r="ITB7" s="223"/>
      <c r="ITC7" s="224"/>
      <c r="ITD7" s="224"/>
      <c r="ITE7" s="224"/>
      <c r="ITF7" s="224"/>
      <c r="ITG7" s="224"/>
      <c r="ITH7" s="222"/>
      <c r="ITI7" s="223"/>
      <c r="ITJ7" s="223"/>
      <c r="ITK7" s="223"/>
      <c r="ITL7" s="223"/>
      <c r="ITM7" s="224"/>
      <c r="ITN7" s="224"/>
      <c r="ITO7" s="224"/>
      <c r="ITP7" s="224"/>
      <c r="ITQ7" s="224"/>
      <c r="ITR7" s="222"/>
      <c r="ITS7" s="223"/>
      <c r="ITT7" s="223"/>
      <c r="ITU7" s="223"/>
      <c r="ITV7" s="223"/>
      <c r="ITW7" s="224"/>
      <c r="ITX7" s="224"/>
      <c r="ITY7" s="224"/>
      <c r="ITZ7" s="224"/>
      <c r="IUA7" s="224"/>
      <c r="IUB7" s="222"/>
      <c r="IUC7" s="223"/>
      <c r="IUD7" s="223"/>
      <c r="IUE7" s="223"/>
      <c r="IUF7" s="223"/>
      <c r="IUG7" s="224"/>
      <c r="IUH7" s="224"/>
      <c r="IUI7" s="224"/>
      <c r="IUJ7" s="224"/>
      <c r="IUK7" s="224"/>
      <c r="IUL7" s="222"/>
      <c r="IUM7" s="223"/>
      <c r="IUN7" s="223"/>
      <c r="IUO7" s="223"/>
      <c r="IUP7" s="223"/>
      <c r="IUQ7" s="224"/>
      <c r="IUR7" s="224"/>
      <c r="IUS7" s="224"/>
      <c r="IUT7" s="224"/>
      <c r="IUU7" s="224"/>
      <c r="IUV7" s="222"/>
      <c r="IUW7" s="223"/>
      <c r="IUX7" s="223"/>
      <c r="IUY7" s="223"/>
      <c r="IUZ7" s="223"/>
      <c r="IVA7" s="224"/>
      <c r="IVB7" s="224"/>
      <c r="IVC7" s="224"/>
      <c r="IVD7" s="224"/>
      <c r="IVE7" s="224"/>
      <c r="IVF7" s="222"/>
      <c r="IVG7" s="223"/>
      <c r="IVH7" s="223"/>
      <c r="IVI7" s="223"/>
      <c r="IVJ7" s="223"/>
      <c r="IVK7" s="224"/>
      <c r="IVL7" s="224"/>
      <c r="IVM7" s="224"/>
      <c r="IVN7" s="224"/>
      <c r="IVO7" s="224"/>
      <c r="IVP7" s="222"/>
      <c r="IVQ7" s="223"/>
      <c r="IVR7" s="223"/>
      <c r="IVS7" s="223"/>
      <c r="IVT7" s="223"/>
      <c r="IVU7" s="224"/>
      <c r="IVV7" s="224"/>
      <c r="IVW7" s="224"/>
      <c r="IVX7" s="224"/>
      <c r="IVY7" s="224"/>
      <c r="IVZ7" s="222"/>
      <c r="IWA7" s="223"/>
      <c r="IWB7" s="223"/>
      <c r="IWC7" s="223"/>
      <c r="IWD7" s="223"/>
      <c r="IWE7" s="224"/>
      <c r="IWF7" s="224"/>
      <c r="IWG7" s="224"/>
      <c r="IWH7" s="224"/>
      <c r="IWI7" s="224"/>
      <c r="IWJ7" s="222"/>
      <c r="IWK7" s="223"/>
      <c r="IWL7" s="223"/>
      <c r="IWM7" s="223"/>
      <c r="IWN7" s="223"/>
      <c r="IWO7" s="224"/>
      <c r="IWP7" s="224"/>
      <c r="IWQ7" s="224"/>
      <c r="IWR7" s="224"/>
      <c r="IWS7" s="224"/>
      <c r="IWT7" s="222"/>
      <c r="IWU7" s="223"/>
      <c r="IWV7" s="223"/>
      <c r="IWW7" s="223"/>
      <c r="IWX7" s="223"/>
      <c r="IWY7" s="224"/>
      <c r="IWZ7" s="224"/>
      <c r="IXA7" s="224"/>
      <c r="IXB7" s="224"/>
      <c r="IXC7" s="224"/>
      <c r="IXD7" s="222"/>
      <c r="IXE7" s="223"/>
      <c r="IXF7" s="223"/>
      <c r="IXG7" s="223"/>
      <c r="IXH7" s="223"/>
      <c r="IXI7" s="224"/>
      <c r="IXJ7" s="224"/>
      <c r="IXK7" s="224"/>
      <c r="IXL7" s="224"/>
      <c r="IXM7" s="224"/>
      <c r="IXN7" s="222"/>
      <c r="IXO7" s="223"/>
      <c r="IXP7" s="223"/>
      <c r="IXQ7" s="223"/>
      <c r="IXR7" s="223"/>
      <c r="IXS7" s="224"/>
      <c r="IXT7" s="224"/>
      <c r="IXU7" s="224"/>
      <c r="IXV7" s="224"/>
      <c r="IXW7" s="224"/>
      <c r="IXX7" s="222"/>
      <c r="IXY7" s="223"/>
      <c r="IXZ7" s="223"/>
      <c r="IYA7" s="223"/>
      <c r="IYB7" s="223"/>
      <c r="IYC7" s="224"/>
      <c r="IYD7" s="224"/>
      <c r="IYE7" s="224"/>
      <c r="IYF7" s="224"/>
      <c r="IYG7" s="224"/>
      <c r="IYH7" s="222"/>
      <c r="IYI7" s="223"/>
      <c r="IYJ7" s="223"/>
      <c r="IYK7" s="223"/>
      <c r="IYL7" s="223"/>
      <c r="IYM7" s="224"/>
      <c r="IYN7" s="224"/>
      <c r="IYO7" s="224"/>
      <c r="IYP7" s="224"/>
      <c r="IYQ7" s="224"/>
      <c r="IYR7" s="222"/>
      <c r="IYS7" s="223"/>
      <c r="IYT7" s="223"/>
      <c r="IYU7" s="223"/>
      <c r="IYV7" s="223"/>
      <c r="IYW7" s="224"/>
      <c r="IYX7" s="224"/>
      <c r="IYY7" s="224"/>
      <c r="IYZ7" s="224"/>
      <c r="IZA7" s="224"/>
      <c r="IZB7" s="222"/>
      <c r="IZC7" s="223"/>
      <c r="IZD7" s="223"/>
      <c r="IZE7" s="223"/>
      <c r="IZF7" s="223"/>
      <c r="IZG7" s="224"/>
      <c r="IZH7" s="224"/>
      <c r="IZI7" s="224"/>
      <c r="IZJ7" s="224"/>
      <c r="IZK7" s="224"/>
      <c r="IZL7" s="222"/>
      <c r="IZM7" s="223"/>
      <c r="IZN7" s="223"/>
      <c r="IZO7" s="223"/>
      <c r="IZP7" s="223"/>
      <c r="IZQ7" s="224"/>
      <c r="IZR7" s="224"/>
      <c r="IZS7" s="224"/>
      <c r="IZT7" s="224"/>
      <c r="IZU7" s="224"/>
      <c r="IZV7" s="222"/>
      <c r="IZW7" s="223"/>
      <c r="IZX7" s="223"/>
      <c r="IZY7" s="223"/>
      <c r="IZZ7" s="223"/>
      <c r="JAA7" s="224"/>
      <c r="JAB7" s="224"/>
      <c r="JAC7" s="224"/>
      <c r="JAD7" s="224"/>
      <c r="JAE7" s="224"/>
      <c r="JAF7" s="222"/>
      <c r="JAG7" s="223"/>
      <c r="JAH7" s="223"/>
      <c r="JAI7" s="223"/>
      <c r="JAJ7" s="223"/>
      <c r="JAK7" s="224"/>
      <c r="JAL7" s="224"/>
      <c r="JAM7" s="224"/>
      <c r="JAN7" s="224"/>
      <c r="JAO7" s="224"/>
      <c r="JAP7" s="222"/>
      <c r="JAQ7" s="223"/>
      <c r="JAR7" s="223"/>
      <c r="JAS7" s="223"/>
      <c r="JAT7" s="223"/>
      <c r="JAU7" s="224"/>
      <c r="JAV7" s="224"/>
      <c r="JAW7" s="224"/>
      <c r="JAX7" s="224"/>
      <c r="JAY7" s="224"/>
      <c r="JAZ7" s="222"/>
      <c r="JBA7" s="223"/>
      <c r="JBB7" s="223"/>
      <c r="JBC7" s="223"/>
      <c r="JBD7" s="223"/>
      <c r="JBE7" s="224"/>
      <c r="JBF7" s="224"/>
      <c r="JBG7" s="224"/>
      <c r="JBH7" s="224"/>
      <c r="JBI7" s="224"/>
      <c r="JBJ7" s="222"/>
      <c r="JBK7" s="223"/>
      <c r="JBL7" s="223"/>
      <c r="JBM7" s="223"/>
      <c r="JBN7" s="223"/>
      <c r="JBO7" s="224"/>
      <c r="JBP7" s="224"/>
      <c r="JBQ7" s="224"/>
      <c r="JBR7" s="224"/>
      <c r="JBS7" s="224"/>
      <c r="JBT7" s="222"/>
      <c r="JBU7" s="223"/>
      <c r="JBV7" s="223"/>
      <c r="JBW7" s="223"/>
      <c r="JBX7" s="223"/>
      <c r="JBY7" s="224"/>
      <c r="JBZ7" s="224"/>
      <c r="JCA7" s="224"/>
      <c r="JCB7" s="224"/>
      <c r="JCC7" s="224"/>
      <c r="JCD7" s="222"/>
      <c r="JCE7" s="223"/>
      <c r="JCF7" s="223"/>
      <c r="JCG7" s="223"/>
      <c r="JCH7" s="223"/>
      <c r="JCI7" s="224"/>
      <c r="JCJ7" s="224"/>
      <c r="JCK7" s="224"/>
      <c r="JCL7" s="224"/>
      <c r="JCM7" s="224"/>
      <c r="JCN7" s="222"/>
      <c r="JCO7" s="223"/>
      <c r="JCP7" s="223"/>
      <c r="JCQ7" s="223"/>
      <c r="JCR7" s="223"/>
      <c r="JCS7" s="224"/>
      <c r="JCT7" s="224"/>
      <c r="JCU7" s="224"/>
      <c r="JCV7" s="224"/>
      <c r="JCW7" s="224"/>
      <c r="JCX7" s="222"/>
      <c r="JCY7" s="223"/>
      <c r="JCZ7" s="223"/>
      <c r="JDA7" s="223"/>
      <c r="JDB7" s="223"/>
      <c r="JDC7" s="224"/>
      <c r="JDD7" s="224"/>
      <c r="JDE7" s="224"/>
      <c r="JDF7" s="224"/>
      <c r="JDG7" s="224"/>
      <c r="JDH7" s="222"/>
      <c r="JDI7" s="223"/>
      <c r="JDJ7" s="223"/>
      <c r="JDK7" s="223"/>
      <c r="JDL7" s="223"/>
      <c r="JDM7" s="224"/>
      <c r="JDN7" s="224"/>
      <c r="JDO7" s="224"/>
      <c r="JDP7" s="224"/>
      <c r="JDQ7" s="224"/>
      <c r="JDR7" s="222"/>
      <c r="JDS7" s="223"/>
      <c r="JDT7" s="223"/>
      <c r="JDU7" s="223"/>
      <c r="JDV7" s="223"/>
      <c r="JDW7" s="224"/>
      <c r="JDX7" s="224"/>
      <c r="JDY7" s="224"/>
      <c r="JDZ7" s="224"/>
      <c r="JEA7" s="224"/>
      <c r="JEB7" s="222"/>
      <c r="JEC7" s="223"/>
      <c r="JED7" s="223"/>
      <c r="JEE7" s="223"/>
      <c r="JEF7" s="223"/>
      <c r="JEG7" s="224"/>
      <c r="JEH7" s="224"/>
      <c r="JEI7" s="224"/>
      <c r="JEJ7" s="224"/>
      <c r="JEK7" s="224"/>
      <c r="JEL7" s="222"/>
      <c r="JEM7" s="223"/>
      <c r="JEN7" s="223"/>
      <c r="JEO7" s="223"/>
      <c r="JEP7" s="223"/>
      <c r="JEQ7" s="224"/>
      <c r="JER7" s="224"/>
      <c r="JES7" s="224"/>
      <c r="JET7" s="224"/>
      <c r="JEU7" s="224"/>
      <c r="JEV7" s="222"/>
      <c r="JEW7" s="223"/>
      <c r="JEX7" s="223"/>
      <c r="JEY7" s="223"/>
      <c r="JEZ7" s="223"/>
      <c r="JFA7" s="224"/>
      <c r="JFB7" s="224"/>
      <c r="JFC7" s="224"/>
      <c r="JFD7" s="224"/>
      <c r="JFE7" s="224"/>
      <c r="JFF7" s="222"/>
      <c r="JFG7" s="223"/>
      <c r="JFH7" s="223"/>
      <c r="JFI7" s="223"/>
      <c r="JFJ7" s="223"/>
      <c r="JFK7" s="224"/>
      <c r="JFL7" s="224"/>
      <c r="JFM7" s="224"/>
      <c r="JFN7" s="224"/>
      <c r="JFO7" s="224"/>
      <c r="JFP7" s="222"/>
      <c r="JFQ7" s="223"/>
      <c r="JFR7" s="223"/>
      <c r="JFS7" s="223"/>
      <c r="JFT7" s="223"/>
      <c r="JFU7" s="224"/>
      <c r="JFV7" s="224"/>
      <c r="JFW7" s="224"/>
      <c r="JFX7" s="224"/>
      <c r="JFY7" s="224"/>
      <c r="JFZ7" s="222"/>
      <c r="JGA7" s="223"/>
      <c r="JGB7" s="223"/>
      <c r="JGC7" s="223"/>
      <c r="JGD7" s="223"/>
      <c r="JGE7" s="224"/>
      <c r="JGF7" s="224"/>
      <c r="JGG7" s="224"/>
      <c r="JGH7" s="224"/>
      <c r="JGI7" s="224"/>
      <c r="JGJ7" s="222"/>
      <c r="JGK7" s="223"/>
      <c r="JGL7" s="223"/>
      <c r="JGM7" s="223"/>
      <c r="JGN7" s="223"/>
      <c r="JGO7" s="224"/>
      <c r="JGP7" s="224"/>
      <c r="JGQ7" s="224"/>
      <c r="JGR7" s="224"/>
      <c r="JGS7" s="224"/>
      <c r="JGT7" s="222"/>
      <c r="JGU7" s="223"/>
      <c r="JGV7" s="223"/>
      <c r="JGW7" s="223"/>
      <c r="JGX7" s="223"/>
      <c r="JGY7" s="224"/>
      <c r="JGZ7" s="224"/>
      <c r="JHA7" s="224"/>
      <c r="JHB7" s="224"/>
      <c r="JHC7" s="224"/>
      <c r="JHD7" s="222"/>
      <c r="JHE7" s="223"/>
      <c r="JHF7" s="223"/>
      <c r="JHG7" s="223"/>
      <c r="JHH7" s="223"/>
      <c r="JHI7" s="224"/>
      <c r="JHJ7" s="224"/>
      <c r="JHK7" s="224"/>
      <c r="JHL7" s="224"/>
      <c r="JHM7" s="224"/>
      <c r="JHN7" s="222"/>
      <c r="JHO7" s="223"/>
      <c r="JHP7" s="223"/>
      <c r="JHQ7" s="223"/>
      <c r="JHR7" s="223"/>
      <c r="JHS7" s="224"/>
      <c r="JHT7" s="224"/>
      <c r="JHU7" s="224"/>
      <c r="JHV7" s="224"/>
      <c r="JHW7" s="224"/>
      <c r="JHX7" s="222"/>
      <c r="JHY7" s="223"/>
      <c r="JHZ7" s="223"/>
      <c r="JIA7" s="223"/>
      <c r="JIB7" s="223"/>
      <c r="JIC7" s="224"/>
      <c r="JID7" s="224"/>
      <c r="JIE7" s="224"/>
      <c r="JIF7" s="224"/>
      <c r="JIG7" s="224"/>
      <c r="JIH7" s="222"/>
      <c r="JII7" s="223"/>
      <c r="JIJ7" s="223"/>
      <c r="JIK7" s="223"/>
      <c r="JIL7" s="223"/>
      <c r="JIM7" s="224"/>
      <c r="JIN7" s="224"/>
      <c r="JIO7" s="224"/>
      <c r="JIP7" s="224"/>
      <c r="JIQ7" s="224"/>
      <c r="JIR7" s="222"/>
      <c r="JIS7" s="223"/>
      <c r="JIT7" s="223"/>
      <c r="JIU7" s="223"/>
      <c r="JIV7" s="223"/>
      <c r="JIW7" s="224"/>
      <c r="JIX7" s="224"/>
      <c r="JIY7" s="224"/>
      <c r="JIZ7" s="224"/>
      <c r="JJA7" s="224"/>
      <c r="JJB7" s="222"/>
      <c r="JJC7" s="223"/>
      <c r="JJD7" s="223"/>
      <c r="JJE7" s="223"/>
      <c r="JJF7" s="223"/>
      <c r="JJG7" s="224"/>
      <c r="JJH7" s="224"/>
      <c r="JJI7" s="224"/>
      <c r="JJJ7" s="224"/>
      <c r="JJK7" s="224"/>
      <c r="JJL7" s="222"/>
      <c r="JJM7" s="223"/>
      <c r="JJN7" s="223"/>
      <c r="JJO7" s="223"/>
      <c r="JJP7" s="223"/>
      <c r="JJQ7" s="224"/>
      <c r="JJR7" s="224"/>
      <c r="JJS7" s="224"/>
      <c r="JJT7" s="224"/>
      <c r="JJU7" s="224"/>
      <c r="JJV7" s="222"/>
      <c r="JJW7" s="223"/>
      <c r="JJX7" s="223"/>
      <c r="JJY7" s="223"/>
      <c r="JJZ7" s="223"/>
      <c r="JKA7" s="224"/>
      <c r="JKB7" s="224"/>
      <c r="JKC7" s="224"/>
      <c r="JKD7" s="224"/>
      <c r="JKE7" s="224"/>
      <c r="JKF7" s="222"/>
      <c r="JKG7" s="223"/>
      <c r="JKH7" s="223"/>
      <c r="JKI7" s="223"/>
      <c r="JKJ7" s="223"/>
      <c r="JKK7" s="224"/>
      <c r="JKL7" s="224"/>
      <c r="JKM7" s="224"/>
      <c r="JKN7" s="224"/>
      <c r="JKO7" s="224"/>
      <c r="JKP7" s="222"/>
      <c r="JKQ7" s="223"/>
      <c r="JKR7" s="223"/>
      <c r="JKS7" s="223"/>
      <c r="JKT7" s="223"/>
      <c r="JKU7" s="224"/>
      <c r="JKV7" s="224"/>
      <c r="JKW7" s="224"/>
      <c r="JKX7" s="224"/>
      <c r="JKY7" s="224"/>
      <c r="JKZ7" s="222"/>
      <c r="JLA7" s="223"/>
      <c r="JLB7" s="223"/>
      <c r="JLC7" s="223"/>
      <c r="JLD7" s="223"/>
      <c r="JLE7" s="224"/>
      <c r="JLF7" s="224"/>
      <c r="JLG7" s="224"/>
      <c r="JLH7" s="224"/>
      <c r="JLI7" s="224"/>
      <c r="JLJ7" s="222"/>
      <c r="JLK7" s="223"/>
      <c r="JLL7" s="223"/>
      <c r="JLM7" s="223"/>
      <c r="JLN7" s="223"/>
      <c r="JLO7" s="224"/>
      <c r="JLP7" s="224"/>
      <c r="JLQ7" s="224"/>
      <c r="JLR7" s="224"/>
      <c r="JLS7" s="224"/>
      <c r="JLT7" s="222"/>
      <c r="JLU7" s="223"/>
      <c r="JLV7" s="223"/>
      <c r="JLW7" s="223"/>
      <c r="JLX7" s="223"/>
      <c r="JLY7" s="224"/>
      <c r="JLZ7" s="224"/>
      <c r="JMA7" s="224"/>
      <c r="JMB7" s="224"/>
      <c r="JMC7" s="224"/>
      <c r="JMD7" s="222"/>
      <c r="JME7" s="223"/>
      <c r="JMF7" s="223"/>
      <c r="JMG7" s="223"/>
      <c r="JMH7" s="223"/>
      <c r="JMI7" s="224"/>
      <c r="JMJ7" s="224"/>
      <c r="JMK7" s="224"/>
      <c r="JML7" s="224"/>
      <c r="JMM7" s="224"/>
      <c r="JMN7" s="222"/>
      <c r="JMO7" s="223"/>
      <c r="JMP7" s="223"/>
      <c r="JMQ7" s="223"/>
      <c r="JMR7" s="223"/>
      <c r="JMS7" s="224"/>
      <c r="JMT7" s="224"/>
      <c r="JMU7" s="224"/>
      <c r="JMV7" s="224"/>
      <c r="JMW7" s="224"/>
      <c r="JMX7" s="222"/>
      <c r="JMY7" s="223"/>
      <c r="JMZ7" s="223"/>
      <c r="JNA7" s="223"/>
      <c r="JNB7" s="223"/>
      <c r="JNC7" s="224"/>
      <c r="JND7" s="224"/>
      <c r="JNE7" s="224"/>
      <c r="JNF7" s="224"/>
      <c r="JNG7" s="224"/>
      <c r="JNH7" s="222"/>
      <c r="JNI7" s="223"/>
      <c r="JNJ7" s="223"/>
      <c r="JNK7" s="223"/>
      <c r="JNL7" s="223"/>
      <c r="JNM7" s="224"/>
      <c r="JNN7" s="224"/>
      <c r="JNO7" s="224"/>
      <c r="JNP7" s="224"/>
      <c r="JNQ7" s="224"/>
      <c r="JNR7" s="222"/>
      <c r="JNS7" s="223"/>
      <c r="JNT7" s="223"/>
      <c r="JNU7" s="223"/>
      <c r="JNV7" s="223"/>
      <c r="JNW7" s="224"/>
      <c r="JNX7" s="224"/>
      <c r="JNY7" s="224"/>
      <c r="JNZ7" s="224"/>
      <c r="JOA7" s="224"/>
      <c r="JOB7" s="222"/>
      <c r="JOC7" s="223"/>
      <c r="JOD7" s="223"/>
      <c r="JOE7" s="223"/>
      <c r="JOF7" s="223"/>
      <c r="JOG7" s="224"/>
      <c r="JOH7" s="224"/>
      <c r="JOI7" s="224"/>
      <c r="JOJ7" s="224"/>
      <c r="JOK7" s="224"/>
      <c r="JOL7" s="222"/>
      <c r="JOM7" s="223"/>
      <c r="JON7" s="223"/>
      <c r="JOO7" s="223"/>
      <c r="JOP7" s="223"/>
      <c r="JOQ7" s="224"/>
      <c r="JOR7" s="224"/>
      <c r="JOS7" s="224"/>
      <c r="JOT7" s="224"/>
      <c r="JOU7" s="224"/>
      <c r="JOV7" s="222"/>
      <c r="JOW7" s="223"/>
      <c r="JOX7" s="223"/>
      <c r="JOY7" s="223"/>
      <c r="JOZ7" s="223"/>
      <c r="JPA7" s="224"/>
      <c r="JPB7" s="224"/>
      <c r="JPC7" s="224"/>
      <c r="JPD7" s="224"/>
      <c r="JPE7" s="224"/>
      <c r="JPF7" s="222"/>
      <c r="JPG7" s="223"/>
      <c r="JPH7" s="223"/>
      <c r="JPI7" s="223"/>
      <c r="JPJ7" s="223"/>
      <c r="JPK7" s="224"/>
      <c r="JPL7" s="224"/>
      <c r="JPM7" s="224"/>
      <c r="JPN7" s="224"/>
      <c r="JPO7" s="224"/>
      <c r="JPP7" s="222"/>
      <c r="JPQ7" s="223"/>
      <c r="JPR7" s="223"/>
      <c r="JPS7" s="223"/>
      <c r="JPT7" s="223"/>
      <c r="JPU7" s="224"/>
      <c r="JPV7" s="224"/>
      <c r="JPW7" s="224"/>
      <c r="JPX7" s="224"/>
      <c r="JPY7" s="224"/>
      <c r="JPZ7" s="222"/>
      <c r="JQA7" s="223"/>
      <c r="JQB7" s="223"/>
      <c r="JQC7" s="223"/>
      <c r="JQD7" s="223"/>
      <c r="JQE7" s="224"/>
      <c r="JQF7" s="224"/>
      <c r="JQG7" s="224"/>
      <c r="JQH7" s="224"/>
      <c r="JQI7" s="224"/>
      <c r="JQJ7" s="222"/>
      <c r="JQK7" s="223"/>
      <c r="JQL7" s="223"/>
      <c r="JQM7" s="223"/>
      <c r="JQN7" s="223"/>
      <c r="JQO7" s="224"/>
      <c r="JQP7" s="224"/>
      <c r="JQQ7" s="224"/>
      <c r="JQR7" s="224"/>
      <c r="JQS7" s="224"/>
      <c r="JQT7" s="222"/>
      <c r="JQU7" s="223"/>
      <c r="JQV7" s="223"/>
      <c r="JQW7" s="223"/>
      <c r="JQX7" s="223"/>
      <c r="JQY7" s="224"/>
      <c r="JQZ7" s="224"/>
      <c r="JRA7" s="224"/>
      <c r="JRB7" s="224"/>
      <c r="JRC7" s="224"/>
      <c r="JRD7" s="222"/>
      <c r="JRE7" s="223"/>
      <c r="JRF7" s="223"/>
      <c r="JRG7" s="223"/>
      <c r="JRH7" s="223"/>
      <c r="JRI7" s="224"/>
      <c r="JRJ7" s="224"/>
      <c r="JRK7" s="224"/>
      <c r="JRL7" s="224"/>
      <c r="JRM7" s="224"/>
      <c r="JRN7" s="222"/>
      <c r="JRO7" s="223"/>
      <c r="JRP7" s="223"/>
      <c r="JRQ7" s="223"/>
      <c r="JRR7" s="223"/>
      <c r="JRS7" s="224"/>
      <c r="JRT7" s="224"/>
      <c r="JRU7" s="224"/>
      <c r="JRV7" s="224"/>
      <c r="JRW7" s="224"/>
      <c r="JRX7" s="222"/>
      <c r="JRY7" s="223"/>
      <c r="JRZ7" s="223"/>
      <c r="JSA7" s="223"/>
      <c r="JSB7" s="223"/>
      <c r="JSC7" s="224"/>
      <c r="JSD7" s="224"/>
      <c r="JSE7" s="224"/>
      <c r="JSF7" s="224"/>
      <c r="JSG7" s="224"/>
      <c r="JSH7" s="222"/>
      <c r="JSI7" s="223"/>
      <c r="JSJ7" s="223"/>
      <c r="JSK7" s="223"/>
      <c r="JSL7" s="223"/>
      <c r="JSM7" s="224"/>
      <c r="JSN7" s="224"/>
      <c r="JSO7" s="224"/>
      <c r="JSP7" s="224"/>
      <c r="JSQ7" s="224"/>
      <c r="JSR7" s="222"/>
      <c r="JSS7" s="223"/>
      <c r="JST7" s="223"/>
      <c r="JSU7" s="223"/>
      <c r="JSV7" s="223"/>
      <c r="JSW7" s="224"/>
      <c r="JSX7" s="224"/>
      <c r="JSY7" s="224"/>
      <c r="JSZ7" s="224"/>
      <c r="JTA7" s="224"/>
      <c r="JTB7" s="222"/>
      <c r="JTC7" s="223"/>
      <c r="JTD7" s="223"/>
      <c r="JTE7" s="223"/>
      <c r="JTF7" s="223"/>
      <c r="JTG7" s="224"/>
      <c r="JTH7" s="224"/>
      <c r="JTI7" s="224"/>
      <c r="JTJ7" s="224"/>
      <c r="JTK7" s="224"/>
      <c r="JTL7" s="222"/>
      <c r="JTM7" s="223"/>
      <c r="JTN7" s="223"/>
      <c r="JTO7" s="223"/>
      <c r="JTP7" s="223"/>
      <c r="JTQ7" s="224"/>
      <c r="JTR7" s="224"/>
      <c r="JTS7" s="224"/>
      <c r="JTT7" s="224"/>
      <c r="JTU7" s="224"/>
      <c r="JTV7" s="222"/>
      <c r="JTW7" s="223"/>
      <c r="JTX7" s="223"/>
      <c r="JTY7" s="223"/>
      <c r="JTZ7" s="223"/>
      <c r="JUA7" s="224"/>
      <c r="JUB7" s="224"/>
      <c r="JUC7" s="224"/>
      <c r="JUD7" s="224"/>
      <c r="JUE7" s="224"/>
      <c r="JUF7" s="222"/>
      <c r="JUG7" s="223"/>
      <c r="JUH7" s="223"/>
      <c r="JUI7" s="223"/>
      <c r="JUJ7" s="223"/>
      <c r="JUK7" s="224"/>
      <c r="JUL7" s="224"/>
      <c r="JUM7" s="224"/>
      <c r="JUN7" s="224"/>
      <c r="JUO7" s="224"/>
      <c r="JUP7" s="222"/>
      <c r="JUQ7" s="223"/>
      <c r="JUR7" s="223"/>
      <c r="JUS7" s="223"/>
      <c r="JUT7" s="223"/>
      <c r="JUU7" s="224"/>
      <c r="JUV7" s="224"/>
      <c r="JUW7" s="224"/>
      <c r="JUX7" s="224"/>
      <c r="JUY7" s="224"/>
      <c r="JUZ7" s="222"/>
      <c r="JVA7" s="223"/>
      <c r="JVB7" s="223"/>
      <c r="JVC7" s="223"/>
      <c r="JVD7" s="223"/>
      <c r="JVE7" s="224"/>
      <c r="JVF7" s="224"/>
      <c r="JVG7" s="224"/>
      <c r="JVH7" s="224"/>
      <c r="JVI7" s="224"/>
      <c r="JVJ7" s="222"/>
      <c r="JVK7" s="223"/>
      <c r="JVL7" s="223"/>
      <c r="JVM7" s="223"/>
      <c r="JVN7" s="223"/>
      <c r="JVO7" s="224"/>
      <c r="JVP7" s="224"/>
      <c r="JVQ7" s="224"/>
      <c r="JVR7" s="224"/>
      <c r="JVS7" s="224"/>
      <c r="JVT7" s="222"/>
      <c r="JVU7" s="223"/>
      <c r="JVV7" s="223"/>
      <c r="JVW7" s="223"/>
      <c r="JVX7" s="223"/>
      <c r="JVY7" s="224"/>
      <c r="JVZ7" s="224"/>
      <c r="JWA7" s="224"/>
      <c r="JWB7" s="224"/>
      <c r="JWC7" s="224"/>
      <c r="JWD7" s="222"/>
      <c r="JWE7" s="223"/>
      <c r="JWF7" s="223"/>
      <c r="JWG7" s="223"/>
      <c r="JWH7" s="223"/>
      <c r="JWI7" s="224"/>
      <c r="JWJ7" s="224"/>
      <c r="JWK7" s="224"/>
      <c r="JWL7" s="224"/>
      <c r="JWM7" s="224"/>
      <c r="JWN7" s="222"/>
      <c r="JWO7" s="223"/>
      <c r="JWP7" s="223"/>
      <c r="JWQ7" s="223"/>
      <c r="JWR7" s="223"/>
      <c r="JWS7" s="224"/>
      <c r="JWT7" s="224"/>
      <c r="JWU7" s="224"/>
      <c r="JWV7" s="224"/>
      <c r="JWW7" s="224"/>
      <c r="JWX7" s="222"/>
      <c r="JWY7" s="223"/>
      <c r="JWZ7" s="223"/>
      <c r="JXA7" s="223"/>
      <c r="JXB7" s="223"/>
      <c r="JXC7" s="224"/>
      <c r="JXD7" s="224"/>
      <c r="JXE7" s="224"/>
      <c r="JXF7" s="224"/>
      <c r="JXG7" s="224"/>
      <c r="JXH7" s="222"/>
      <c r="JXI7" s="223"/>
      <c r="JXJ7" s="223"/>
      <c r="JXK7" s="223"/>
      <c r="JXL7" s="223"/>
      <c r="JXM7" s="224"/>
      <c r="JXN7" s="224"/>
      <c r="JXO7" s="224"/>
      <c r="JXP7" s="224"/>
      <c r="JXQ7" s="224"/>
      <c r="JXR7" s="222"/>
      <c r="JXS7" s="223"/>
      <c r="JXT7" s="223"/>
      <c r="JXU7" s="223"/>
      <c r="JXV7" s="223"/>
      <c r="JXW7" s="224"/>
      <c r="JXX7" s="224"/>
      <c r="JXY7" s="224"/>
      <c r="JXZ7" s="224"/>
      <c r="JYA7" s="224"/>
      <c r="JYB7" s="222"/>
      <c r="JYC7" s="223"/>
      <c r="JYD7" s="223"/>
      <c r="JYE7" s="223"/>
      <c r="JYF7" s="223"/>
      <c r="JYG7" s="224"/>
      <c r="JYH7" s="224"/>
      <c r="JYI7" s="224"/>
      <c r="JYJ7" s="224"/>
      <c r="JYK7" s="224"/>
      <c r="JYL7" s="222"/>
      <c r="JYM7" s="223"/>
      <c r="JYN7" s="223"/>
      <c r="JYO7" s="223"/>
      <c r="JYP7" s="223"/>
      <c r="JYQ7" s="224"/>
      <c r="JYR7" s="224"/>
      <c r="JYS7" s="224"/>
      <c r="JYT7" s="224"/>
      <c r="JYU7" s="224"/>
      <c r="JYV7" s="222"/>
      <c r="JYW7" s="223"/>
      <c r="JYX7" s="223"/>
      <c r="JYY7" s="223"/>
      <c r="JYZ7" s="223"/>
      <c r="JZA7" s="224"/>
      <c r="JZB7" s="224"/>
      <c r="JZC7" s="224"/>
      <c r="JZD7" s="224"/>
      <c r="JZE7" s="224"/>
      <c r="JZF7" s="222"/>
      <c r="JZG7" s="223"/>
      <c r="JZH7" s="223"/>
      <c r="JZI7" s="223"/>
      <c r="JZJ7" s="223"/>
      <c r="JZK7" s="224"/>
      <c r="JZL7" s="224"/>
      <c r="JZM7" s="224"/>
      <c r="JZN7" s="224"/>
      <c r="JZO7" s="224"/>
      <c r="JZP7" s="222"/>
      <c r="JZQ7" s="223"/>
      <c r="JZR7" s="223"/>
      <c r="JZS7" s="223"/>
      <c r="JZT7" s="223"/>
      <c r="JZU7" s="224"/>
      <c r="JZV7" s="224"/>
      <c r="JZW7" s="224"/>
      <c r="JZX7" s="224"/>
      <c r="JZY7" s="224"/>
      <c r="JZZ7" s="222"/>
      <c r="KAA7" s="223"/>
      <c r="KAB7" s="223"/>
      <c r="KAC7" s="223"/>
      <c r="KAD7" s="223"/>
      <c r="KAE7" s="224"/>
      <c r="KAF7" s="224"/>
      <c r="KAG7" s="224"/>
      <c r="KAH7" s="224"/>
      <c r="KAI7" s="224"/>
      <c r="KAJ7" s="222"/>
      <c r="KAK7" s="223"/>
      <c r="KAL7" s="223"/>
      <c r="KAM7" s="223"/>
      <c r="KAN7" s="223"/>
      <c r="KAO7" s="224"/>
      <c r="KAP7" s="224"/>
      <c r="KAQ7" s="224"/>
      <c r="KAR7" s="224"/>
      <c r="KAS7" s="224"/>
      <c r="KAT7" s="222"/>
      <c r="KAU7" s="223"/>
      <c r="KAV7" s="223"/>
      <c r="KAW7" s="223"/>
      <c r="KAX7" s="223"/>
      <c r="KAY7" s="224"/>
      <c r="KAZ7" s="224"/>
      <c r="KBA7" s="224"/>
      <c r="KBB7" s="224"/>
      <c r="KBC7" s="224"/>
      <c r="KBD7" s="222"/>
      <c r="KBE7" s="223"/>
      <c r="KBF7" s="223"/>
      <c r="KBG7" s="223"/>
      <c r="KBH7" s="223"/>
      <c r="KBI7" s="224"/>
      <c r="KBJ7" s="224"/>
      <c r="KBK7" s="224"/>
      <c r="KBL7" s="224"/>
      <c r="KBM7" s="224"/>
      <c r="KBN7" s="222"/>
      <c r="KBO7" s="223"/>
      <c r="KBP7" s="223"/>
      <c r="KBQ7" s="223"/>
      <c r="KBR7" s="223"/>
      <c r="KBS7" s="224"/>
      <c r="KBT7" s="224"/>
      <c r="KBU7" s="224"/>
      <c r="KBV7" s="224"/>
      <c r="KBW7" s="224"/>
      <c r="KBX7" s="222"/>
      <c r="KBY7" s="223"/>
      <c r="KBZ7" s="223"/>
      <c r="KCA7" s="223"/>
      <c r="KCB7" s="223"/>
      <c r="KCC7" s="224"/>
      <c r="KCD7" s="224"/>
      <c r="KCE7" s="224"/>
      <c r="KCF7" s="224"/>
      <c r="KCG7" s="224"/>
      <c r="KCH7" s="222"/>
      <c r="KCI7" s="223"/>
      <c r="KCJ7" s="223"/>
      <c r="KCK7" s="223"/>
      <c r="KCL7" s="223"/>
      <c r="KCM7" s="224"/>
      <c r="KCN7" s="224"/>
      <c r="KCO7" s="224"/>
      <c r="KCP7" s="224"/>
      <c r="KCQ7" s="224"/>
      <c r="KCR7" s="222"/>
      <c r="KCS7" s="223"/>
      <c r="KCT7" s="223"/>
      <c r="KCU7" s="223"/>
      <c r="KCV7" s="223"/>
      <c r="KCW7" s="224"/>
      <c r="KCX7" s="224"/>
      <c r="KCY7" s="224"/>
      <c r="KCZ7" s="224"/>
      <c r="KDA7" s="224"/>
      <c r="KDB7" s="222"/>
      <c r="KDC7" s="223"/>
      <c r="KDD7" s="223"/>
      <c r="KDE7" s="223"/>
      <c r="KDF7" s="223"/>
      <c r="KDG7" s="224"/>
      <c r="KDH7" s="224"/>
      <c r="KDI7" s="224"/>
      <c r="KDJ7" s="224"/>
      <c r="KDK7" s="224"/>
      <c r="KDL7" s="222"/>
      <c r="KDM7" s="223"/>
      <c r="KDN7" s="223"/>
      <c r="KDO7" s="223"/>
      <c r="KDP7" s="223"/>
      <c r="KDQ7" s="224"/>
      <c r="KDR7" s="224"/>
      <c r="KDS7" s="224"/>
      <c r="KDT7" s="224"/>
      <c r="KDU7" s="224"/>
      <c r="KDV7" s="222"/>
      <c r="KDW7" s="223"/>
      <c r="KDX7" s="223"/>
      <c r="KDY7" s="223"/>
      <c r="KDZ7" s="223"/>
      <c r="KEA7" s="224"/>
      <c r="KEB7" s="224"/>
      <c r="KEC7" s="224"/>
      <c r="KED7" s="224"/>
      <c r="KEE7" s="224"/>
      <c r="KEF7" s="222"/>
      <c r="KEG7" s="223"/>
      <c r="KEH7" s="223"/>
      <c r="KEI7" s="223"/>
      <c r="KEJ7" s="223"/>
      <c r="KEK7" s="224"/>
      <c r="KEL7" s="224"/>
      <c r="KEM7" s="224"/>
      <c r="KEN7" s="224"/>
      <c r="KEO7" s="224"/>
      <c r="KEP7" s="222"/>
      <c r="KEQ7" s="223"/>
      <c r="KER7" s="223"/>
      <c r="KES7" s="223"/>
      <c r="KET7" s="223"/>
      <c r="KEU7" s="224"/>
      <c r="KEV7" s="224"/>
      <c r="KEW7" s="224"/>
      <c r="KEX7" s="224"/>
      <c r="KEY7" s="224"/>
      <c r="KEZ7" s="222"/>
      <c r="KFA7" s="223"/>
      <c r="KFB7" s="223"/>
      <c r="KFC7" s="223"/>
      <c r="KFD7" s="223"/>
      <c r="KFE7" s="224"/>
      <c r="KFF7" s="224"/>
      <c r="KFG7" s="224"/>
      <c r="KFH7" s="224"/>
      <c r="KFI7" s="224"/>
      <c r="KFJ7" s="222"/>
      <c r="KFK7" s="223"/>
      <c r="KFL7" s="223"/>
      <c r="KFM7" s="223"/>
      <c r="KFN7" s="223"/>
      <c r="KFO7" s="224"/>
      <c r="KFP7" s="224"/>
      <c r="KFQ7" s="224"/>
      <c r="KFR7" s="224"/>
      <c r="KFS7" s="224"/>
      <c r="KFT7" s="222"/>
      <c r="KFU7" s="223"/>
      <c r="KFV7" s="223"/>
      <c r="KFW7" s="223"/>
      <c r="KFX7" s="223"/>
      <c r="KFY7" s="224"/>
      <c r="KFZ7" s="224"/>
      <c r="KGA7" s="224"/>
      <c r="KGB7" s="224"/>
      <c r="KGC7" s="224"/>
      <c r="KGD7" s="222"/>
      <c r="KGE7" s="223"/>
      <c r="KGF7" s="223"/>
      <c r="KGG7" s="223"/>
      <c r="KGH7" s="223"/>
      <c r="KGI7" s="224"/>
      <c r="KGJ7" s="224"/>
      <c r="KGK7" s="224"/>
      <c r="KGL7" s="224"/>
      <c r="KGM7" s="224"/>
      <c r="KGN7" s="222"/>
      <c r="KGO7" s="223"/>
      <c r="KGP7" s="223"/>
      <c r="KGQ7" s="223"/>
      <c r="KGR7" s="223"/>
      <c r="KGS7" s="224"/>
      <c r="KGT7" s="224"/>
      <c r="KGU7" s="224"/>
      <c r="KGV7" s="224"/>
      <c r="KGW7" s="224"/>
      <c r="KGX7" s="222"/>
      <c r="KGY7" s="223"/>
      <c r="KGZ7" s="223"/>
      <c r="KHA7" s="223"/>
      <c r="KHB7" s="223"/>
      <c r="KHC7" s="224"/>
      <c r="KHD7" s="224"/>
      <c r="KHE7" s="224"/>
      <c r="KHF7" s="224"/>
      <c r="KHG7" s="224"/>
      <c r="KHH7" s="222"/>
      <c r="KHI7" s="223"/>
      <c r="KHJ7" s="223"/>
      <c r="KHK7" s="223"/>
      <c r="KHL7" s="223"/>
      <c r="KHM7" s="224"/>
      <c r="KHN7" s="224"/>
      <c r="KHO7" s="224"/>
      <c r="KHP7" s="224"/>
      <c r="KHQ7" s="224"/>
      <c r="KHR7" s="222"/>
      <c r="KHS7" s="223"/>
      <c r="KHT7" s="223"/>
      <c r="KHU7" s="223"/>
      <c r="KHV7" s="223"/>
      <c r="KHW7" s="224"/>
      <c r="KHX7" s="224"/>
      <c r="KHY7" s="224"/>
      <c r="KHZ7" s="224"/>
      <c r="KIA7" s="224"/>
      <c r="KIB7" s="222"/>
      <c r="KIC7" s="223"/>
      <c r="KID7" s="223"/>
      <c r="KIE7" s="223"/>
      <c r="KIF7" s="223"/>
      <c r="KIG7" s="224"/>
      <c r="KIH7" s="224"/>
      <c r="KII7" s="224"/>
      <c r="KIJ7" s="224"/>
      <c r="KIK7" s="224"/>
      <c r="KIL7" s="222"/>
      <c r="KIM7" s="223"/>
      <c r="KIN7" s="223"/>
      <c r="KIO7" s="223"/>
      <c r="KIP7" s="223"/>
      <c r="KIQ7" s="224"/>
      <c r="KIR7" s="224"/>
      <c r="KIS7" s="224"/>
      <c r="KIT7" s="224"/>
      <c r="KIU7" s="224"/>
      <c r="KIV7" s="222"/>
      <c r="KIW7" s="223"/>
      <c r="KIX7" s="223"/>
      <c r="KIY7" s="223"/>
      <c r="KIZ7" s="223"/>
      <c r="KJA7" s="224"/>
      <c r="KJB7" s="224"/>
      <c r="KJC7" s="224"/>
      <c r="KJD7" s="224"/>
      <c r="KJE7" s="224"/>
      <c r="KJF7" s="222"/>
      <c r="KJG7" s="223"/>
      <c r="KJH7" s="223"/>
      <c r="KJI7" s="223"/>
      <c r="KJJ7" s="223"/>
      <c r="KJK7" s="224"/>
      <c r="KJL7" s="224"/>
      <c r="KJM7" s="224"/>
      <c r="KJN7" s="224"/>
      <c r="KJO7" s="224"/>
      <c r="KJP7" s="222"/>
      <c r="KJQ7" s="223"/>
      <c r="KJR7" s="223"/>
      <c r="KJS7" s="223"/>
      <c r="KJT7" s="223"/>
      <c r="KJU7" s="224"/>
      <c r="KJV7" s="224"/>
      <c r="KJW7" s="224"/>
      <c r="KJX7" s="224"/>
      <c r="KJY7" s="224"/>
      <c r="KJZ7" s="222"/>
      <c r="KKA7" s="223"/>
      <c r="KKB7" s="223"/>
      <c r="KKC7" s="223"/>
      <c r="KKD7" s="223"/>
      <c r="KKE7" s="224"/>
      <c r="KKF7" s="224"/>
      <c r="KKG7" s="224"/>
      <c r="KKH7" s="224"/>
      <c r="KKI7" s="224"/>
      <c r="KKJ7" s="222"/>
      <c r="KKK7" s="223"/>
      <c r="KKL7" s="223"/>
      <c r="KKM7" s="223"/>
      <c r="KKN7" s="223"/>
      <c r="KKO7" s="224"/>
      <c r="KKP7" s="224"/>
      <c r="KKQ7" s="224"/>
      <c r="KKR7" s="224"/>
      <c r="KKS7" s="224"/>
      <c r="KKT7" s="222"/>
      <c r="KKU7" s="223"/>
      <c r="KKV7" s="223"/>
      <c r="KKW7" s="223"/>
      <c r="KKX7" s="223"/>
      <c r="KKY7" s="224"/>
      <c r="KKZ7" s="224"/>
      <c r="KLA7" s="224"/>
      <c r="KLB7" s="224"/>
      <c r="KLC7" s="224"/>
      <c r="KLD7" s="222"/>
      <c r="KLE7" s="223"/>
      <c r="KLF7" s="223"/>
      <c r="KLG7" s="223"/>
      <c r="KLH7" s="223"/>
      <c r="KLI7" s="224"/>
      <c r="KLJ7" s="224"/>
      <c r="KLK7" s="224"/>
      <c r="KLL7" s="224"/>
      <c r="KLM7" s="224"/>
      <c r="KLN7" s="222"/>
      <c r="KLO7" s="223"/>
      <c r="KLP7" s="223"/>
      <c r="KLQ7" s="223"/>
      <c r="KLR7" s="223"/>
      <c r="KLS7" s="224"/>
      <c r="KLT7" s="224"/>
      <c r="KLU7" s="224"/>
      <c r="KLV7" s="224"/>
      <c r="KLW7" s="224"/>
      <c r="KLX7" s="222"/>
      <c r="KLY7" s="223"/>
      <c r="KLZ7" s="223"/>
      <c r="KMA7" s="223"/>
      <c r="KMB7" s="223"/>
      <c r="KMC7" s="224"/>
      <c r="KMD7" s="224"/>
      <c r="KME7" s="224"/>
      <c r="KMF7" s="224"/>
      <c r="KMG7" s="224"/>
      <c r="KMH7" s="222"/>
      <c r="KMI7" s="223"/>
      <c r="KMJ7" s="223"/>
      <c r="KMK7" s="223"/>
      <c r="KML7" s="223"/>
      <c r="KMM7" s="224"/>
      <c r="KMN7" s="224"/>
      <c r="KMO7" s="224"/>
      <c r="KMP7" s="224"/>
      <c r="KMQ7" s="224"/>
      <c r="KMR7" s="222"/>
      <c r="KMS7" s="223"/>
      <c r="KMT7" s="223"/>
      <c r="KMU7" s="223"/>
      <c r="KMV7" s="223"/>
      <c r="KMW7" s="224"/>
      <c r="KMX7" s="224"/>
      <c r="KMY7" s="224"/>
      <c r="KMZ7" s="224"/>
      <c r="KNA7" s="224"/>
      <c r="KNB7" s="222"/>
      <c r="KNC7" s="223"/>
      <c r="KND7" s="223"/>
      <c r="KNE7" s="223"/>
      <c r="KNF7" s="223"/>
      <c r="KNG7" s="224"/>
      <c r="KNH7" s="224"/>
      <c r="KNI7" s="224"/>
      <c r="KNJ7" s="224"/>
      <c r="KNK7" s="224"/>
      <c r="KNL7" s="222"/>
      <c r="KNM7" s="223"/>
      <c r="KNN7" s="223"/>
      <c r="KNO7" s="223"/>
      <c r="KNP7" s="223"/>
      <c r="KNQ7" s="224"/>
      <c r="KNR7" s="224"/>
      <c r="KNS7" s="224"/>
      <c r="KNT7" s="224"/>
      <c r="KNU7" s="224"/>
      <c r="KNV7" s="222"/>
      <c r="KNW7" s="223"/>
      <c r="KNX7" s="223"/>
      <c r="KNY7" s="223"/>
      <c r="KNZ7" s="223"/>
      <c r="KOA7" s="224"/>
      <c r="KOB7" s="224"/>
      <c r="KOC7" s="224"/>
      <c r="KOD7" s="224"/>
      <c r="KOE7" s="224"/>
      <c r="KOF7" s="222"/>
      <c r="KOG7" s="223"/>
      <c r="KOH7" s="223"/>
      <c r="KOI7" s="223"/>
      <c r="KOJ7" s="223"/>
      <c r="KOK7" s="224"/>
      <c r="KOL7" s="224"/>
      <c r="KOM7" s="224"/>
      <c r="KON7" s="224"/>
      <c r="KOO7" s="224"/>
      <c r="KOP7" s="222"/>
      <c r="KOQ7" s="223"/>
      <c r="KOR7" s="223"/>
      <c r="KOS7" s="223"/>
      <c r="KOT7" s="223"/>
      <c r="KOU7" s="224"/>
      <c r="KOV7" s="224"/>
      <c r="KOW7" s="224"/>
      <c r="KOX7" s="224"/>
      <c r="KOY7" s="224"/>
      <c r="KOZ7" s="222"/>
      <c r="KPA7" s="223"/>
      <c r="KPB7" s="223"/>
      <c r="KPC7" s="223"/>
      <c r="KPD7" s="223"/>
      <c r="KPE7" s="224"/>
      <c r="KPF7" s="224"/>
      <c r="KPG7" s="224"/>
      <c r="KPH7" s="224"/>
      <c r="KPI7" s="224"/>
      <c r="KPJ7" s="222"/>
      <c r="KPK7" s="223"/>
      <c r="KPL7" s="223"/>
      <c r="KPM7" s="223"/>
      <c r="KPN7" s="223"/>
      <c r="KPO7" s="224"/>
      <c r="KPP7" s="224"/>
      <c r="KPQ7" s="224"/>
      <c r="KPR7" s="224"/>
      <c r="KPS7" s="224"/>
      <c r="KPT7" s="222"/>
      <c r="KPU7" s="223"/>
      <c r="KPV7" s="223"/>
      <c r="KPW7" s="223"/>
      <c r="KPX7" s="223"/>
      <c r="KPY7" s="224"/>
      <c r="KPZ7" s="224"/>
      <c r="KQA7" s="224"/>
      <c r="KQB7" s="224"/>
      <c r="KQC7" s="224"/>
      <c r="KQD7" s="222"/>
      <c r="KQE7" s="223"/>
      <c r="KQF7" s="223"/>
      <c r="KQG7" s="223"/>
      <c r="KQH7" s="223"/>
      <c r="KQI7" s="224"/>
      <c r="KQJ7" s="224"/>
      <c r="KQK7" s="224"/>
      <c r="KQL7" s="224"/>
      <c r="KQM7" s="224"/>
      <c r="KQN7" s="222"/>
      <c r="KQO7" s="223"/>
      <c r="KQP7" s="223"/>
      <c r="KQQ7" s="223"/>
      <c r="KQR7" s="223"/>
      <c r="KQS7" s="224"/>
      <c r="KQT7" s="224"/>
      <c r="KQU7" s="224"/>
      <c r="KQV7" s="224"/>
      <c r="KQW7" s="224"/>
      <c r="KQX7" s="222"/>
      <c r="KQY7" s="223"/>
      <c r="KQZ7" s="223"/>
      <c r="KRA7" s="223"/>
      <c r="KRB7" s="223"/>
      <c r="KRC7" s="224"/>
      <c r="KRD7" s="224"/>
      <c r="KRE7" s="224"/>
      <c r="KRF7" s="224"/>
      <c r="KRG7" s="224"/>
      <c r="KRH7" s="222"/>
      <c r="KRI7" s="223"/>
      <c r="KRJ7" s="223"/>
      <c r="KRK7" s="223"/>
      <c r="KRL7" s="223"/>
      <c r="KRM7" s="224"/>
      <c r="KRN7" s="224"/>
      <c r="KRO7" s="224"/>
      <c r="KRP7" s="224"/>
      <c r="KRQ7" s="224"/>
      <c r="KRR7" s="222"/>
      <c r="KRS7" s="223"/>
      <c r="KRT7" s="223"/>
      <c r="KRU7" s="223"/>
      <c r="KRV7" s="223"/>
      <c r="KRW7" s="224"/>
      <c r="KRX7" s="224"/>
      <c r="KRY7" s="224"/>
      <c r="KRZ7" s="224"/>
      <c r="KSA7" s="224"/>
      <c r="KSB7" s="222"/>
      <c r="KSC7" s="223"/>
      <c r="KSD7" s="223"/>
      <c r="KSE7" s="223"/>
      <c r="KSF7" s="223"/>
      <c r="KSG7" s="224"/>
      <c r="KSH7" s="224"/>
      <c r="KSI7" s="224"/>
      <c r="KSJ7" s="224"/>
      <c r="KSK7" s="224"/>
      <c r="KSL7" s="222"/>
      <c r="KSM7" s="223"/>
      <c r="KSN7" s="223"/>
      <c r="KSO7" s="223"/>
      <c r="KSP7" s="223"/>
      <c r="KSQ7" s="224"/>
      <c r="KSR7" s="224"/>
      <c r="KSS7" s="224"/>
      <c r="KST7" s="224"/>
      <c r="KSU7" s="224"/>
      <c r="KSV7" s="222"/>
      <c r="KSW7" s="223"/>
      <c r="KSX7" s="223"/>
      <c r="KSY7" s="223"/>
      <c r="KSZ7" s="223"/>
      <c r="KTA7" s="224"/>
      <c r="KTB7" s="224"/>
      <c r="KTC7" s="224"/>
      <c r="KTD7" s="224"/>
      <c r="KTE7" s="224"/>
      <c r="KTF7" s="222"/>
      <c r="KTG7" s="223"/>
      <c r="KTH7" s="223"/>
      <c r="KTI7" s="223"/>
      <c r="KTJ7" s="223"/>
      <c r="KTK7" s="224"/>
      <c r="KTL7" s="224"/>
      <c r="KTM7" s="224"/>
      <c r="KTN7" s="224"/>
      <c r="KTO7" s="224"/>
      <c r="KTP7" s="222"/>
      <c r="KTQ7" s="223"/>
      <c r="KTR7" s="223"/>
      <c r="KTS7" s="223"/>
      <c r="KTT7" s="223"/>
      <c r="KTU7" s="224"/>
      <c r="KTV7" s="224"/>
      <c r="KTW7" s="224"/>
      <c r="KTX7" s="224"/>
      <c r="KTY7" s="224"/>
      <c r="KTZ7" s="222"/>
      <c r="KUA7" s="223"/>
      <c r="KUB7" s="223"/>
      <c r="KUC7" s="223"/>
      <c r="KUD7" s="223"/>
      <c r="KUE7" s="224"/>
      <c r="KUF7" s="224"/>
      <c r="KUG7" s="224"/>
      <c r="KUH7" s="224"/>
      <c r="KUI7" s="224"/>
      <c r="KUJ7" s="222"/>
      <c r="KUK7" s="223"/>
      <c r="KUL7" s="223"/>
      <c r="KUM7" s="223"/>
      <c r="KUN7" s="223"/>
      <c r="KUO7" s="224"/>
      <c r="KUP7" s="224"/>
      <c r="KUQ7" s="224"/>
      <c r="KUR7" s="224"/>
      <c r="KUS7" s="224"/>
      <c r="KUT7" s="222"/>
      <c r="KUU7" s="223"/>
      <c r="KUV7" s="223"/>
      <c r="KUW7" s="223"/>
      <c r="KUX7" s="223"/>
      <c r="KUY7" s="224"/>
      <c r="KUZ7" s="224"/>
      <c r="KVA7" s="224"/>
      <c r="KVB7" s="224"/>
      <c r="KVC7" s="224"/>
      <c r="KVD7" s="222"/>
      <c r="KVE7" s="223"/>
      <c r="KVF7" s="223"/>
      <c r="KVG7" s="223"/>
      <c r="KVH7" s="223"/>
      <c r="KVI7" s="224"/>
      <c r="KVJ7" s="224"/>
      <c r="KVK7" s="224"/>
      <c r="KVL7" s="224"/>
      <c r="KVM7" s="224"/>
      <c r="KVN7" s="222"/>
      <c r="KVO7" s="223"/>
      <c r="KVP7" s="223"/>
      <c r="KVQ7" s="223"/>
      <c r="KVR7" s="223"/>
      <c r="KVS7" s="224"/>
      <c r="KVT7" s="224"/>
      <c r="KVU7" s="224"/>
      <c r="KVV7" s="224"/>
      <c r="KVW7" s="224"/>
      <c r="KVX7" s="222"/>
      <c r="KVY7" s="223"/>
      <c r="KVZ7" s="223"/>
      <c r="KWA7" s="223"/>
      <c r="KWB7" s="223"/>
      <c r="KWC7" s="224"/>
      <c r="KWD7" s="224"/>
      <c r="KWE7" s="224"/>
      <c r="KWF7" s="224"/>
      <c r="KWG7" s="224"/>
      <c r="KWH7" s="222"/>
      <c r="KWI7" s="223"/>
      <c r="KWJ7" s="223"/>
      <c r="KWK7" s="223"/>
      <c r="KWL7" s="223"/>
      <c r="KWM7" s="224"/>
      <c r="KWN7" s="224"/>
      <c r="KWO7" s="224"/>
      <c r="KWP7" s="224"/>
      <c r="KWQ7" s="224"/>
      <c r="KWR7" s="222"/>
      <c r="KWS7" s="223"/>
      <c r="KWT7" s="223"/>
      <c r="KWU7" s="223"/>
      <c r="KWV7" s="223"/>
      <c r="KWW7" s="224"/>
      <c r="KWX7" s="224"/>
      <c r="KWY7" s="224"/>
      <c r="KWZ7" s="224"/>
      <c r="KXA7" s="224"/>
      <c r="KXB7" s="222"/>
      <c r="KXC7" s="223"/>
      <c r="KXD7" s="223"/>
      <c r="KXE7" s="223"/>
      <c r="KXF7" s="223"/>
      <c r="KXG7" s="224"/>
      <c r="KXH7" s="224"/>
      <c r="KXI7" s="224"/>
      <c r="KXJ7" s="224"/>
      <c r="KXK7" s="224"/>
      <c r="KXL7" s="222"/>
      <c r="KXM7" s="223"/>
      <c r="KXN7" s="223"/>
      <c r="KXO7" s="223"/>
      <c r="KXP7" s="223"/>
      <c r="KXQ7" s="224"/>
      <c r="KXR7" s="224"/>
      <c r="KXS7" s="224"/>
      <c r="KXT7" s="224"/>
      <c r="KXU7" s="224"/>
      <c r="KXV7" s="222"/>
      <c r="KXW7" s="223"/>
      <c r="KXX7" s="223"/>
      <c r="KXY7" s="223"/>
      <c r="KXZ7" s="223"/>
      <c r="KYA7" s="224"/>
      <c r="KYB7" s="224"/>
      <c r="KYC7" s="224"/>
      <c r="KYD7" s="224"/>
      <c r="KYE7" s="224"/>
      <c r="KYF7" s="222"/>
      <c r="KYG7" s="223"/>
      <c r="KYH7" s="223"/>
      <c r="KYI7" s="223"/>
      <c r="KYJ7" s="223"/>
      <c r="KYK7" s="224"/>
      <c r="KYL7" s="224"/>
      <c r="KYM7" s="224"/>
      <c r="KYN7" s="224"/>
      <c r="KYO7" s="224"/>
      <c r="KYP7" s="222"/>
      <c r="KYQ7" s="223"/>
      <c r="KYR7" s="223"/>
      <c r="KYS7" s="223"/>
      <c r="KYT7" s="223"/>
      <c r="KYU7" s="224"/>
      <c r="KYV7" s="224"/>
      <c r="KYW7" s="224"/>
      <c r="KYX7" s="224"/>
      <c r="KYY7" s="224"/>
      <c r="KYZ7" s="222"/>
      <c r="KZA7" s="223"/>
      <c r="KZB7" s="223"/>
      <c r="KZC7" s="223"/>
      <c r="KZD7" s="223"/>
      <c r="KZE7" s="224"/>
      <c r="KZF7" s="224"/>
      <c r="KZG7" s="224"/>
      <c r="KZH7" s="224"/>
      <c r="KZI7" s="224"/>
      <c r="KZJ7" s="222"/>
      <c r="KZK7" s="223"/>
      <c r="KZL7" s="223"/>
      <c r="KZM7" s="223"/>
      <c r="KZN7" s="223"/>
      <c r="KZO7" s="224"/>
      <c r="KZP7" s="224"/>
      <c r="KZQ7" s="224"/>
      <c r="KZR7" s="224"/>
      <c r="KZS7" s="224"/>
      <c r="KZT7" s="222"/>
      <c r="KZU7" s="223"/>
      <c r="KZV7" s="223"/>
      <c r="KZW7" s="223"/>
      <c r="KZX7" s="223"/>
      <c r="KZY7" s="224"/>
      <c r="KZZ7" s="224"/>
      <c r="LAA7" s="224"/>
      <c r="LAB7" s="224"/>
      <c r="LAC7" s="224"/>
      <c r="LAD7" s="222"/>
      <c r="LAE7" s="223"/>
      <c r="LAF7" s="223"/>
      <c r="LAG7" s="223"/>
      <c r="LAH7" s="223"/>
      <c r="LAI7" s="224"/>
      <c r="LAJ7" s="224"/>
      <c r="LAK7" s="224"/>
      <c r="LAL7" s="224"/>
      <c r="LAM7" s="224"/>
      <c r="LAN7" s="222"/>
      <c r="LAO7" s="223"/>
      <c r="LAP7" s="223"/>
      <c r="LAQ7" s="223"/>
      <c r="LAR7" s="223"/>
      <c r="LAS7" s="224"/>
      <c r="LAT7" s="224"/>
      <c r="LAU7" s="224"/>
      <c r="LAV7" s="224"/>
      <c r="LAW7" s="224"/>
      <c r="LAX7" s="222"/>
      <c r="LAY7" s="223"/>
      <c r="LAZ7" s="223"/>
      <c r="LBA7" s="223"/>
      <c r="LBB7" s="223"/>
      <c r="LBC7" s="224"/>
      <c r="LBD7" s="224"/>
      <c r="LBE7" s="224"/>
      <c r="LBF7" s="224"/>
      <c r="LBG7" s="224"/>
      <c r="LBH7" s="222"/>
      <c r="LBI7" s="223"/>
      <c r="LBJ7" s="223"/>
      <c r="LBK7" s="223"/>
      <c r="LBL7" s="223"/>
      <c r="LBM7" s="224"/>
      <c r="LBN7" s="224"/>
      <c r="LBO7" s="224"/>
      <c r="LBP7" s="224"/>
      <c r="LBQ7" s="224"/>
      <c r="LBR7" s="222"/>
      <c r="LBS7" s="223"/>
      <c r="LBT7" s="223"/>
      <c r="LBU7" s="223"/>
      <c r="LBV7" s="223"/>
      <c r="LBW7" s="224"/>
      <c r="LBX7" s="224"/>
      <c r="LBY7" s="224"/>
      <c r="LBZ7" s="224"/>
      <c r="LCA7" s="224"/>
      <c r="LCB7" s="222"/>
      <c r="LCC7" s="223"/>
      <c r="LCD7" s="223"/>
      <c r="LCE7" s="223"/>
      <c r="LCF7" s="223"/>
      <c r="LCG7" s="224"/>
      <c r="LCH7" s="224"/>
      <c r="LCI7" s="224"/>
      <c r="LCJ7" s="224"/>
      <c r="LCK7" s="224"/>
      <c r="LCL7" s="222"/>
      <c r="LCM7" s="223"/>
      <c r="LCN7" s="223"/>
      <c r="LCO7" s="223"/>
      <c r="LCP7" s="223"/>
      <c r="LCQ7" s="224"/>
      <c r="LCR7" s="224"/>
      <c r="LCS7" s="224"/>
      <c r="LCT7" s="224"/>
      <c r="LCU7" s="224"/>
      <c r="LCV7" s="222"/>
      <c r="LCW7" s="223"/>
      <c r="LCX7" s="223"/>
      <c r="LCY7" s="223"/>
      <c r="LCZ7" s="223"/>
      <c r="LDA7" s="224"/>
      <c r="LDB7" s="224"/>
      <c r="LDC7" s="224"/>
      <c r="LDD7" s="224"/>
      <c r="LDE7" s="224"/>
      <c r="LDF7" s="222"/>
      <c r="LDG7" s="223"/>
      <c r="LDH7" s="223"/>
      <c r="LDI7" s="223"/>
      <c r="LDJ7" s="223"/>
      <c r="LDK7" s="224"/>
      <c r="LDL7" s="224"/>
      <c r="LDM7" s="224"/>
      <c r="LDN7" s="224"/>
      <c r="LDO7" s="224"/>
      <c r="LDP7" s="222"/>
      <c r="LDQ7" s="223"/>
      <c r="LDR7" s="223"/>
      <c r="LDS7" s="223"/>
      <c r="LDT7" s="223"/>
      <c r="LDU7" s="224"/>
      <c r="LDV7" s="224"/>
      <c r="LDW7" s="224"/>
      <c r="LDX7" s="224"/>
      <c r="LDY7" s="224"/>
      <c r="LDZ7" s="222"/>
      <c r="LEA7" s="223"/>
      <c r="LEB7" s="223"/>
      <c r="LEC7" s="223"/>
      <c r="LED7" s="223"/>
      <c r="LEE7" s="224"/>
      <c r="LEF7" s="224"/>
      <c r="LEG7" s="224"/>
      <c r="LEH7" s="224"/>
      <c r="LEI7" s="224"/>
      <c r="LEJ7" s="222"/>
      <c r="LEK7" s="223"/>
      <c r="LEL7" s="223"/>
      <c r="LEM7" s="223"/>
      <c r="LEN7" s="223"/>
      <c r="LEO7" s="224"/>
      <c r="LEP7" s="224"/>
      <c r="LEQ7" s="224"/>
      <c r="LER7" s="224"/>
      <c r="LES7" s="224"/>
      <c r="LET7" s="222"/>
      <c r="LEU7" s="223"/>
      <c r="LEV7" s="223"/>
      <c r="LEW7" s="223"/>
      <c r="LEX7" s="223"/>
      <c r="LEY7" s="224"/>
      <c r="LEZ7" s="224"/>
      <c r="LFA7" s="224"/>
      <c r="LFB7" s="224"/>
      <c r="LFC7" s="224"/>
      <c r="LFD7" s="222"/>
      <c r="LFE7" s="223"/>
      <c r="LFF7" s="223"/>
      <c r="LFG7" s="223"/>
      <c r="LFH7" s="223"/>
      <c r="LFI7" s="224"/>
      <c r="LFJ7" s="224"/>
      <c r="LFK7" s="224"/>
      <c r="LFL7" s="224"/>
      <c r="LFM7" s="224"/>
      <c r="LFN7" s="222"/>
      <c r="LFO7" s="223"/>
      <c r="LFP7" s="223"/>
      <c r="LFQ7" s="223"/>
      <c r="LFR7" s="223"/>
      <c r="LFS7" s="224"/>
      <c r="LFT7" s="224"/>
      <c r="LFU7" s="224"/>
      <c r="LFV7" s="224"/>
      <c r="LFW7" s="224"/>
      <c r="LFX7" s="222"/>
      <c r="LFY7" s="223"/>
      <c r="LFZ7" s="223"/>
      <c r="LGA7" s="223"/>
      <c r="LGB7" s="223"/>
      <c r="LGC7" s="224"/>
      <c r="LGD7" s="224"/>
      <c r="LGE7" s="224"/>
      <c r="LGF7" s="224"/>
      <c r="LGG7" s="224"/>
      <c r="LGH7" s="222"/>
      <c r="LGI7" s="223"/>
      <c r="LGJ7" s="223"/>
      <c r="LGK7" s="223"/>
      <c r="LGL7" s="223"/>
      <c r="LGM7" s="224"/>
      <c r="LGN7" s="224"/>
      <c r="LGO7" s="224"/>
      <c r="LGP7" s="224"/>
      <c r="LGQ7" s="224"/>
      <c r="LGR7" s="222"/>
      <c r="LGS7" s="223"/>
      <c r="LGT7" s="223"/>
      <c r="LGU7" s="223"/>
      <c r="LGV7" s="223"/>
      <c r="LGW7" s="224"/>
      <c r="LGX7" s="224"/>
      <c r="LGY7" s="224"/>
      <c r="LGZ7" s="224"/>
      <c r="LHA7" s="224"/>
      <c r="LHB7" s="222"/>
      <c r="LHC7" s="223"/>
      <c r="LHD7" s="223"/>
      <c r="LHE7" s="223"/>
      <c r="LHF7" s="223"/>
      <c r="LHG7" s="224"/>
      <c r="LHH7" s="224"/>
      <c r="LHI7" s="224"/>
      <c r="LHJ7" s="224"/>
      <c r="LHK7" s="224"/>
      <c r="LHL7" s="222"/>
      <c r="LHM7" s="223"/>
      <c r="LHN7" s="223"/>
      <c r="LHO7" s="223"/>
      <c r="LHP7" s="223"/>
      <c r="LHQ7" s="224"/>
      <c r="LHR7" s="224"/>
      <c r="LHS7" s="224"/>
      <c r="LHT7" s="224"/>
      <c r="LHU7" s="224"/>
      <c r="LHV7" s="222"/>
      <c r="LHW7" s="223"/>
      <c r="LHX7" s="223"/>
      <c r="LHY7" s="223"/>
      <c r="LHZ7" s="223"/>
      <c r="LIA7" s="224"/>
      <c r="LIB7" s="224"/>
      <c r="LIC7" s="224"/>
      <c r="LID7" s="224"/>
      <c r="LIE7" s="224"/>
      <c r="LIF7" s="222"/>
      <c r="LIG7" s="223"/>
      <c r="LIH7" s="223"/>
      <c r="LII7" s="223"/>
      <c r="LIJ7" s="223"/>
      <c r="LIK7" s="224"/>
      <c r="LIL7" s="224"/>
      <c r="LIM7" s="224"/>
      <c r="LIN7" s="224"/>
      <c r="LIO7" s="224"/>
      <c r="LIP7" s="222"/>
      <c r="LIQ7" s="223"/>
      <c r="LIR7" s="223"/>
      <c r="LIS7" s="223"/>
      <c r="LIT7" s="223"/>
      <c r="LIU7" s="224"/>
      <c r="LIV7" s="224"/>
      <c r="LIW7" s="224"/>
      <c r="LIX7" s="224"/>
      <c r="LIY7" s="224"/>
      <c r="LIZ7" s="222"/>
      <c r="LJA7" s="223"/>
      <c r="LJB7" s="223"/>
      <c r="LJC7" s="223"/>
      <c r="LJD7" s="223"/>
      <c r="LJE7" s="224"/>
      <c r="LJF7" s="224"/>
      <c r="LJG7" s="224"/>
      <c r="LJH7" s="224"/>
      <c r="LJI7" s="224"/>
      <c r="LJJ7" s="222"/>
      <c r="LJK7" s="223"/>
      <c r="LJL7" s="223"/>
      <c r="LJM7" s="223"/>
      <c r="LJN7" s="223"/>
      <c r="LJO7" s="224"/>
      <c r="LJP7" s="224"/>
      <c r="LJQ7" s="224"/>
      <c r="LJR7" s="224"/>
      <c r="LJS7" s="224"/>
      <c r="LJT7" s="222"/>
      <c r="LJU7" s="223"/>
      <c r="LJV7" s="223"/>
      <c r="LJW7" s="223"/>
      <c r="LJX7" s="223"/>
      <c r="LJY7" s="224"/>
      <c r="LJZ7" s="224"/>
      <c r="LKA7" s="224"/>
      <c r="LKB7" s="224"/>
      <c r="LKC7" s="224"/>
      <c r="LKD7" s="222"/>
      <c r="LKE7" s="223"/>
      <c r="LKF7" s="223"/>
      <c r="LKG7" s="223"/>
      <c r="LKH7" s="223"/>
      <c r="LKI7" s="224"/>
      <c r="LKJ7" s="224"/>
      <c r="LKK7" s="224"/>
      <c r="LKL7" s="224"/>
      <c r="LKM7" s="224"/>
      <c r="LKN7" s="222"/>
      <c r="LKO7" s="223"/>
      <c r="LKP7" s="223"/>
      <c r="LKQ7" s="223"/>
      <c r="LKR7" s="223"/>
      <c r="LKS7" s="224"/>
      <c r="LKT7" s="224"/>
      <c r="LKU7" s="224"/>
      <c r="LKV7" s="224"/>
      <c r="LKW7" s="224"/>
      <c r="LKX7" s="222"/>
      <c r="LKY7" s="223"/>
      <c r="LKZ7" s="223"/>
      <c r="LLA7" s="223"/>
      <c r="LLB7" s="223"/>
      <c r="LLC7" s="224"/>
      <c r="LLD7" s="224"/>
      <c r="LLE7" s="224"/>
      <c r="LLF7" s="224"/>
      <c r="LLG7" s="224"/>
      <c r="LLH7" s="222"/>
      <c r="LLI7" s="223"/>
      <c r="LLJ7" s="223"/>
      <c r="LLK7" s="223"/>
      <c r="LLL7" s="223"/>
      <c r="LLM7" s="224"/>
      <c r="LLN7" s="224"/>
      <c r="LLO7" s="224"/>
      <c r="LLP7" s="224"/>
      <c r="LLQ7" s="224"/>
      <c r="LLR7" s="222"/>
      <c r="LLS7" s="223"/>
      <c r="LLT7" s="223"/>
      <c r="LLU7" s="223"/>
      <c r="LLV7" s="223"/>
      <c r="LLW7" s="224"/>
      <c r="LLX7" s="224"/>
      <c r="LLY7" s="224"/>
      <c r="LLZ7" s="224"/>
      <c r="LMA7" s="224"/>
      <c r="LMB7" s="222"/>
      <c r="LMC7" s="223"/>
      <c r="LMD7" s="223"/>
      <c r="LME7" s="223"/>
      <c r="LMF7" s="223"/>
      <c r="LMG7" s="224"/>
      <c r="LMH7" s="224"/>
      <c r="LMI7" s="224"/>
      <c r="LMJ7" s="224"/>
      <c r="LMK7" s="224"/>
      <c r="LML7" s="222"/>
      <c r="LMM7" s="223"/>
      <c r="LMN7" s="223"/>
      <c r="LMO7" s="223"/>
      <c r="LMP7" s="223"/>
      <c r="LMQ7" s="224"/>
      <c r="LMR7" s="224"/>
      <c r="LMS7" s="224"/>
      <c r="LMT7" s="224"/>
      <c r="LMU7" s="224"/>
      <c r="LMV7" s="222"/>
      <c r="LMW7" s="223"/>
      <c r="LMX7" s="223"/>
      <c r="LMY7" s="223"/>
      <c r="LMZ7" s="223"/>
      <c r="LNA7" s="224"/>
      <c r="LNB7" s="224"/>
      <c r="LNC7" s="224"/>
      <c r="LND7" s="224"/>
      <c r="LNE7" s="224"/>
      <c r="LNF7" s="222"/>
      <c r="LNG7" s="223"/>
      <c r="LNH7" s="223"/>
      <c r="LNI7" s="223"/>
      <c r="LNJ7" s="223"/>
      <c r="LNK7" s="224"/>
      <c r="LNL7" s="224"/>
      <c r="LNM7" s="224"/>
      <c r="LNN7" s="224"/>
      <c r="LNO7" s="224"/>
      <c r="LNP7" s="222"/>
      <c r="LNQ7" s="223"/>
      <c r="LNR7" s="223"/>
      <c r="LNS7" s="223"/>
      <c r="LNT7" s="223"/>
      <c r="LNU7" s="224"/>
      <c r="LNV7" s="224"/>
      <c r="LNW7" s="224"/>
      <c r="LNX7" s="224"/>
      <c r="LNY7" s="224"/>
      <c r="LNZ7" s="222"/>
      <c r="LOA7" s="223"/>
      <c r="LOB7" s="223"/>
      <c r="LOC7" s="223"/>
      <c r="LOD7" s="223"/>
      <c r="LOE7" s="224"/>
      <c r="LOF7" s="224"/>
      <c r="LOG7" s="224"/>
      <c r="LOH7" s="224"/>
      <c r="LOI7" s="224"/>
      <c r="LOJ7" s="222"/>
      <c r="LOK7" s="223"/>
      <c r="LOL7" s="223"/>
      <c r="LOM7" s="223"/>
      <c r="LON7" s="223"/>
      <c r="LOO7" s="224"/>
      <c r="LOP7" s="224"/>
      <c r="LOQ7" s="224"/>
      <c r="LOR7" s="224"/>
      <c r="LOS7" s="224"/>
      <c r="LOT7" s="222"/>
      <c r="LOU7" s="223"/>
      <c r="LOV7" s="223"/>
      <c r="LOW7" s="223"/>
      <c r="LOX7" s="223"/>
      <c r="LOY7" s="224"/>
      <c r="LOZ7" s="224"/>
      <c r="LPA7" s="224"/>
      <c r="LPB7" s="224"/>
      <c r="LPC7" s="224"/>
      <c r="LPD7" s="222"/>
      <c r="LPE7" s="223"/>
      <c r="LPF7" s="223"/>
      <c r="LPG7" s="223"/>
      <c r="LPH7" s="223"/>
      <c r="LPI7" s="224"/>
      <c r="LPJ7" s="224"/>
      <c r="LPK7" s="224"/>
      <c r="LPL7" s="224"/>
      <c r="LPM7" s="224"/>
      <c r="LPN7" s="222"/>
      <c r="LPO7" s="223"/>
      <c r="LPP7" s="223"/>
      <c r="LPQ7" s="223"/>
      <c r="LPR7" s="223"/>
      <c r="LPS7" s="224"/>
      <c r="LPT7" s="224"/>
      <c r="LPU7" s="224"/>
      <c r="LPV7" s="224"/>
      <c r="LPW7" s="224"/>
      <c r="LPX7" s="222"/>
      <c r="LPY7" s="223"/>
      <c r="LPZ7" s="223"/>
      <c r="LQA7" s="223"/>
      <c r="LQB7" s="223"/>
      <c r="LQC7" s="224"/>
      <c r="LQD7" s="224"/>
      <c r="LQE7" s="224"/>
      <c r="LQF7" s="224"/>
      <c r="LQG7" s="224"/>
      <c r="LQH7" s="222"/>
      <c r="LQI7" s="223"/>
      <c r="LQJ7" s="223"/>
      <c r="LQK7" s="223"/>
      <c r="LQL7" s="223"/>
      <c r="LQM7" s="224"/>
      <c r="LQN7" s="224"/>
      <c r="LQO7" s="224"/>
      <c r="LQP7" s="224"/>
      <c r="LQQ7" s="224"/>
      <c r="LQR7" s="222"/>
      <c r="LQS7" s="223"/>
      <c r="LQT7" s="223"/>
      <c r="LQU7" s="223"/>
      <c r="LQV7" s="223"/>
      <c r="LQW7" s="224"/>
      <c r="LQX7" s="224"/>
      <c r="LQY7" s="224"/>
      <c r="LQZ7" s="224"/>
      <c r="LRA7" s="224"/>
      <c r="LRB7" s="222"/>
      <c r="LRC7" s="223"/>
      <c r="LRD7" s="223"/>
      <c r="LRE7" s="223"/>
      <c r="LRF7" s="223"/>
      <c r="LRG7" s="224"/>
      <c r="LRH7" s="224"/>
      <c r="LRI7" s="224"/>
      <c r="LRJ7" s="224"/>
      <c r="LRK7" s="224"/>
      <c r="LRL7" s="222"/>
      <c r="LRM7" s="223"/>
      <c r="LRN7" s="223"/>
      <c r="LRO7" s="223"/>
      <c r="LRP7" s="223"/>
      <c r="LRQ7" s="224"/>
      <c r="LRR7" s="224"/>
      <c r="LRS7" s="224"/>
      <c r="LRT7" s="224"/>
      <c r="LRU7" s="224"/>
      <c r="LRV7" s="222"/>
      <c r="LRW7" s="223"/>
      <c r="LRX7" s="223"/>
      <c r="LRY7" s="223"/>
      <c r="LRZ7" s="223"/>
      <c r="LSA7" s="224"/>
      <c r="LSB7" s="224"/>
      <c r="LSC7" s="224"/>
      <c r="LSD7" s="224"/>
      <c r="LSE7" s="224"/>
      <c r="LSF7" s="222"/>
      <c r="LSG7" s="223"/>
      <c r="LSH7" s="223"/>
      <c r="LSI7" s="223"/>
      <c r="LSJ7" s="223"/>
      <c r="LSK7" s="224"/>
      <c r="LSL7" s="224"/>
      <c r="LSM7" s="224"/>
      <c r="LSN7" s="224"/>
      <c r="LSO7" s="224"/>
      <c r="LSP7" s="222"/>
      <c r="LSQ7" s="223"/>
      <c r="LSR7" s="223"/>
      <c r="LSS7" s="223"/>
      <c r="LST7" s="223"/>
      <c r="LSU7" s="224"/>
      <c r="LSV7" s="224"/>
      <c r="LSW7" s="224"/>
      <c r="LSX7" s="224"/>
      <c r="LSY7" s="224"/>
      <c r="LSZ7" s="222"/>
      <c r="LTA7" s="223"/>
      <c r="LTB7" s="223"/>
      <c r="LTC7" s="223"/>
      <c r="LTD7" s="223"/>
      <c r="LTE7" s="224"/>
      <c r="LTF7" s="224"/>
      <c r="LTG7" s="224"/>
      <c r="LTH7" s="224"/>
      <c r="LTI7" s="224"/>
      <c r="LTJ7" s="222"/>
      <c r="LTK7" s="223"/>
      <c r="LTL7" s="223"/>
      <c r="LTM7" s="223"/>
      <c r="LTN7" s="223"/>
      <c r="LTO7" s="224"/>
      <c r="LTP7" s="224"/>
      <c r="LTQ7" s="224"/>
      <c r="LTR7" s="224"/>
      <c r="LTS7" s="224"/>
      <c r="LTT7" s="222"/>
      <c r="LTU7" s="223"/>
      <c r="LTV7" s="223"/>
      <c r="LTW7" s="223"/>
      <c r="LTX7" s="223"/>
      <c r="LTY7" s="224"/>
      <c r="LTZ7" s="224"/>
      <c r="LUA7" s="224"/>
      <c r="LUB7" s="224"/>
      <c r="LUC7" s="224"/>
      <c r="LUD7" s="222"/>
      <c r="LUE7" s="223"/>
      <c r="LUF7" s="223"/>
      <c r="LUG7" s="223"/>
      <c r="LUH7" s="223"/>
      <c r="LUI7" s="224"/>
      <c r="LUJ7" s="224"/>
      <c r="LUK7" s="224"/>
      <c r="LUL7" s="224"/>
      <c r="LUM7" s="224"/>
      <c r="LUN7" s="222"/>
      <c r="LUO7" s="223"/>
      <c r="LUP7" s="223"/>
      <c r="LUQ7" s="223"/>
      <c r="LUR7" s="223"/>
      <c r="LUS7" s="224"/>
      <c r="LUT7" s="224"/>
      <c r="LUU7" s="224"/>
      <c r="LUV7" s="224"/>
      <c r="LUW7" s="224"/>
      <c r="LUX7" s="222"/>
      <c r="LUY7" s="223"/>
      <c r="LUZ7" s="223"/>
      <c r="LVA7" s="223"/>
      <c r="LVB7" s="223"/>
      <c r="LVC7" s="224"/>
      <c r="LVD7" s="224"/>
      <c r="LVE7" s="224"/>
      <c r="LVF7" s="224"/>
      <c r="LVG7" s="224"/>
      <c r="LVH7" s="222"/>
      <c r="LVI7" s="223"/>
      <c r="LVJ7" s="223"/>
      <c r="LVK7" s="223"/>
      <c r="LVL7" s="223"/>
      <c r="LVM7" s="224"/>
      <c r="LVN7" s="224"/>
      <c r="LVO7" s="224"/>
      <c r="LVP7" s="224"/>
      <c r="LVQ7" s="224"/>
      <c r="LVR7" s="222"/>
      <c r="LVS7" s="223"/>
      <c r="LVT7" s="223"/>
      <c r="LVU7" s="223"/>
      <c r="LVV7" s="223"/>
      <c r="LVW7" s="224"/>
      <c r="LVX7" s="224"/>
      <c r="LVY7" s="224"/>
      <c r="LVZ7" s="224"/>
      <c r="LWA7" s="224"/>
      <c r="LWB7" s="222"/>
      <c r="LWC7" s="223"/>
      <c r="LWD7" s="223"/>
      <c r="LWE7" s="223"/>
      <c r="LWF7" s="223"/>
      <c r="LWG7" s="224"/>
      <c r="LWH7" s="224"/>
      <c r="LWI7" s="224"/>
      <c r="LWJ7" s="224"/>
      <c r="LWK7" s="224"/>
      <c r="LWL7" s="222"/>
      <c r="LWM7" s="223"/>
      <c r="LWN7" s="223"/>
      <c r="LWO7" s="223"/>
      <c r="LWP7" s="223"/>
      <c r="LWQ7" s="224"/>
      <c r="LWR7" s="224"/>
      <c r="LWS7" s="224"/>
      <c r="LWT7" s="224"/>
      <c r="LWU7" s="224"/>
      <c r="LWV7" s="222"/>
      <c r="LWW7" s="223"/>
      <c r="LWX7" s="223"/>
      <c r="LWY7" s="223"/>
      <c r="LWZ7" s="223"/>
      <c r="LXA7" s="224"/>
      <c r="LXB7" s="224"/>
      <c r="LXC7" s="224"/>
      <c r="LXD7" s="224"/>
      <c r="LXE7" s="224"/>
      <c r="LXF7" s="222"/>
      <c r="LXG7" s="223"/>
      <c r="LXH7" s="223"/>
      <c r="LXI7" s="223"/>
      <c r="LXJ7" s="223"/>
      <c r="LXK7" s="224"/>
      <c r="LXL7" s="224"/>
      <c r="LXM7" s="224"/>
      <c r="LXN7" s="224"/>
      <c r="LXO7" s="224"/>
      <c r="LXP7" s="222"/>
      <c r="LXQ7" s="223"/>
      <c r="LXR7" s="223"/>
      <c r="LXS7" s="223"/>
      <c r="LXT7" s="223"/>
      <c r="LXU7" s="224"/>
      <c r="LXV7" s="224"/>
      <c r="LXW7" s="224"/>
      <c r="LXX7" s="224"/>
      <c r="LXY7" s="224"/>
      <c r="LXZ7" s="222"/>
      <c r="LYA7" s="223"/>
      <c r="LYB7" s="223"/>
      <c r="LYC7" s="223"/>
      <c r="LYD7" s="223"/>
      <c r="LYE7" s="224"/>
      <c r="LYF7" s="224"/>
      <c r="LYG7" s="224"/>
      <c r="LYH7" s="224"/>
      <c r="LYI7" s="224"/>
      <c r="LYJ7" s="222"/>
      <c r="LYK7" s="223"/>
      <c r="LYL7" s="223"/>
      <c r="LYM7" s="223"/>
      <c r="LYN7" s="223"/>
      <c r="LYO7" s="224"/>
      <c r="LYP7" s="224"/>
      <c r="LYQ7" s="224"/>
      <c r="LYR7" s="224"/>
      <c r="LYS7" s="224"/>
      <c r="LYT7" s="222"/>
      <c r="LYU7" s="223"/>
      <c r="LYV7" s="223"/>
      <c r="LYW7" s="223"/>
      <c r="LYX7" s="223"/>
      <c r="LYY7" s="224"/>
      <c r="LYZ7" s="224"/>
      <c r="LZA7" s="224"/>
      <c r="LZB7" s="224"/>
      <c r="LZC7" s="224"/>
      <c r="LZD7" s="222"/>
      <c r="LZE7" s="223"/>
      <c r="LZF7" s="223"/>
      <c r="LZG7" s="223"/>
      <c r="LZH7" s="223"/>
      <c r="LZI7" s="224"/>
      <c r="LZJ7" s="224"/>
      <c r="LZK7" s="224"/>
      <c r="LZL7" s="224"/>
      <c r="LZM7" s="224"/>
      <c r="LZN7" s="222"/>
      <c r="LZO7" s="223"/>
      <c r="LZP7" s="223"/>
      <c r="LZQ7" s="223"/>
      <c r="LZR7" s="223"/>
      <c r="LZS7" s="224"/>
      <c r="LZT7" s="224"/>
      <c r="LZU7" s="224"/>
      <c r="LZV7" s="224"/>
      <c r="LZW7" s="224"/>
      <c r="LZX7" s="222"/>
      <c r="LZY7" s="223"/>
      <c r="LZZ7" s="223"/>
      <c r="MAA7" s="223"/>
      <c r="MAB7" s="223"/>
      <c r="MAC7" s="224"/>
      <c r="MAD7" s="224"/>
      <c r="MAE7" s="224"/>
      <c r="MAF7" s="224"/>
      <c r="MAG7" s="224"/>
      <c r="MAH7" s="222"/>
      <c r="MAI7" s="223"/>
      <c r="MAJ7" s="223"/>
      <c r="MAK7" s="223"/>
      <c r="MAL7" s="223"/>
      <c r="MAM7" s="224"/>
      <c r="MAN7" s="224"/>
      <c r="MAO7" s="224"/>
      <c r="MAP7" s="224"/>
      <c r="MAQ7" s="224"/>
      <c r="MAR7" s="222"/>
      <c r="MAS7" s="223"/>
      <c r="MAT7" s="223"/>
      <c r="MAU7" s="223"/>
      <c r="MAV7" s="223"/>
      <c r="MAW7" s="224"/>
      <c r="MAX7" s="224"/>
      <c r="MAY7" s="224"/>
      <c r="MAZ7" s="224"/>
      <c r="MBA7" s="224"/>
      <c r="MBB7" s="222"/>
      <c r="MBC7" s="223"/>
      <c r="MBD7" s="223"/>
      <c r="MBE7" s="223"/>
      <c r="MBF7" s="223"/>
      <c r="MBG7" s="224"/>
      <c r="MBH7" s="224"/>
      <c r="MBI7" s="224"/>
      <c r="MBJ7" s="224"/>
      <c r="MBK7" s="224"/>
      <c r="MBL7" s="222"/>
      <c r="MBM7" s="223"/>
      <c r="MBN7" s="223"/>
      <c r="MBO7" s="223"/>
      <c r="MBP7" s="223"/>
      <c r="MBQ7" s="224"/>
      <c r="MBR7" s="224"/>
      <c r="MBS7" s="224"/>
      <c r="MBT7" s="224"/>
      <c r="MBU7" s="224"/>
      <c r="MBV7" s="222"/>
      <c r="MBW7" s="223"/>
      <c r="MBX7" s="223"/>
      <c r="MBY7" s="223"/>
      <c r="MBZ7" s="223"/>
      <c r="MCA7" s="224"/>
      <c r="MCB7" s="224"/>
      <c r="MCC7" s="224"/>
      <c r="MCD7" s="224"/>
      <c r="MCE7" s="224"/>
      <c r="MCF7" s="222"/>
      <c r="MCG7" s="223"/>
      <c r="MCH7" s="223"/>
      <c r="MCI7" s="223"/>
      <c r="MCJ7" s="223"/>
      <c r="MCK7" s="224"/>
      <c r="MCL7" s="224"/>
      <c r="MCM7" s="224"/>
      <c r="MCN7" s="224"/>
      <c r="MCO7" s="224"/>
      <c r="MCP7" s="222"/>
      <c r="MCQ7" s="223"/>
      <c r="MCR7" s="223"/>
      <c r="MCS7" s="223"/>
      <c r="MCT7" s="223"/>
      <c r="MCU7" s="224"/>
      <c r="MCV7" s="224"/>
      <c r="MCW7" s="224"/>
      <c r="MCX7" s="224"/>
      <c r="MCY7" s="224"/>
      <c r="MCZ7" s="222"/>
      <c r="MDA7" s="223"/>
      <c r="MDB7" s="223"/>
      <c r="MDC7" s="223"/>
      <c r="MDD7" s="223"/>
      <c r="MDE7" s="224"/>
      <c r="MDF7" s="224"/>
      <c r="MDG7" s="224"/>
      <c r="MDH7" s="224"/>
      <c r="MDI7" s="224"/>
      <c r="MDJ7" s="222"/>
      <c r="MDK7" s="223"/>
      <c r="MDL7" s="223"/>
      <c r="MDM7" s="223"/>
      <c r="MDN7" s="223"/>
      <c r="MDO7" s="224"/>
      <c r="MDP7" s="224"/>
      <c r="MDQ7" s="224"/>
      <c r="MDR7" s="224"/>
      <c r="MDS7" s="224"/>
      <c r="MDT7" s="222"/>
      <c r="MDU7" s="223"/>
      <c r="MDV7" s="223"/>
      <c r="MDW7" s="223"/>
      <c r="MDX7" s="223"/>
      <c r="MDY7" s="224"/>
      <c r="MDZ7" s="224"/>
      <c r="MEA7" s="224"/>
      <c r="MEB7" s="224"/>
      <c r="MEC7" s="224"/>
      <c r="MED7" s="222"/>
      <c r="MEE7" s="223"/>
      <c r="MEF7" s="223"/>
      <c r="MEG7" s="223"/>
      <c r="MEH7" s="223"/>
      <c r="MEI7" s="224"/>
      <c r="MEJ7" s="224"/>
      <c r="MEK7" s="224"/>
      <c r="MEL7" s="224"/>
      <c r="MEM7" s="224"/>
      <c r="MEN7" s="222"/>
      <c r="MEO7" s="223"/>
      <c r="MEP7" s="223"/>
      <c r="MEQ7" s="223"/>
      <c r="MER7" s="223"/>
      <c r="MES7" s="224"/>
      <c r="MET7" s="224"/>
      <c r="MEU7" s="224"/>
      <c r="MEV7" s="224"/>
      <c r="MEW7" s="224"/>
      <c r="MEX7" s="222"/>
      <c r="MEY7" s="223"/>
      <c r="MEZ7" s="223"/>
      <c r="MFA7" s="223"/>
      <c r="MFB7" s="223"/>
      <c r="MFC7" s="224"/>
      <c r="MFD7" s="224"/>
      <c r="MFE7" s="224"/>
      <c r="MFF7" s="224"/>
      <c r="MFG7" s="224"/>
      <c r="MFH7" s="222"/>
      <c r="MFI7" s="223"/>
      <c r="MFJ7" s="223"/>
      <c r="MFK7" s="223"/>
      <c r="MFL7" s="223"/>
      <c r="MFM7" s="224"/>
      <c r="MFN7" s="224"/>
      <c r="MFO7" s="224"/>
      <c r="MFP7" s="224"/>
      <c r="MFQ7" s="224"/>
      <c r="MFR7" s="222"/>
      <c r="MFS7" s="223"/>
      <c r="MFT7" s="223"/>
      <c r="MFU7" s="223"/>
      <c r="MFV7" s="223"/>
      <c r="MFW7" s="224"/>
      <c r="MFX7" s="224"/>
      <c r="MFY7" s="224"/>
      <c r="MFZ7" s="224"/>
      <c r="MGA7" s="224"/>
      <c r="MGB7" s="222"/>
      <c r="MGC7" s="223"/>
      <c r="MGD7" s="223"/>
      <c r="MGE7" s="223"/>
      <c r="MGF7" s="223"/>
      <c r="MGG7" s="224"/>
      <c r="MGH7" s="224"/>
      <c r="MGI7" s="224"/>
      <c r="MGJ7" s="224"/>
      <c r="MGK7" s="224"/>
      <c r="MGL7" s="222"/>
      <c r="MGM7" s="223"/>
      <c r="MGN7" s="223"/>
      <c r="MGO7" s="223"/>
      <c r="MGP7" s="223"/>
      <c r="MGQ7" s="224"/>
      <c r="MGR7" s="224"/>
      <c r="MGS7" s="224"/>
      <c r="MGT7" s="224"/>
      <c r="MGU7" s="224"/>
      <c r="MGV7" s="222"/>
      <c r="MGW7" s="223"/>
      <c r="MGX7" s="223"/>
      <c r="MGY7" s="223"/>
      <c r="MGZ7" s="223"/>
      <c r="MHA7" s="224"/>
      <c r="MHB7" s="224"/>
      <c r="MHC7" s="224"/>
      <c r="MHD7" s="224"/>
      <c r="MHE7" s="224"/>
      <c r="MHF7" s="222"/>
      <c r="MHG7" s="223"/>
      <c r="MHH7" s="223"/>
      <c r="MHI7" s="223"/>
      <c r="MHJ7" s="223"/>
      <c r="MHK7" s="224"/>
      <c r="MHL7" s="224"/>
      <c r="MHM7" s="224"/>
      <c r="MHN7" s="224"/>
      <c r="MHO7" s="224"/>
      <c r="MHP7" s="222"/>
      <c r="MHQ7" s="223"/>
      <c r="MHR7" s="223"/>
      <c r="MHS7" s="223"/>
      <c r="MHT7" s="223"/>
      <c r="MHU7" s="224"/>
      <c r="MHV7" s="224"/>
      <c r="MHW7" s="224"/>
      <c r="MHX7" s="224"/>
      <c r="MHY7" s="224"/>
      <c r="MHZ7" s="222"/>
      <c r="MIA7" s="223"/>
      <c r="MIB7" s="223"/>
      <c r="MIC7" s="223"/>
      <c r="MID7" s="223"/>
      <c r="MIE7" s="224"/>
      <c r="MIF7" s="224"/>
      <c r="MIG7" s="224"/>
      <c r="MIH7" s="224"/>
      <c r="MII7" s="224"/>
      <c r="MIJ7" s="222"/>
      <c r="MIK7" s="223"/>
      <c r="MIL7" s="223"/>
      <c r="MIM7" s="223"/>
      <c r="MIN7" s="223"/>
      <c r="MIO7" s="224"/>
      <c r="MIP7" s="224"/>
      <c r="MIQ7" s="224"/>
      <c r="MIR7" s="224"/>
      <c r="MIS7" s="224"/>
      <c r="MIT7" s="222"/>
      <c r="MIU7" s="223"/>
      <c r="MIV7" s="223"/>
      <c r="MIW7" s="223"/>
      <c r="MIX7" s="223"/>
      <c r="MIY7" s="224"/>
      <c r="MIZ7" s="224"/>
      <c r="MJA7" s="224"/>
      <c r="MJB7" s="224"/>
      <c r="MJC7" s="224"/>
      <c r="MJD7" s="222"/>
      <c r="MJE7" s="223"/>
      <c r="MJF7" s="223"/>
      <c r="MJG7" s="223"/>
      <c r="MJH7" s="223"/>
      <c r="MJI7" s="224"/>
      <c r="MJJ7" s="224"/>
      <c r="MJK7" s="224"/>
      <c r="MJL7" s="224"/>
      <c r="MJM7" s="224"/>
      <c r="MJN7" s="222"/>
      <c r="MJO7" s="223"/>
      <c r="MJP7" s="223"/>
      <c r="MJQ7" s="223"/>
      <c r="MJR7" s="223"/>
      <c r="MJS7" s="224"/>
      <c r="MJT7" s="224"/>
      <c r="MJU7" s="224"/>
      <c r="MJV7" s="224"/>
      <c r="MJW7" s="224"/>
      <c r="MJX7" s="222"/>
      <c r="MJY7" s="223"/>
      <c r="MJZ7" s="223"/>
      <c r="MKA7" s="223"/>
      <c r="MKB7" s="223"/>
      <c r="MKC7" s="224"/>
      <c r="MKD7" s="224"/>
      <c r="MKE7" s="224"/>
      <c r="MKF7" s="224"/>
      <c r="MKG7" s="224"/>
      <c r="MKH7" s="222"/>
      <c r="MKI7" s="223"/>
      <c r="MKJ7" s="223"/>
      <c r="MKK7" s="223"/>
      <c r="MKL7" s="223"/>
      <c r="MKM7" s="224"/>
      <c r="MKN7" s="224"/>
      <c r="MKO7" s="224"/>
      <c r="MKP7" s="224"/>
      <c r="MKQ7" s="224"/>
      <c r="MKR7" s="222"/>
      <c r="MKS7" s="223"/>
      <c r="MKT7" s="223"/>
      <c r="MKU7" s="223"/>
      <c r="MKV7" s="223"/>
      <c r="MKW7" s="224"/>
      <c r="MKX7" s="224"/>
      <c r="MKY7" s="224"/>
      <c r="MKZ7" s="224"/>
      <c r="MLA7" s="224"/>
      <c r="MLB7" s="222"/>
      <c r="MLC7" s="223"/>
      <c r="MLD7" s="223"/>
      <c r="MLE7" s="223"/>
      <c r="MLF7" s="223"/>
      <c r="MLG7" s="224"/>
      <c r="MLH7" s="224"/>
      <c r="MLI7" s="224"/>
      <c r="MLJ7" s="224"/>
      <c r="MLK7" s="224"/>
      <c r="MLL7" s="222"/>
      <c r="MLM7" s="223"/>
      <c r="MLN7" s="223"/>
      <c r="MLO7" s="223"/>
      <c r="MLP7" s="223"/>
      <c r="MLQ7" s="224"/>
      <c r="MLR7" s="224"/>
      <c r="MLS7" s="224"/>
      <c r="MLT7" s="224"/>
      <c r="MLU7" s="224"/>
      <c r="MLV7" s="222"/>
      <c r="MLW7" s="223"/>
      <c r="MLX7" s="223"/>
      <c r="MLY7" s="223"/>
      <c r="MLZ7" s="223"/>
      <c r="MMA7" s="224"/>
      <c r="MMB7" s="224"/>
      <c r="MMC7" s="224"/>
      <c r="MMD7" s="224"/>
      <c r="MME7" s="224"/>
      <c r="MMF7" s="222"/>
      <c r="MMG7" s="223"/>
      <c r="MMH7" s="223"/>
      <c r="MMI7" s="223"/>
      <c r="MMJ7" s="223"/>
      <c r="MMK7" s="224"/>
      <c r="MML7" s="224"/>
      <c r="MMM7" s="224"/>
      <c r="MMN7" s="224"/>
      <c r="MMO7" s="224"/>
      <c r="MMP7" s="222"/>
      <c r="MMQ7" s="223"/>
      <c r="MMR7" s="223"/>
      <c r="MMS7" s="223"/>
      <c r="MMT7" s="223"/>
      <c r="MMU7" s="224"/>
      <c r="MMV7" s="224"/>
      <c r="MMW7" s="224"/>
      <c r="MMX7" s="224"/>
      <c r="MMY7" s="224"/>
      <c r="MMZ7" s="222"/>
      <c r="MNA7" s="223"/>
      <c r="MNB7" s="223"/>
      <c r="MNC7" s="223"/>
      <c r="MND7" s="223"/>
      <c r="MNE7" s="224"/>
      <c r="MNF7" s="224"/>
      <c r="MNG7" s="224"/>
      <c r="MNH7" s="224"/>
      <c r="MNI7" s="224"/>
      <c r="MNJ7" s="222"/>
      <c r="MNK7" s="223"/>
      <c r="MNL7" s="223"/>
      <c r="MNM7" s="223"/>
      <c r="MNN7" s="223"/>
      <c r="MNO7" s="224"/>
      <c r="MNP7" s="224"/>
      <c r="MNQ7" s="224"/>
      <c r="MNR7" s="224"/>
      <c r="MNS7" s="224"/>
      <c r="MNT7" s="222"/>
      <c r="MNU7" s="223"/>
      <c r="MNV7" s="223"/>
      <c r="MNW7" s="223"/>
      <c r="MNX7" s="223"/>
      <c r="MNY7" s="224"/>
      <c r="MNZ7" s="224"/>
      <c r="MOA7" s="224"/>
      <c r="MOB7" s="224"/>
      <c r="MOC7" s="224"/>
      <c r="MOD7" s="222"/>
      <c r="MOE7" s="223"/>
      <c r="MOF7" s="223"/>
      <c r="MOG7" s="223"/>
      <c r="MOH7" s="223"/>
      <c r="MOI7" s="224"/>
      <c r="MOJ7" s="224"/>
      <c r="MOK7" s="224"/>
      <c r="MOL7" s="224"/>
      <c r="MOM7" s="224"/>
      <c r="MON7" s="222"/>
      <c r="MOO7" s="223"/>
      <c r="MOP7" s="223"/>
      <c r="MOQ7" s="223"/>
      <c r="MOR7" s="223"/>
      <c r="MOS7" s="224"/>
      <c r="MOT7" s="224"/>
      <c r="MOU7" s="224"/>
      <c r="MOV7" s="224"/>
      <c r="MOW7" s="224"/>
      <c r="MOX7" s="222"/>
      <c r="MOY7" s="223"/>
      <c r="MOZ7" s="223"/>
      <c r="MPA7" s="223"/>
      <c r="MPB7" s="223"/>
      <c r="MPC7" s="224"/>
      <c r="MPD7" s="224"/>
      <c r="MPE7" s="224"/>
      <c r="MPF7" s="224"/>
      <c r="MPG7" s="224"/>
      <c r="MPH7" s="222"/>
      <c r="MPI7" s="223"/>
      <c r="MPJ7" s="223"/>
      <c r="MPK7" s="223"/>
      <c r="MPL7" s="223"/>
      <c r="MPM7" s="224"/>
      <c r="MPN7" s="224"/>
      <c r="MPO7" s="224"/>
      <c r="MPP7" s="224"/>
      <c r="MPQ7" s="224"/>
      <c r="MPR7" s="222"/>
      <c r="MPS7" s="223"/>
      <c r="MPT7" s="223"/>
      <c r="MPU7" s="223"/>
      <c r="MPV7" s="223"/>
      <c r="MPW7" s="224"/>
      <c r="MPX7" s="224"/>
      <c r="MPY7" s="224"/>
      <c r="MPZ7" s="224"/>
      <c r="MQA7" s="224"/>
      <c r="MQB7" s="222"/>
      <c r="MQC7" s="223"/>
      <c r="MQD7" s="223"/>
      <c r="MQE7" s="223"/>
      <c r="MQF7" s="223"/>
      <c r="MQG7" s="224"/>
      <c r="MQH7" s="224"/>
      <c r="MQI7" s="224"/>
      <c r="MQJ7" s="224"/>
      <c r="MQK7" s="224"/>
      <c r="MQL7" s="222"/>
      <c r="MQM7" s="223"/>
      <c r="MQN7" s="223"/>
      <c r="MQO7" s="223"/>
      <c r="MQP7" s="223"/>
      <c r="MQQ7" s="224"/>
      <c r="MQR7" s="224"/>
      <c r="MQS7" s="224"/>
      <c r="MQT7" s="224"/>
      <c r="MQU7" s="224"/>
      <c r="MQV7" s="222"/>
      <c r="MQW7" s="223"/>
      <c r="MQX7" s="223"/>
      <c r="MQY7" s="223"/>
      <c r="MQZ7" s="223"/>
      <c r="MRA7" s="224"/>
      <c r="MRB7" s="224"/>
      <c r="MRC7" s="224"/>
      <c r="MRD7" s="224"/>
      <c r="MRE7" s="224"/>
      <c r="MRF7" s="222"/>
      <c r="MRG7" s="223"/>
      <c r="MRH7" s="223"/>
      <c r="MRI7" s="223"/>
      <c r="MRJ7" s="223"/>
      <c r="MRK7" s="224"/>
      <c r="MRL7" s="224"/>
      <c r="MRM7" s="224"/>
      <c r="MRN7" s="224"/>
      <c r="MRO7" s="224"/>
      <c r="MRP7" s="222"/>
      <c r="MRQ7" s="223"/>
      <c r="MRR7" s="223"/>
      <c r="MRS7" s="223"/>
      <c r="MRT7" s="223"/>
      <c r="MRU7" s="224"/>
      <c r="MRV7" s="224"/>
      <c r="MRW7" s="224"/>
      <c r="MRX7" s="224"/>
      <c r="MRY7" s="224"/>
      <c r="MRZ7" s="222"/>
      <c r="MSA7" s="223"/>
      <c r="MSB7" s="223"/>
      <c r="MSC7" s="223"/>
      <c r="MSD7" s="223"/>
      <c r="MSE7" s="224"/>
      <c r="MSF7" s="224"/>
      <c r="MSG7" s="224"/>
      <c r="MSH7" s="224"/>
      <c r="MSI7" s="224"/>
      <c r="MSJ7" s="222"/>
      <c r="MSK7" s="223"/>
      <c r="MSL7" s="223"/>
      <c r="MSM7" s="223"/>
      <c r="MSN7" s="223"/>
      <c r="MSO7" s="224"/>
      <c r="MSP7" s="224"/>
      <c r="MSQ7" s="224"/>
      <c r="MSR7" s="224"/>
      <c r="MSS7" s="224"/>
      <c r="MST7" s="222"/>
      <c r="MSU7" s="223"/>
      <c r="MSV7" s="223"/>
      <c r="MSW7" s="223"/>
      <c r="MSX7" s="223"/>
      <c r="MSY7" s="224"/>
      <c r="MSZ7" s="224"/>
      <c r="MTA7" s="224"/>
      <c r="MTB7" s="224"/>
      <c r="MTC7" s="224"/>
      <c r="MTD7" s="222"/>
      <c r="MTE7" s="223"/>
      <c r="MTF7" s="223"/>
      <c r="MTG7" s="223"/>
      <c r="MTH7" s="223"/>
      <c r="MTI7" s="224"/>
      <c r="MTJ7" s="224"/>
      <c r="MTK7" s="224"/>
      <c r="MTL7" s="224"/>
      <c r="MTM7" s="224"/>
      <c r="MTN7" s="222"/>
      <c r="MTO7" s="223"/>
      <c r="MTP7" s="223"/>
      <c r="MTQ7" s="223"/>
      <c r="MTR7" s="223"/>
      <c r="MTS7" s="224"/>
      <c r="MTT7" s="224"/>
      <c r="MTU7" s="224"/>
      <c r="MTV7" s="224"/>
      <c r="MTW7" s="224"/>
      <c r="MTX7" s="222"/>
      <c r="MTY7" s="223"/>
      <c r="MTZ7" s="223"/>
      <c r="MUA7" s="223"/>
      <c r="MUB7" s="223"/>
      <c r="MUC7" s="224"/>
      <c r="MUD7" s="224"/>
      <c r="MUE7" s="224"/>
      <c r="MUF7" s="224"/>
      <c r="MUG7" s="224"/>
      <c r="MUH7" s="222"/>
      <c r="MUI7" s="223"/>
      <c r="MUJ7" s="223"/>
      <c r="MUK7" s="223"/>
      <c r="MUL7" s="223"/>
      <c r="MUM7" s="224"/>
      <c r="MUN7" s="224"/>
      <c r="MUO7" s="224"/>
      <c r="MUP7" s="224"/>
      <c r="MUQ7" s="224"/>
      <c r="MUR7" s="222"/>
      <c r="MUS7" s="223"/>
      <c r="MUT7" s="223"/>
      <c r="MUU7" s="223"/>
      <c r="MUV7" s="223"/>
      <c r="MUW7" s="224"/>
      <c r="MUX7" s="224"/>
      <c r="MUY7" s="224"/>
      <c r="MUZ7" s="224"/>
      <c r="MVA7" s="224"/>
      <c r="MVB7" s="222"/>
      <c r="MVC7" s="223"/>
      <c r="MVD7" s="223"/>
      <c r="MVE7" s="223"/>
      <c r="MVF7" s="223"/>
      <c r="MVG7" s="224"/>
      <c r="MVH7" s="224"/>
      <c r="MVI7" s="224"/>
      <c r="MVJ7" s="224"/>
      <c r="MVK7" s="224"/>
      <c r="MVL7" s="222"/>
      <c r="MVM7" s="223"/>
      <c r="MVN7" s="223"/>
      <c r="MVO7" s="223"/>
      <c r="MVP7" s="223"/>
      <c r="MVQ7" s="224"/>
      <c r="MVR7" s="224"/>
      <c r="MVS7" s="224"/>
      <c r="MVT7" s="224"/>
      <c r="MVU7" s="224"/>
      <c r="MVV7" s="222"/>
      <c r="MVW7" s="223"/>
      <c r="MVX7" s="223"/>
      <c r="MVY7" s="223"/>
      <c r="MVZ7" s="223"/>
      <c r="MWA7" s="224"/>
      <c r="MWB7" s="224"/>
      <c r="MWC7" s="224"/>
      <c r="MWD7" s="224"/>
      <c r="MWE7" s="224"/>
      <c r="MWF7" s="222"/>
      <c r="MWG7" s="223"/>
      <c r="MWH7" s="223"/>
      <c r="MWI7" s="223"/>
      <c r="MWJ7" s="223"/>
      <c r="MWK7" s="224"/>
      <c r="MWL7" s="224"/>
      <c r="MWM7" s="224"/>
      <c r="MWN7" s="224"/>
      <c r="MWO7" s="224"/>
      <c r="MWP7" s="222"/>
      <c r="MWQ7" s="223"/>
      <c r="MWR7" s="223"/>
      <c r="MWS7" s="223"/>
      <c r="MWT7" s="223"/>
      <c r="MWU7" s="224"/>
      <c r="MWV7" s="224"/>
      <c r="MWW7" s="224"/>
      <c r="MWX7" s="224"/>
      <c r="MWY7" s="224"/>
      <c r="MWZ7" s="222"/>
      <c r="MXA7" s="223"/>
      <c r="MXB7" s="223"/>
      <c r="MXC7" s="223"/>
      <c r="MXD7" s="223"/>
      <c r="MXE7" s="224"/>
      <c r="MXF7" s="224"/>
      <c r="MXG7" s="224"/>
      <c r="MXH7" s="224"/>
      <c r="MXI7" s="224"/>
      <c r="MXJ7" s="222"/>
      <c r="MXK7" s="223"/>
      <c r="MXL7" s="223"/>
      <c r="MXM7" s="223"/>
      <c r="MXN7" s="223"/>
      <c r="MXO7" s="224"/>
      <c r="MXP7" s="224"/>
      <c r="MXQ7" s="224"/>
      <c r="MXR7" s="224"/>
      <c r="MXS7" s="224"/>
      <c r="MXT7" s="222"/>
      <c r="MXU7" s="223"/>
      <c r="MXV7" s="223"/>
      <c r="MXW7" s="223"/>
      <c r="MXX7" s="223"/>
      <c r="MXY7" s="224"/>
      <c r="MXZ7" s="224"/>
      <c r="MYA7" s="224"/>
      <c r="MYB7" s="224"/>
      <c r="MYC7" s="224"/>
      <c r="MYD7" s="222"/>
      <c r="MYE7" s="223"/>
      <c r="MYF7" s="223"/>
      <c r="MYG7" s="223"/>
      <c r="MYH7" s="223"/>
      <c r="MYI7" s="224"/>
      <c r="MYJ7" s="224"/>
      <c r="MYK7" s="224"/>
      <c r="MYL7" s="224"/>
      <c r="MYM7" s="224"/>
      <c r="MYN7" s="222"/>
      <c r="MYO7" s="223"/>
      <c r="MYP7" s="223"/>
      <c r="MYQ7" s="223"/>
      <c r="MYR7" s="223"/>
      <c r="MYS7" s="224"/>
      <c r="MYT7" s="224"/>
      <c r="MYU7" s="224"/>
      <c r="MYV7" s="224"/>
      <c r="MYW7" s="224"/>
      <c r="MYX7" s="222"/>
      <c r="MYY7" s="223"/>
      <c r="MYZ7" s="223"/>
      <c r="MZA7" s="223"/>
      <c r="MZB7" s="223"/>
      <c r="MZC7" s="224"/>
      <c r="MZD7" s="224"/>
      <c r="MZE7" s="224"/>
      <c r="MZF7" s="224"/>
      <c r="MZG7" s="224"/>
      <c r="MZH7" s="222"/>
      <c r="MZI7" s="223"/>
      <c r="MZJ7" s="223"/>
      <c r="MZK7" s="223"/>
      <c r="MZL7" s="223"/>
      <c r="MZM7" s="224"/>
      <c r="MZN7" s="224"/>
      <c r="MZO7" s="224"/>
      <c r="MZP7" s="224"/>
      <c r="MZQ7" s="224"/>
      <c r="MZR7" s="222"/>
      <c r="MZS7" s="223"/>
      <c r="MZT7" s="223"/>
      <c r="MZU7" s="223"/>
      <c r="MZV7" s="223"/>
      <c r="MZW7" s="224"/>
      <c r="MZX7" s="224"/>
      <c r="MZY7" s="224"/>
      <c r="MZZ7" s="224"/>
      <c r="NAA7" s="224"/>
      <c r="NAB7" s="222"/>
      <c r="NAC7" s="223"/>
      <c r="NAD7" s="223"/>
      <c r="NAE7" s="223"/>
      <c r="NAF7" s="223"/>
      <c r="NAG7" s="224"/>
      <c r="NAH7" s="224"/>
      <c r="NAI7" s="224"/>
      <c r="NAJ7" s="224"/>
      <c r="NAK7" s="224"/>
      <c r="NAL7" s="222"/>
      <c r="NAM7" s="223"/>
      <c r="NAN7" s="223"/>
      <c r="NAO7" s="223"/>
      <c r="NAP7" s="223"/>
      <c r="NAQ7" s="224"/>
      <c r="NAR7" s="224"/>
      <c r="NAS7" s="224"/>
      <c r="NAT7" s="224"/>
      <c r="NAU7" s="224"/>
      <c r="NAV7" s="222"/>
      <c r="NAW7" s="223"/>
      <c r="NAX7" s="223"/>
      <c r="NAY7" s="223"/>
      <c r="NAZ7" s="223"/>
      <c r="NBA7" s="224"/>
      <c r="NBB7" s="224"/>
      <c r="NBC7" s="224"/>
      <c r="NBD7" s="224"/>
      <c r="NBE7" s="224"/>
      <c r="NBF7" s="222"/>
      <c r="NBG7" s="223"/>
      <c r="NBH7" s="223"/>
      <c r="NBI7" s="223"/>
      <c r="NBJ7" s="223"/>
      <c r="NBK7" s="224"/>
      <c r="NBL7" s="224"/>
      <c r="NBM7" s="224"/>
      <c r="NBN7" s="224"/>
      <c r="NBO7" s="224"/>
      <c r="NBP7" s="222"/>
      <c r="NBQ7" s="223"/>
      <c r="NBR7" s="223"/>
      <c r="NBS7" s="223"/>
      <c r="NBT7" s="223"/>
      <c r="NBU7" s="224"/>
      <c r="NBV7" s="224"/>
      <c r="NBW7" s="224"/>
      <c r="NBX7" s="224"/>
      <c r="NBY7" s="224"/>
      <c r="NBZ7" s="222"/>
      <c r="NCA7" s="223"/>
      <c r="NCB7" s="223"/>
      <c r="NCC7" s="223"/>
      <c r="NCD7" s="223"/>
      <c r="NCE7" s="224"/>
      <c r="NCF7" s="224"/>
      <c r="NCG7" s="224"/>
      <c r="NCH7" s="224"/>
      <c r="NCI7" s="224"/>
      <c r="NCJ7" s="222"/>
      <c r="NCK7" s="223"/>
      <c r="NCL7" s="223"/>
      <c r="NCM7" s="223"/>
      <c r="NCN7" s="223"/>
      <c r="NCO7" s="224"/>
      <c r="NCP7" s="224"/>
      <c r="NCQ7" s="224"/>
      <c r="NCR7" s="224"/>
      <c r="NCS7" s="224"/>
      <c r="NCT7" s="222"/>
      <c r="NCU7" s="223"/>
      <c r="NCV7" s="223"/>
      <c r="NCW7" s="223"/>
      <c r="NCX7" s="223"/>
      <c r="NCY7" s="224"/>
      <c r="NCZ7" s="224"/>
      <c r="NDA7" s="224"/>
      <c r="NDB7" s="224"/>
      <c r="NDC7" s="224"/>
      <c r="NDD7" s="222"/>
      <c r="NDE7" s="223"/>
      <c r="NDF7" s="223"/>
      <c r="NDG7" s="223"/>
      <c r="NDH7" s="223"/>
      <c r="NDI7" s="224"/>
      <c r="NDJ7" s="224"/>
      <c r="NDK7" s="224"/>
      <c r="NDL7" s="224"/>
      <c r="NDM7" s="224"/>
      <c r="NDN7" s="222"/>
      <c r="NDO7" s="223"/>
      <c r="NDP7" s="223"/>
      <c r="NDQ7" s="223"/>
      <c r="NDR7" s="223"/>
      <c r="NDS7" s="224"/>
      <c r="NDT7" s="224"/>
      <c r="NDU7" s="224"/>
      <c r="NDV7" s="224"/>
      <c r="NDW7" s="224"/>
      <c r="NDX7" s="222"/>
      <c r="NDY7" s="223"/>
      <c r="NDZ7" s="223"/>
      <c r="NEA7" s="223"/>
      <c r="NEB7" s="223"/>
      <c r="NEC7" s="224"/>
      <c r="NED7" s="224"/>
      <c r="NEE7" s="224"/>
      <c r="NEF7" s="224"/>
      <c r="NEG7" s="224"/>
      <c r="NEH7" s="222"/>
      <c r="NEI7" s="223"/>
      <c r="NEJ7" s="223"/>
      <c r="NEK7" s="223"/>
      <c r="NEL7" s="223"/>
      <c r="NEM7" s="224"/>
      <c r="NEN7" s="224"/>
      <c r="NEO7" s="224"/>
      <c r="NEP7" s="224"/>
      <c r="NEQ7" s="224"/>
      <c r="NER7" s="222"/>
      <c r="NES7" s="223"/>
      <c r="NET7" s="223"/>
      <c r="NEU7" s="223"/>
      <c r="NEV7" s="223"/>
      <c r="NEW7" s="224"/>
      <c r="NEX7" s="224"/>
      <c r="NEY7" s="224"/>
      <c r="NEZ7" s="224"/>
      <c r="NFA7" s="224"/>
      <c r="NFB7" s="222"/>
      <c r="NFC7" s="223"/>
      <c r="NFD7" s="223"/>
      <c r="NFE7" s="223"/>
      <c r="NFF7" s="223"/>
      <c r="NFG7" s="224"/>
      <c r="NFH7" s="224"/>
      <c r="NFI7" s="224"/>
      <c r="NFJ7" s="224"/>
      <c r="NFK7" s="224"/>
      <c r="NFL7" s="222"/>
      <c r="NFM7" s="223"/>
      <c r="NFN7" s="223"/>
      <c r="NFO7" s="223"/>
      <c r="NFP7" s="223"/>
      <c r="NFQ7" s="224"/>
      <c r="NFR7" s="224"/>
      <c r="NFS7" s="224"/>
      <c r="NFT7" s="224"/>
      <c r="NFU7" s="224"/>
      <c r="NFV7" s="222"/>
      <c r="NFW7" s="223"/>
      <c r="NFX7" s="223"/>
      <c r="NFY7" s="223"/>
      <c r="NFZ7" s="223"/>
      <c r="NGA7" s="224"/>
      <c r="NGB7" s="224"/>
      <c r="NGC7" s="224"/>
      <c r="NGD7" s="224"/>
      <c r="NGE7" s="224"/>
      <c r="NGF7" s="222"/>
      <c r="NGG7" s="223"/>
      <c r="NGH7" s="223"/>
      <c r="NGI7" s="223"/>
      <c r="NGJ7" s="223"/>
      <c r="NGK7" s="224"/>
      <c r="NGL7" s="224"/>
      <c r="NGM7" s="224"/>
      <c r="NGN7" s="224"/>
      <c r="NGO7" s="224"/>
      <c r="NGP7" s="222"/>
      <c r="NGQ7" s="223"/>
      <c r="NGR7" s="223"/>
      <c r="NGS7" s="223"/>
      <c r="NGT7" s="223"/>
      <c r="NGU7" s="224"/>
      <c r="NGV7" s="224"/>
      <c r="NGW7" s="224"/>
      <c r="NGX7" s="224"/>
      <c r="NGY7" s="224"/>
      <c r="NGZ7" s="222"/>
      <c r="NHA7" s="223"/>
      <c r="NHB7" s="223"/>
      <c r="NHC7" s="223"/>
      <c r="NHD7" s="223"/>
      <c r="NHE7" s="224"/>
      <c r="NHF7" s="224"/>
      <c r="NHG7" s="224"/>
      <c r="NHH7" s="224"/>
      <c r="NHI7" s="224"/>
      <c r="NHJ7" s="222"/>
      <c r="NHK7" s="223"/>
      <c r="NHL7" s="223"/>
      <c r="NHM7" s="223"/>
      <c r="NHN7" s="223"/>
      <c r="NHO7" s="224"/>
      <c r="NHP7" s="224"/>
      <c r="NHQ7" s="224"/>
      <c r="NHR7" s="224"/>
      <c r="NHS7" s="224"/>
      <c r="NHT7" s="222"/>
      <c r="NHU7" s="223"/>
      <c r="NHV7" s="223"/>
      <c r="NHW7" s="223"/>
      <c r="NHX7" s="223"/>
      <c r="NHY7" s="224"/>
      <c r="NHZ7" s="224"/>
      <c r="NIA7" s="224"/>
      <c r="NIB7" s="224"/>
      <c r="NIC7" s="224"/>
      <c r="NID7" s="222"/>
      <c r="NIE7" s="223"/>
      <c r="NIF7" s="223"/>
      <c r="NIG7" s="223"/>
      <c r="NIH7" s="223"/>
      <c r="NII7" s="224"/>
      <c r="NIJ7" s="224"/>
      <c r="NIK7" s="224"/>
      <c r="NIL7" s="224"/>
      <c r="NIM7" s="224"/>
      <c r="NIN7" s="222"/>
      <c r="NIO7" s="223"/>
      <c r="NIP7" s="223"/>
      <c r="NIQ7" s="223"/>
      <c r="NIR7" s="223"/>
      <c r="NIS7" s="224"/>
      <c r="NIT7" s="224"/>
      <c r="NIU7" s="224"/>
      <c r="NIV7" s="224"/>
      <c r="NIW7" s="224"/>
      <c r="NIX7" s="222"/>
      <c r="NIY7" s="223"/>
      <c r="NIZ7" s="223"/>
      <c r="NJA7" s="223"/>
      <c r="NJB7" s="223"/>
      <c r="NJC7" s="224"/>
      <c r="NJD7" s="224"/>
      <c r="NJE7" s="224"/>
      <c r="NJF7" s="224"/>
      <c r="NJG7" s="224"/>
      <c r="NJH7" s="222"/>
      <c r="NJI7" s="223"/>
      <c r="NJJ7" s="223"/>
      <c r="NJK7" s="223"/>
      <c r="NJL7" s="223"/>
      <c r="NJM7" s="224"/>
      <c r="NJN7" s="224"/>
      <c r="NJO7" s="224"/>
      <c r="NJP7" s="224"/>
      <c r="NJQ7" s="224"/>
      <c r="NJR7" s="222"/>
      <c r="NJS7" s="223"/>
      <c r="NJT7" s="223"/>
      <c r="NJU7" s="223"/>
      <c r="NJV7" s="223"/>
      <c r="NJW7" s="224"/>
      <c r="NJX7" s="224"/>
      <c r="NJY7" s="224"/>
      <c r="NJZ7" s="224"/>
      <c r="NKA7" s="224"/>
      <c r="NKB7" s="222"/>
      <c r="NKC7" s="223"/>
      <c r="NKD7" s="223"/>
      <c r="NKE7" s="223"/>
      <c r="NKF7" s="223"/>
      <c r="NKG7" s="224"/>
      <c r="NKH7" s="224"/>
      <c r="NKI7" s="224"/>
      <c r="NKJ7" s="224"/>
      <c r="NKK7" s="224"/>
      <c r="NKL7" s="222"/>
      <c r="NKM7" s="223"/>
      <c r="NKN7" s="223"/>
      <c r="NKO7" s="223"/>
      <c r="NKP7" s="223"/>
      <c r="NKQ7" s="224"/>
      <c r="NKR7" s="224"/>
      <c r="NKS7" s="224"/>
      <c r="NKT7" s="224"/>
      <c r="NKU7" s="224"/>
      <c r="NKV7" s="222"/>
      <c r="NKW7" s="223"/>
      <c r="NKX7" s="223"/>
      <c r="NKY7" s="223"/>
      <c r="NKZ7" s="223"/>
      <c r="NLA7" s="224"/>
      <c r="NLB7" s="224"/>
      <c r="NLC7" s="224"/>
      <c r="NLD7" s="224"/>
      <c r="NLE7" s="224"/>
      <c r="NLF7" s="222"/>
      <c r="NLG7" s="223"/>
      <c r="NLH7" s="223"/>
      <c r="NLI7" s="223"/>
      <c r="NLJ7" s="223"/>
      <c r="NLK7" s="224"/>
      <c r="NLL7" s="224"/>
      <c r="NLM7" s="224"/>
      <c r="NLN7" s="224"/>
      <c r="NLO7" s="224"/>
      <c r="NLP7" s="222"/>
      <c r="NLQ7" s="223"/>
      <c r="NLR7" s="223"/>
      <c r="NLS7" s="223"/>
      <c r="NLT7" s="223"/>
      <c r="NLU7" s="224"/>
      <c r="NLV7" s="224"/>
      <c r="NLW7" s="224"/>
      <c r="NLX7" s="224"/>
      <c r="NLY7" s="224"/>
      <c r="NLZ7" s="222"/>
      <c r="NMA7" s="223"/>
      <c r="NMB7" s="223"/>
      <c r="NMC7" s="223"/>
      <c r="NMD7" s="223"/>
      <c r="NME7" s="224"/>
      <c r="NMF7" s="224"/>
      <c r="NMG7" s="224"/>
      <c r="NMH7" s="224"/>
      <c r="NMI7" s="224"/>
      <c r="NMJ7" s="222"/>
      <c r="NMK7" s="223"/>
      <c r="NML7" s="223"/>
      <c r="NMM7" s="223"/>
      <c r="NMN7" s="223"/>
      <c r="NMO7" s="224"/>
      <c r="NMP7" s="224"/>
      <c r="NMQ7" s="224"/>
      <c r="NMR7" s="224"/>
      <c r="NMS7" s="224"/>
      <c r="NMT7" s="222"/>
      <c r="NMU7" s="223"/>
      <c r="NMV7" s="223"/>
      <c r="NMW7" s="223"/>
      <c r="NMX7" s="223"/>
      <c r="NMY7" s="224"/>
      <c r="NMZ7" s="224"/>
      <c r="NNA7" s="224"/>
      <c r="NNB7" s="224"/>
      <c r="NNC7" s="224"/>
      <c r="NND7" s="222"/>
      <c r="NNE7" s="223"/>
      <c r="NNF7" s="223"/>
      <c r="NNG7" s="223"/>
      <c r="NNH7" s="223"/>
      <c r="NNI7" s="224"/>
      <c r="NNJ7" s="224"/>
      <c r="NNK7" s="224"/>
      <c r="NNL7" s="224"/>
      <c r="NNM7" s="224"/>
      <c r="NNN7" s="222"/>
      <c r="NNO7" s="223"/>
      <c r="NNP7" s="223"/>
      <c r="NNQ7" s="223"/>
      <c r="NNR7" s="223"/>
      <c r="NNS7" s="224"/>
      <c r="NNT7" s="224"/>
      <c r="NNU7" s="224"/>
      <c r="NNV7" s="224"/>
      <c r="NNW7" s="224"/>
      <c r="NNX7" s="222"/>
      <c r="NNY7" s="223"/>
      <c r="NNZ7" s="223"/>
      <c r="NOA7" s="223"/>
      <c r="NOB7" s="223"/>
      <c r="NOC7" s="224"/>
      <c r="NOD7" s="224"/>
      <c r="NOE7" s="224"/>
      <c r="NOF7" s="224"/>
      <c r="NOG7" s="224"/>
      <c r="NOH7" s="222"/>
      <c r="NOI7" s="223"/>
      <c r="NOJ7" s="223"/>
      <c r="NOK7" s="223"/>
      <c r="NOL7" s="223"/>
      <c r="NOM7" s="224"/>
      <c r="NON7" s="224"/>
      <c r="NOO7" s="224"/>
      <c r="NOP7" s="224"/>
      <c r="NOQ7" s="224"/>
      <c r="NOR7" s="222"/>
      <c r="NOS7" s="223"/>
      <c r="NOT7" s="223"/>
      <c r="NOU7" s="223"/>
      <c r="NOV7" s="223"/>
      <c r="NOW7" s="224"/>
      <c r="NOX7" s="224"/>
      <c r="NOY7" s="224"/>
      <c r="NOZ7" s="224"/>
      <c r="NPA7" s="224"/>
      <c r="NPB7" s="222"/>
      <c r="NPC7" s="223"/>
      <c r="NPD7" s="223"/>
      <c r="NPE7" s="223"/>
      <c r="NPF7" s="223"/>
      <c r="NPG7" s="224"/>
      <c r="NPH7" s="224"/>
      <c r="NPI7" s="224"/>
      <c r="NPJ7" s="224"/>
      <c r="NPK7" s="224"/>
      <c r="NPL7" s="222"/>
      <c r="NPM7" s="223"/>
      <c r="NPN7" s="223"/>
      <c r="NPO7" s="223"/>
      <c r="NPP7" s="223"/>
      <c r="NPQ7" s="224"/>
      <c r="NPR7" s="224"/>
      <c r="NPS7" s="224"/>
      <c r="NPT7" s="224"/>
      <c r="NPU7" s="224"/>
      <c r="NPV7" s="222"/>
      <c r="NPW7" s="223"/>
      <c r="NPX7" s="223"/>
      <c r="NPY7" s="223"/>
      <c r="NPZ7" s="223"/>
      <c r="NQA7" s="224"/>
      <c r="NQB7" s="224"/>
      <c r="NQC7" s="224"/>
      <c r="NQD7" s="224"/>
      <c r="NQE7" s="224"/>
      <c r="NQF7" s="222"/>
      <c r="NQG7" s="223"/>
      <c r="NQH7" s="223"/>
      <c r="NQI7" s="223"/>
      <c r="NQJ7" s="223"/>
      <c r="NQK7" s="224"/>
      <c r="NQL7" s="224"/>
      <c r="NQM7" s="224"/>
      <c r="NQN7" s="224"/>
      <c r="NQO7" s="224"/>
      <c r="NQP7" s="222"/>
      <c r="NQQ7" s="223"/>
      <c r="NQR7" s="223"/>
      <c r="NQS7" s="223"/>
      <c r="NQT7" s="223"/>
      <c r="NQU7" s="224"/>
      <c r="NQV7" s="224"/>
      <c r="NQW7" s="224"/>
      <c r="NQX7" s="224"/>
      <c r="NQY7" s="224"/>
      <c r="NQZ7" s="222"/>
      <c r="NRA7" s="223"/>
      <c r="NRB7" s="223"/>
      <c r="NRC7" s="223"/>
      <c r="NRD7" s="223"/>
      <c r="NRE7" s="224"/>
      <c r="NRF7" s="224"/>
      <c r="NRG7" s="224"/>
      <c r="NRH7" s="224"/>
      <c r="NRI7" s="224"/>
      <c r="NRJ7" s="222"/>
      <c r="NRK7" s="223"/>
      <c r="NRL7" s="223"/>
      <c r="NRM7" s="223"/>
      <c r="NRN7" s="223"/>
      <c r="NRO7" s="224"/>
      <c r="NRP7" s="224"/>
      <c r="NRQ7" s="224"/>
      <c r="NRR7" s="224"/>
      <c r="NRS7" s="224"/>
      <c r="NRT7" s="222"/>
      <c r="NRU7" s="223"/>
      <c r="NRV7" s="223"/>
      <c r="NRW7" s="223"/>
      <c r="NRX7" s="223"/>
      <c r="NRY7" s="224"/>
      <c r="NRZ7" s="224"/>
      <c r="NSA7" s="224"/>
      <c r="NSB7" s="224"/>
      <c r="NSC7" s="224"/>
      <c r="NSD7" s="222"/>
      <c r="NSE7" s="223"/>
      <c r="NSF7" s="223"/>
      <c r="NSG7" s="223"/>
      <c r="NSH7" s="223"/>
      <c r="NSI7" s="224"/>
      <c r="NSJ7" s="224"/>
      <c r="NSK7" s="224"/>
      <c r="NSL7" s="224"/>
      <c r="NSM7" s="224"/>
      <c r="NSN7" s="222"/>
      <c r="NSO7" s="223"/>
      <c r="NSP7" s="223"/>
      <c r="NSQ7" s="223"/>
      <c r="NSR7" s="223"/>
      <c r="NSS7" s="224"/>
      <c r="NST7" s="224"/>
      <c r="NSU7" s="224"/>
      <c r="NSV7" s="224"/>
      <c r="NSW7" s="224"/>
      <c r="NSX7" s="222"/>
      <c r="NSY7" s="223"/>
      <c r="NSZ7" s="223"/>
      <c r="NTA7" s="223"/>
      <c r="NTB7" s="223"/>
      <c r="NTC7" s="224"/>
      <c r="NTD7" s="224"/>
      <c r="NTE7" s="224"/>
      <c r="NTF7" s="224"/>
      <c r="NTG7" s="224"/>
      <c r="NTH7" s="222"/>
      <c r="NTI7" s="223"/>
      <c r="NTJ7" s="223"/>
      <c r="NTK7" s="223"/>
      <c r="NTL7" s="223"/>
      <c r="NTM7" s="224"/>
      <c r="NTN7" s="224"/>
      <c r="NTO7" s="224"/>
      <c r="NTP7" s="224"/>
      <c r="NTQ7" s="224"/>
      <c r="NTR7" s="222"/>
      <c r="NTS7" s="223"/>
      <c r="NTT7" s="223"/>
      <c r="NTU7" s="223"/>
      <c r="NTV7" s="223"/>
      <c r="NTW7" s="224"/>
      <c r="NTX7" s="224"/>
      <c r="NTY7" s="224"/>
      <c r="NTZ7" s="224"/>
      <c r="NUA7" s="224"/>
      <c r="NUB7" s="222"/>
      <c r="NUC7" s="223"/>
      <c r="NUD7" s="223"/>
      <c r="NUE7" s="223"/>
      <c r="NUF7" s="223"/>
      <c r="NUG7" s="224"/>
      <c r="NUH7" s="224"/>
      <c r="NUI7" s="224"/>
      <c r="NUJ7" s="224"/>
      <c r="NUK7" s="224"/>
      <c r="NUL7" s="222"/>
      <c r="NUM7" s="223"/>
      <c r="NUN7" s="223"/>
      <c r="NUO7" s="223"/>
      <c r="NUP7" s="223"/>
      <c r="NUQ7" s="224"/>
      <c r="NUR7" s="224"/>
      <c r="NUS7" s="224"/>
      <c r="NUT7" s="224"/>
      <c r="NUU7" s="224"/>
      <c r="NUV7" s="222"/>
      <c r="NUW7" s="223"/>
      <c r="NUX7" s="223"/>
      <c r="NUY7" s="223"/>
      <c r="NUZ7" s="223"/>
      <c r="NVA7" s="224"/>
      <c r="NVB7" s="224"/>
      <c r="NVC7" s="224"/>
      <c r="NVD7" s="224"/>
      <c r="NVE7" s="224"/>
      <c r="NVF7" s="222"/>
      <c r="NVG7" s="223"/>
      <c r="NVH7" s="223"/>
      <c r="NVI7" s="223"/>
      <c r="NVJ7" s="223"/>
      <c r="NVK7" s="224"/>
      <c r="NVL7" s="224"/>
      <c r="NVM7" s="224"/>
      <c r="NVN7" s="224"/>
      <c r="NVO7" s="224"/>
      <c r="NVP7" s="222"/>
      <c r="NVQ7" s="223"/>
      <c r="NVR7" s="223"/>
      <c r="NVS7" s="223"/>
      <c r="NVT7" s="223"/>
      <c r="NVU7" s="224"/>
      <c r="NVV7" s="224"/>
      <c r="NVW7" s="224"/>
      <c r="NVX7" s="224"/>
      <c r="NVY7" s="224"/>
      <c r="NVZ7" s="222"/>
      <c r="NWA7" s="223"/>
      <c r="NWB7" s="223"/>
      <c r="NWC7" s="223"/>
      <c r="NWD7" s="223"/>
      <c r="NWE7" s="224"/>
      <c r="NWF7" s="224"/>
      <c r="NWG7" s="224"/>
      <c r="NWH7" s="224"/>
      <c r="NWI7" s="224"/>
      <c r="NWJ7" s="222"/>
      <c r="NWK7" s="223"/>
      <c r="NWL7" s="223"/>
      <c r="NWM7" s="223"/>
      <c r="NWN7" s="223"/>
      <c r="NWO7" s="224"/>
      <c r="NWP7" s="224"/>
      <c r="NWQ7" s="224"/>
      <c r="NWR7" s="224"/>
      <c r="NWS7" s="224"/>
      <c r="NWT7" s="222"/>
      <c r="NWU7" s="223"/>
      <c r="NWV7" s="223"/>
      <c r="NWW7" s="223"/>
      <c r="NWX7" s="223"/>
      <c r="NWY7" s="224"/>
      <c r="NWZ7" s="224"/>
      <c r="NXA7" s="224"/>
      <c r="NXB7" s="224"/>
      <c r="NXC7" s="224"/>
      <c r="NXD7" s="222"/>
      <c r="NXE7" s="223"/>
      <c r="NXF7" s="223"/>
      <c r="NXG7" s="223"/>
      <c r="NXH7" s="223"/>
      <c r="NXI7" s="224"/>
      <c r="NXJ7" s="224"/>
      <c r="NXK7" s="224"/>
      <c r="NXL7" s="224"/>
      <c r="NXM7" s="224"/>
      <c r="NXN7" s="222"/>
      <c r="NXO7" s="223"/>
      <c r="NXP7" s="223"/>
      <c r="NXQ7" s="223"/>
      <c r="NXR7" s="223"/>
      <c r="NXS7" s="224"/>
      <c r="NXT7" s="224"/>
      <c r="NXU7" s="224"/>
      <c r="NXV7" s="224"/>
      <c r="NXW7" s="224"/>
      <c r="NXX7" s="222"/>
      <c r="NXY7" s="223"/>
      <c r="NXZ7" s="223"/>
      <c r="NYA7" s="223"/>
      <c r="NYB7" s="223"/>
      <c r="NYC7" s="224"/>
      <c r="NYD7" s="224"/>
      <c r="NYE7" s="224"/>
      <c r="NYF7" s="224"/>
      <c r="NYG7" s="224"/>
      <c r="NYH7" s="222"/>
      <c r="NYI7" s="223"/>
      <c r="NYJ7" s="223"/>
      <c r="NYK7" s="223"/>
      <c r="NYL7" s="223"/>
      <c r="NYM7" s="224"/>
      <c r="NYN7" s="224"/>
      <c r="NYO7" s="224"/>
      <c r="NYP7" s="224"/>
      <c r="NYQ7" s="224"/>
      <c r="NYR7" s="222"/>
      <c r="NYS7" s="223"/>
      <c r="NYT7" s="223"/>
      <c r="NYU7" s="223"/>
      <c r="NYV7" s="223"/>
      <c r="NYW7" s="224"/>
      <c r="NYX7" s="224"/>
      <c r="NYY7" s="224"/>
      <c r="NYZ7" s="224"/>
      <c r="NZA7" s="224"/>
      <c r="NZB7" s="222"/>
      <c r="NZC7" s="223"/>
      <c r="NZD7" s="223"/>
      <c r="NZE7" s="223"/>
      <c r="NZF7" s="223"/>
      <c r="NZG7" s="224"/>
      <c r="NZH7" s="224"/>
      <c r="NZI7" s="224"/>
      <c r="NZJ7" s="224"/>
      <c r="NZK7" s="224"/>
      <c r="NZL7" s="222"/>
      <c r="NZM7" s="223"/>
      <c r="NZN7" s="223"/>
      <c r="NZO7" s="223"/>
      <c r="NZP7" s="223"/>
      <c r="NZQ7" s="224"/>
      <c r="NZR7" s="224"/>
      <c r="NZS7" s="224"/>
      <c r="NZT7" s="224"/>
      <c r="NZU7" s="224"/>
      <c r="NZV7" s="222"/>
      <c r="NZW7" s="223"/>
      <c r="NZX7" s="223"/>
      <c r="NZY7" s="223"/>
      <c r="NZZ7" s="223"/>
      <c r="OAA7" s="224"/>
      <c r="OAB7" s="224"/>
      <c r="OAC7" s="224"/>
      <c r="OAD7" s="224"/>
      <c r="OAE7" s="224"/>
      <c r="OAF7" s="222"/>
      <c r="OAG7" s="223"/>
      <c r="OAH7" s="223"/>
      <c r="OAI7" s="223"/>
      <c r="OAJ7" s="223"/>
      <c r="OAK7" s="224"/>
      <c r="OAL7" s="224"/>
      <c r="OAM7" s="224"/>
      <c r="OAN7" s="224"/>
      <c r="OAO7" s="224"/>
      <c r="OAP7" s="222"/>
      <c r="OAQ7" s="223"/>
      <c r="OAR7" s="223"/>
      <c r="OAS7" s="223"/>
      <c r="OAT7" s="223"/>
      <c r="OAU7" s="224"/>
      <c r="OAV7" s="224"/>
      <c r="OAW7" s="224"/>
      <c r="OAX7" s="224"/>
      <c r="OAY7" s="224"/>
      <c r="OAZ7" s="222"/>
      <c r="OBA7" s="223"/>
      <c r="OBB7" s="223"/>
      <c r="OBC7" s="223"/>
      <c r="OBD7" s="223"/>
      <c r="OBE7" s="224"/>
      <c r="OBF7" s="224"/>
      <c r="OBG7" s="224"/>
      <c r="OBH7" s="224"/>
      <c r="OBI7" s="224"/>
      <c r="OBJ7" s="222"/>
      <c r="OBK7" s="223"/>
      <c r="OBL7" s="223"/>
      <c r="OBM7" s="223"/>
      <c r="OBN7" s="223"/>
      <c r="OBO7" s="224"/>
      <c r="OBP7" s="224"/>
      <c r="OBQ7" s="224"/>
      <c r="OBR7" s="224"/>
      <c r="OBS7" s="224"/>
      <c r="OBT7" s="222"/>
      <c r="OBU7" s="223"/>
      <c r="OBV7" s="223"/>
      <c r="OBW7" s="223"/>
      <c r="OBX7" s="223"/>
      <c r="OBY7" s="224"/>
      <c r="OBZ7" s="224"/>
      <c r="OCA7" s="224"/>
      <c r="OCB7" s="224"/>
      <c r="OCC7" s="224"/>
      <c r="OCD7" s="222"/>
      <c r="OCE7" s="223"/>
      <c r="OCF7" s="223"/>
      <c r="OCG7" s="223"/>
      <c r="OCH7" s="223"/>
      <c r="OCI7" s="224"/>
      <c r="OCJ7" s="224"/>
      <c r="OCK7" s="224"/>
      <c r="OCL7" s="224"/>
      <c r="OCM7" s="224"/>
      <c r="OCN7" s="222"/>
      <c r="OCO7" s="223"/>
      <c r="OCP7" s="223"/>
      <c r="OCQ7" s="223"/>
      <c r="OCR7" s="223"/>
      <c r="OCS7" s="224"/>
      <c r="OCT7" s="224"/>
      <c r="OCU7" s="224"/>
      <c r="OCV7" s="224"/>
      <c r="OCW7" s="224"/>
      <c r="OCX7" s="222"/>
      <c r="OCY7" s="223"/>
      <c r="OCZ7" s="223"/>
      <c r="ODA7" s="223"/>
      <c r="ODB7" s="223"/>
      <c r="ODC7" s="224"/>
      <c r="ODD7" s="224"/>
      <c r="ODE7" s="224"/>
      <c r="ODF7" s="224"/>
      <c r="ODG7" s="224"/>
      <c r="ODH7" s="222"/>
      <c r="ODI7" s="223"/>
      <c r="ODJ7" s="223"/>
      <c r="ODK7" s="223"/>
      <c r="ODL7" s="223"/>
      <c r="ODM7" s="224"/>
      <c r="ODN7" s="224"/>
      <c r="ODO7" s="224"/>
      <c r="ODP7" s="224"/>
      <c r="ODQ7" s="224"/>
      <c r="ODR7" s="222"/>
      <c r="ODS7" s="223"/>
      <c r="ODT7" s="223"/>
      <c r="ODU7" s="223"/>
      <c r="ODV7" s="223"/>
      <c r="ODW7" s="224"/>
      <c r="ODX7" s="224"/>
      <c r="ODY7" s="224"/>
      <c r="ODZ7" s="224"/>
      <c r="OEA7" s="224"/>
      <c r="OEB7" s="222"/>
      <c r="OEC7" s="223"/>
      <c r="OED7" s="223"/>
      <c r="OEE7" s="223"/>
      <c r="OEF7" s="223"/>
      <c r="OEG7" s="224"/>
      <c r="OEH7" s="224"/>
      <c r="OEI7" s="224"/>
      <c r="OEJ7" s="224"/>
      <c r="OEK7" s="224"/>
      <c r="OEL7" s="222"/>
      <c r="OEM7" s="223"/>
      <c r="OEN7" s="223"/>
      <c r="OEO7" s="223"/>
      <c r="OEP7" s="223"/>
      <c r="OEQ7" s="224"/>
      <c r="OER7" s="224"/>
      <c r="OES7" s="224"/>
      <c r="OET7" s="224"/>
      <c r="OEU7" s="224"/>
      <c r="OEV7" s="222"/>
      <c r="OEW7" s="223"/>
      <c r="OEX7" s="223"/>
      <c r="OEY7" s="223"/>
      <c r="OEZ7" s="223"/>
      <c r="OFA7" s="224"/>
      <c r="OFB7" s="224"/>
      <c r="OFC7" s="224"/>
      <c r="OFD7" s="224"/>
      <c r="OFE7" s="224"/>
      <c r="OFF7" s="222"/>
      <c r="OFG7" s="223"/>
      <c r="OFH7" s="223"/>
      <c r="OFI7" s="223"/>
      <c r="OFJ7" s="223"/>
      <c r="OFK7" s="224"/>
      <c r="OFL7" s="224"/>
      <c r="OFM7" s="224"/>
      <c r="OFN7" s="224"/>
      <c r="OFO7" s="224"/>
      <c r="OFP7" s="222"/>
      <c r="OFQ7" s="223"/>
      <c r="OFR7" s="223"/>
      <c r="OFS7" s="223"/>
      <c r="OFT7" s="223"/>
      <c r="OFU7" s="224"/>
      <c r="OFV7" s="224"/>
      <c r="OFW7" s="224"/>
      <c r="OFX7" s="224"/>
      <c r="OFY7" s="224"/>
      <c r="OFZ7" s="222"/>
      <c r="OGA7" s="223"/>
      <c r="OGB7" s="223"/>
      <c r="OGC7" s="223"/>
      <c r="OGD7" s="223"/>
      <c r="OGE7" s="224"/>
      <c r="OGF7" s="224"/>
      <c r="OGG7" s="224"/>
      <c r="OGH7" s="224"/>
      <c r="OGI7" s="224"/>
      <c r="OGJ7" s="222"/>
      <c r="OGK7" s="223"/>
      <c r="OGL7" s="223"/>
      <c r="OGM7" s="223"/>
      <c r="OGN7" s="223"/>
      <c r="OGO7" s="224"/>
      <c r="OGP7" s="224"/>
      <c r="OGQ7" s="224"/>
      <c r="OGR7" s="224"/>
      <c r="OGS7" s="224"/>
      <c r="OGT7" s="222"/>
      <c r="OGU7" s="223"/>
      <c r="OGV7" s="223"/>
      <c r="OGW7" s="223"/>
      <c r="OGX7" s="223"/>
      <c r="OGY7" s="224"/>
      <c r="OGZ7" s="224"/>
      <c r="OHA7" s="224"/>
      <c r="OHB7" s="224"/>
      <c r="OHC7" s="224"/>
      <c r="OHD7" s="222"/>
      <c r="OHE7" s="223"/>
      <c r="OHF7" s="223"/>
      <c r="OHG7" s="223"/>
      <c r="OHH7" s="223"/>
      <c r="OHI7" s="224"/>
      <c r="OHJ7" s="224"/>
      <c r="OHK7" s="224"/>
      <c r="OHL7" s="224"/>
      <c r="OHM7" s="224"/>
      <c r="OHN7" s="222"/>
      <c r="OHO7" s="223"/>
      <c r="OHP7" s="223"/>
      <c r="OHQ7" s="223"/>
      <c r="OHR7" s="223"/>
      <c r="OHS7" s="224"/>
      <c r="OHT7" s="224"/>
      <c r="OHU7" s="224"/>
      <c r="OHV7" s="224"/>
      <c r="OHW7" s="224"/>
      <c r="OHX7" s="222"/>
      <c r="OHY7" s="223"/>
      <c r="OHZ7" s="223"/>
      <c r="OIA7" s="223"/>
      <c r="OIB7" s="223"/>
      <c r="OIC7" s="224"/>
      <c r="OID7" s="224"/>
      <c r="OIE7" s="224"/>
      <c r="OIF7" s="224"/>
      <c r="OIG7" s="224"/>
      <c r="OIH7" s="222"/>
      <c r="OII7" s="223"/>
      <c r="OIJ7" s="223"/>
      <c r="OIK7" s="223"/>
      <c r="OIL7" s="223"/>
      <c r="OIM7" s="224"/>
      <c r="OIN7" s="224"/>
      <c r="OIO7" s="224"/>
      <c r="OIP7" s="224"/>
      <c r="OIQ7" s="224"/>
      <c r="OIR7" s="222"/>
      <c r="OIS7" s="223"/>
      <c r="OIT7" s="223"/>
      <c r="OIU7" s="223"/>
      <c r="OIV7" s="223"/>
      <c r="OIW7" s="224"/>
      <c r="OIX7" s="224"/>
      <c r="OIY7" s="224"/>
      <c r="OIZ7" s="224"/>
      <c r="OJA7" s="224"/>
      <c r="OJB7" s="222"/>
      <c r="OJC7" s="223"/>
      <c r="OJD7" s="223"/>
      <c r="OJE7" s="223"/>
      <c r="OJF7" s="223"/>
      <c r="OJG7" s="224"/>
      <c r="OJH7" s="224"/>
      <c r="OJI7" s="224"/>
      <c r="OJJ7" s="224"/>
      <c r="OJK7" s="224"/>
      <c r="OJL7" s="222"/>
      <c r="OJM7" s="223"/>
      <c r="OJN7" s="223"/>
      <c r="OJO7" s="223"/>
      <c r="OJP7" s="223"/>
      <c r="OJQ7" s="224"/>
      <c r="OJR7" s="224"/>
      <c r="OJS7" s="224"/>
      <c r="OJT7" s="224"/>
      <c r="OJU7" s="224"/>
      <c r="OJV7" s="222"/>
      <c r="OJW7" s="223"/>
      <c r="OJX7" s="223"/>
      <c r="OJY7" s="223"/>
      <c r="OJZ7" s="223"/>
      <c r="OKA7" s="224"/>
      <c r="OKB7" s="224"/>
      <c r="OKC7" s="224"/>
      <c r="OKD7" s="224"/>
      <c r="OKE7" s="224"/>
      <c r="OKF7" s="222"/>
      <c r="OKG7" s="223"/>
      <c r="OKH7" s="223"/>
      <c r="OKI7" s="223"/>
      <c r="OKJ7" s="223"/>
      <c r="OKK7" s="224"/>
      <c r="OKL7" s="224"/>
      <c r="OKM7" s="224"/>
      <c r="OKN7" s="224"/>
      <c r="OKO7" s="224"/>
      <c r="OKP7" s="222"/>
      <c r="OKQ7" s="223"/>
      <c r="OKR7" s="223"/>
      <c r="OKS7" s="223"/>
      <c r="OKT7" s="223"/>
      <c r="OKU7" s="224"/>
      <c r="OKV7" s="224"/>
      <c r="OKW7" s="224"/>
      <c r="OKX7" s="224"/>
      <c r="OKY7" s="224"/>
      <c r="OKZ7" s="222"/>
      <c r="OLA7" s="223"/>
      <c r="OLB7" s="223"/>
      <c r="OLC7" s="223"/>
      <c r="OLD7" s="223"/>
      <c r="OLE7" s="224"/>
      <c r="OLF7" s="224"/>
      <c r="OLG7" s="224"/>
      <c r="OLH7" s="224"/>
      <c r="OLI7" s="224"/>
      <c r="OLJ7" s="222"/>
      <c r="OLK7" s="223"/>
      <c r="OLL7" s="223"/>
      <c r="OLM7" s="223"/>
      <c r="OLN7" s="223"/>
      <c r="OLO7" s="224"/>
      <c r="OLP7" s="224"/>
      <c r="OLQ7" s="224"/>
      <c r="OLR7" s="224"/>
      <c r="OLS7" s="224"/>
      <c r="OLT7" s="222"/>
      <c r="OLU7" s="223"/>
      <c r="OLV7" s="223"/>
      <c r="OLW7" s="223"/>
      <c r="OLX7" s="223"/>
      <c r="OLY7" s="224"/>
      <c r="OLZ7" s="224"/>
      <c r="OMA7" s="224"/>
      <c r="OMB7" s="224"/>
      <c r="OMC7" s="224"/>
      <c r="OMD7" s="222"/>
      <c r="OME7" s="223"/>
      <c r="OMF7" s="223"/>
      <c r="OMG7" s="223"/>
      <c r="OMH7" s="223"/>
      <c r="OMI7" s="224"/>
      <c r="OMJ7" s="224"/>
      <c r="OMK7" s="224"/>
      <c r="OML7" s="224"/>
      <c r="OMM7" s="224"/>
      <c r="OMN7" s="222"/>
      <c r="OMO7" s="223"/>
      <c r="OMP7" s="223"/>
      <c r="OMQ7" s="223"/>
      <c r="OMR7" s="223"/>
      <c r="OMS7" s="224"/>
      <c r="OMT7" s="224"/>
      <c r="OMU7" s="224"/>
      <c r="OMV7" s="224"/>
      <c r="OMW7" s="224"/>
      <c r="OMX7" s="222"/>
      <c r="OMY7" s="223"/>
      <c r="OMZ7" s="223"/>
      <c r="ONA7" s="223"/>
      <c r="ONB7" s="223"/>
      <c r="ONC7" s="224"/>
      <c r="OND7" s="224"/>
      <c r="ONE7" s="224"/>
      <c r="ONF7" s="224"/>
      <c r="ONG7" s="224"/>
      <c r="ONH7" s="222"/>
      <c r="ONI7" s="223"/>
      <c r="ONJ7" s="223"/>
      <c r="ONK7" s="223"/>
      <c r="ONL7" s="223"/>
      <c r="ONM7" s="224"/>
      <c r="ONN7" s="224"/>
      <c r="ONO7" s="224"/>
      <c r="ONP7" s="224"/>
      <c r="ONQ7" s="224"/>
      <c r="ONR7" s="222"/>
      <c r="ONS7" s="223"/>
      <c r="ONT7" s="223"/>
      <c r="ONU7" s="223"/>
      <c r="ONV7" s="223"/>
      <c r="ONW7" s="224"/>
      <c r="ONX7" s="224"/>
      <c r="ONY7" s="224"/>
      <c r="ONZ7" s="224"/>
      <c r="OOA7" s="224"/>
      <c r="OOB7" s="222"/>
      <c r="OOC7" s="223"/>
      <c r="OOD7" s="223"/>
      <c r="OOE7" s="223"/>
      <c r="OOF7" s="223"/>
      <c r="OOG7" s="224"/>
      <c r="OOH7" s="224"/>
      <c r="OOI7" s="224"/>
      <c r="OOJ7" s="224"/>
      <c r="OOK7" s="224"/>
      <c r="OOL7" s="222"/>
      <c r="OOM7" s="223"/>
      <c r="OON7" s="223"/>
      <c r="OOO7" s="223"/>
      <c r="OOP7" s="223"/>
      <c r="OOQ7" s="224"/>
      <c r="OOR7" s="224"/>
      <c r="OOS7" s="224"/>
      <c r="OOT7" s="224"/>
      <c r="OOU7" s="224"/>
      <c r="OOV7" s="222"/>
      <c r="OOW7" s="223"/>
      <c r="OOX7" s="223"/>
      <c r="OOY7" s="223"/>
      <c r="OOZ7" s="223"/>
      <c r="OPA7" s="224"/>
      <c r="OPB7" s="224"/>
      <c r="OPC7" s="224"/>
      <c r="OPD7" s="224"/>
      <c r="OPE7" s="224"/>
      <c r="OPF7" s="222"/>
      <c r="OPG7" s="223"/>
      <c r="OPH7" s="223"/>
      <c r="OPI7" s="223"/>
      <c r="OPJ7" s="223"/>
      <c r="OPK7" s="224"/>
      <c r="OPL7" s="224"/>
      <c r="OPM7" s="224"/>
      <c r="OPN7" s="224"/>
      <c r="OPO7" s="224"/>
      <c r="OPP7" s="222"/>
      <c r="OPQ7" s="223"/>
      <c r="OPR7" s="223"/>
      <c r="OPS7" s="223"/>
      <c r="OPT7" s="223"/>
      <c r="OPU7" s="224"/>
      <c r="OPV7" s="224"/>
      <c r="OPW7" s="224"/>
      <c r="OPX7" s="224"/>
      <c r="OPY7" s="224"/>
      <c r="OPZ7" s="222"/>
      <c r="OQA7" s="223"/>
      <c r="OQB7" s="223"/>
      <c r="OQC7" s="223"/>
      <c r="OQD7" s="223"/>
      <c r="OQE7" s="224"/>
      <c r="OQF7" s="224"/>
      <c r="OQG7" s="224"/>
      <c r="OQH7" s="224"/>
      <c r="OQI7" s="224"/>
      <c r="OQJ7" s="222"/>
      <c r="OQK7" s="223"/>
      <c r="OQL7" s="223"/>
      <c r="OQM7" s="223"/>
      <c r="OQN7" s="223"/>
      <c r="OQO7" s="224"/>
      <c r="OQP7" s="224"/>
      <c r="OQQ7" s="224"/>
      <c r="OQR7" s="224"/>
      <c r="OQS7" s="224"/>
      <c r="OQT7" s="222"/>
      <c r="OQU7" s="223"/>
      <c r="OQV7" s="223"/>
      <c r="OQW7" s="223"/>
      <c r="OQX7" s="223"/>
      <c r="OQY7" s="224"/>
      <c r="OQZ7" s="224"/>
      <c r="ORA7" s="224"/>
      <c r="ORB7" s="224"/>
      <c r="ORC7" s="224"/>
      <c r="ORD7" s="222"/>
      <c r="ORE7" s="223"/>
      <c r="ORF7" s="223"/>
      <c r="ORG7" s="223"/>
      <c r="ORH7" s="223"/>
      <c r="ORI7" s="224"/>
      <c r="ORJ7" s="224"/>
      <c r="ORK7" s="224"/>
      <c r="ORL7" s="224"/>
      <c r="ORM7" s="224"/>
      <c r="ORN7" s="222"/>
      <c r="ORO7" s="223"/>
      <c r="ORP7" s="223"/>
      <c r="ORQ7" s="223"/>
      <c r="ORR7" s="223"/>
      <c r="ORS7" s="224"/>
      <c r="ORT7" s="224"/>
      <c r="ORU7" s="224"/>
      <c r="ORV7" s="224"/>
      <c r="ORW7" s="224"/>
      <c r="ORX7" s="222"/>
      <c r="ORY7" s="223"/>
      <c r="ORZ7" s="223"/>
      <c r="OSA7" s="223"/>
      <c r="OSB7" s="223"/>
      <c r="OSC7" s="224"/>
      <c r="OSD7" s="224"/>
      <c r="OSE7" s="224"/>
      <c r="OSF7" s="224"/>
      <c r="OSG7" s="224"/>
      <c r="OSH7" s="222"/>
      <c r="OSI7" s="223"/>
      <c r="OSJ7" s="223"/>
      <c r="OSK7" s="223"/>
      <c r="OSL7" s="223"/>
      <c r="OSM7" s="224"/>
      <c r="OSN7" s="224"/>
      <c r="OSO7" s="224"/>
      <c r="OSP7" s="224"/>
      <c r="OSQ7" s="224"/>
      <c r="OSR7" s="222"/>
      <c r="OSS7" s="223"/>
      <c r="OST7" s="223"/>
      <c r="OSU7" s="223"/>
      <c r="OSV7" s="223"/>
      <c r="OSW7" s="224"/>
      <c r="OSX7" s="224"/>
      <c r="OSY7" s="224"/>
      <c r="OSZ7" s="224"/>
      <c r="OTA7" s="224"/>
      <c r="OTB7" s="222"/>
      <c r="OTC7" s="223"/>
      <c r="OTD7" s="223"/>
      <c r="OTE7" s="223"/>
      <c r="OTF7" s="223"/>
      <c r="OTG7" s="224"/>
      <c r="OTH7" s="224"/>
      <c r="OTI7" s="224"/>
      <c r="OTJ7" s="224"/>
      <c r="OTK7" s="224"/>
      <c r="OTL7" s="222"/>
      <c r="OTM7" s="223"/>
      <c r="OTN7" s="223"/>
      <c r="OTO7" s="223"/>
      <c r="OTP7" s="223"/>
      <c r="OTQ7" s="224"/>
      <c r="OTR7" s="224"/>
      <c r="OTS7" s="224"/>
      <c r="OTT7" s="224"/>
      <c r="OTU7" s="224"/>
      <c r="OTV7" s="222"/>
      <c r="OTW7" s="223"/>
      <c r="OTX7" s="223"/>
      <c r="OTY7" s="223"/>
      <c r="OTZ7" s="223"/>
      <c r="OUA7" s="224"/>
      <c r="OUB7" s="224"/>
      <c r="OUC7" s="224"/>
      <c r="OUD7" s="224"/>
      <c r="OUE7" s="224"/>
      <c r="OUF7" s="222"/>
      <c r="OUG7" s="223"/>
      <c r="OUH7" s="223"/>
      <c r="OUI7" s="223"/>
      <c r="OUJ7" s="223"/>
      <c r="OUK7" s="224"/>
      <c r="OUL7" s="224"/>
      <c r="OUM7" s="224"/>
      <c r="OUN7" s="224"/>
      <c r="OUO7" s="224"/>
      <c r="OUP7" s="222"/>
      <c r="OUQ7" s="223"/>
      <c r="OUR7" s="223"/>
      <c r="OUS7" s="223"/>
      <c r="OUT7" s="223"/>
      <c r="OUU7" s="224"/>
      <c r="OUV7" s="224"/>
      <c r="OUW7" s="224"/>
      <c r="OUX7" s="224"/>
      <c r="OUY7" s="224"/>
      <c r="OUZ7" s="222"/>
      <c r="OVA7" s="223"/>
      <c r="OVB7" s="223"/>
      <c r="OVC7" s="223"/>
      <c r="OVD7" s="223"/>
      <c r="OVE7" s="224"/>
      <c r="OVF7" s="224"/>
      <c r="OVG7" s="224"/>
      <c r="OVH7" s="224"/>
      <c r="OVI7" s="224"/>
      <c r="OVJ7" s="222"/>
      <c r="OVK7" s="223"/>
      <c r="OVL7" s="223"/>
      <c r="OVM7" s="223"/>
      <c r="OVN7" s="223"/>
      <c r="OVO7" s="224"/>
      <c r="OVP7" s="224"/>
      <c r="OVQ7" s="224"/>
      <c r="OVR7" s="224"/>
      <c r="OVS7" s="224"/>
      <c r="OVT7" s="222"/>
      <c r="OVU7" s="223"/>
      <c r="OVV7" s="223"/>
      <c r="OVW7" s="223"/>
      <c r="OVX7" s="223"/>
      <c r="OVY7" s="224"/>
      <c r="OVZ7" s="224"/>
      <c r="OWA7" s="224"/>
      <c r="OWB7" s="224"/>
      <c r="OWC7" s="224"/>
      <c r="OWD7" s="222"/>
      <c r="OWE7" s="223"/>
      <c r="OWF7" s="223"/>
      <c r="OWG7" s="223"/>
      <c r="OWH7" s="223"/>
      <c r="OWI7" s="224"/>
      <c r="OWJ7" s="224"/>
      <c r="OWK7" s="224"/>
      <c r="OWL7" s="224"/>
      <c r="OWM7" s="224"/>
      <c r="OWN7" s="222"/>
      <c r="OWO7" s="223"/>
      <c r="OWP7" s="223"/>
      <c r="OWQ7" s="223"/>
      <c r="OWR7" s="223"/>
      <c r="OWS7" s="224"/>
      <c r="OWT7" s="224"/>
      <c r="OWU7" s="224"/>
      <c r="OWV7" s="224"/>
      <c r="OWW7" s="224"/>
      <c r="OWX7" s="222"/>
      <c r="OWY7" s="223"/>
      <c r="OWZ7" s="223"/>
      <c r="OXA7" s="223"/>
      <c r="OXB7" s="223"/>
      <c r="OXC7" s="224"/>
      <c r="OXD7" s="224"/>
      <c r="OXE7" s="224"/>
      <c r="OXF7" s="224"/>
      <c r="OXG7" s="224"/>
      <c r="OXH7" s="222"/>
      <c r="OXI7" s="223"/>
      <c r="OXJ7" s="223"/>
      <c r="OXK7" s="223"/>
      <c r="OXL7" s="223"/>
      <c r="OXM7" s="224"/>
      <c r="OXN7" s="224"/>
      <c r="OXO7" s="224"/>
      <c r="OXP7" s="224"/>
      <c r="OXQ7" s="224"/>
      <c r="OXR7" s="222"/>
      <c r="OXS7" s="223"/>
      <c r="OXT7" s="223"/>
      <c r="OXU7" s="223"/>
      <c r="OXV7" s="223"/>
      <c r="OXW7" s="224"/>
      <c r="OXX7" s="224"/>
      <c r="OXY7" s="224"/>
      <c r="OXZ7" s="224"/>
      <c r="OYA7" s="224"/>
      <c r="OYB7" s="222"/>
      <c r="OYC7" s="223"/>
      <c r="OYD7" s="223"/>
      <c r="OYE7" s="223"/>
      <c r="OYF7" s="223"/>
      <c r="OYG7" s="224"/>
      <c r="OYH7" s="224"/>
      <c r="OYI7" s="224"/>
      <c r="OYJ7" s="224"/>
      <c r="OYK7" s="224"/>
      <c r="OYL7" s="222"/>
      <c r="OYM7" s="223"/>
      <c r="OYN7" s="223"/>
      <c r="OYO7" s="223"/>
      <c r="OYP7" s="223"/>
      <c r="OYQ7" s="224"/>
      <c r="OYR7" s="224"/>
      <c r="OYS7" s="224"/>
      <c r="OYT7" s="224"/>
      <c r="OYU7" s="224"/>
      <c r="OYV7" s="222"/>
      <c r="OYW7" s="223"/>
      <c r="OYX7" s="223"/>
      <c r="OYY7" s="223"/>
      <c r="OYZ7" s="223"/>
      <c r="OZA7" s="224"/>
      <c r="OZB7" s="224"/>
      <c r="OZC7" s="224"/>
      <c r="OZD7" s="224"/>
      <c r="OZE7" s="224"/>
      <c r="OZF7" s="222"/>
      <c r="OZG7" s="223"/>
      <c r="OZH7" s="223"/>
      <c r="OZI7" s="223"/>
      <c r="OZJ7" s="223"/>
      <c r="OZK7" s="224"/>
      <c r="OZL7" s="224"/>
      <c r="OZM7" s="224"/>
      <c r="OZN7" s="224"/>
      <c r="OZO7" s="224"/>
      <c r="OZP7" s="222"/>
      <c r="OZQ7" s="223"/>
      <c r="OZR7" s="223"/>
      <c r="OZS7" s="223"/>
      <c r="OZT7" s="223"/>
      <c r="OZU7" s="224"/>
      <c r="OZV7" s="224"/>
      <c r="OZW7" s="224"/>
      <c r="OZX7" s="224"/>
      <c r="OZY7" s="224"/>
      <c r="OZZ7" s="222"/>
      <c r="PAA7" s="223"/>
      <c r="PAB7" s="223"/>
      <c r="PAC7" s="223"/>
      <c r="PAD7" s="223"/>
      <c r="PAE7" s="224"/>
      <c r="PAF7" s="224"/>
      <c r="PAG7" s="224"/>
      <c r="PAH7" s="224"/>
      <c r="PAI7" s="224"/>
      <c r="PAJ7" s="222"/>
      <c r="PAK7" s="223"/>
      <c r="PAL7" s="223"/>
      <c r="PAM7" s="223"/>
      <c r="PAN7" s="223"/>
      <c r="PAO7" s="224"/>
      <c r="PAP7" s="224"/>
      <c r="PAQ7" s="224"/>
      <c r="PAR7" s="224"/>
      <c r="PAS7" s="224"/>
      <c r="PAT7" s="222"/>
      <c r="PAU7" s="223"/>
      <c r="PAV7" s="223"/>
      <c r="PAW7" s="223"/>
      <c r="PAX7" s="223"/>
      <c r="PAY7" s="224"/>
      <c r="PAZ7" s="224"/>
      <c r="PBA7" s="224"/>
      <c r="PBB7" s="224"/>
      <c r="PBC7" s="224"/>
      <c r="PBD7" s="222"/>
      <c r="PBE7" s="223"/>
      <c r="PBF7" s="223"/>
      <c r="PBG7" s="223"/>
      <c r="PBH7" s="223"/>
      <c r="PBI7" s="224"/>
      <c r="PBJ7" s="224"/>
      <c r="PBK7" s="224"/>
      <c r="PBL7" s="224"/>
      <c r="PBM7" s="224"/>
      <c r="PBN7" s="222"/>
      <c r="PBO7" s="223"/>
      <c r="PBP7" s="223"/>
      <c r="PBQ7" s="223"/>
      <c r="PBR7" s="223"/>
      <c r="PBS7" s="224"/>
      <c r="PBT7" s="224"/>
      <c r="PBU7" s="224"/>
      <c r="PBV7" s="224"/>
      <c r="PBW7" s="224"/>
      <c r="PBX7" s="222"/>
      <c r="PBY7" s="223"/>
      <c r="PBZ7" s="223"/>
      <c r="PCA7" s="223"/>
      <c r="PCB7" s="223"/>
      <c r="PCC7" s="224"/>
      <c r="PCD7" s="224"/>
      <c r="PCE7" s="224"/>
      <c r="PCF7" s="224"/>
      <c r="PCG7" s="224"/>
      <c r="PCH7" s="222"/>
      <c r="PCI7" s="223"/>
      <c r="PCJ7" s="223"/>
      <c r="PCK7" s="223"/>
      <c r="PCL7" s="223"/>
      <c r="PCM7" s="224"/>
      <c r="PCN7" s="224"/>
      <c r="PCO7" s="224"/>
      <c r="PCP7" s="224"/>
      <c r="PCQ7" s="224"/>
      <c r="PCR7" s="222"/>
      <c r="PCS7" s="223"/>
      <c r="PCT7" s="223"/>
      <c r="PCU7" s="223"/>
      <c r="PCV7" s="223"/>
      <c r="PCW7" s="224"/>
      <c r="PCX7" s="224"/>
      <c r="PCY7" s="224"/>
      <c r="PCZ7" s="224"/>
      <c r="PDA7" s="224"/>
      <c r="PDB7" s="222"/>
      <c r="PDC7" s="223"/>
      <c r="PDD7" s="223"/>
      <c r="PDE7" s="223"/>
      <c r="PDF7" s="223"/>
      <c r="PDG7" s="224"/>
      <c r="PDH7" s="224"/>
      <c r="PDI7" s="224"/>
      <c r="PDJ7" s="224"/>
      <c r="PDK7" s="224"/>
      <c r="PDL7" s="222"/>
      <c r="PDM7" s="223"/>
      <c r="PDN7" s="223"/>
      <c r="PDO7" s="223"/>
      <c r="PDP7" s="223"/>
      <c r="PDQ7" s="224"/>
      <c r="PDR7" s="224"/>
      <c r="PDS7" s="224"/>
      <c r="PDT7" s="224"/>
      <c r="PDU7" s="224"/>
      <c r="PDV7" s="222"/>
      <c r="PDW7" s="223"/>
      <c r="PDX7" s="223"/>
      <c r="PDY7" s="223"/>
      <c r="PDZ7" s="223"/>
      <c r="PEA7" s="224"/>
      <c r="PEB7" s="224"/>
      <c r="PEC7" s="224"/>
      <c r="PED7" s="224"/>
      <c r="PEE7" s="224"/>
      <c r="PEF7" s="222"/>
      <c r="PEG7" s="223"/>
      <c r="PEH7" s="223"/>
      <c r="PEI7" s="223"/>
      <c r="PEJ7" s="223"/>
      <c r="PEK7" s="224"/>
      <c r="PEL7" s="224"/>
      <c r="PEM7" s="224"/>
      <c r="PEN7" s="224"/>
      <c r="PEO7" s="224"/>
      <c r="PEP7" s="222"/>
      <c r="PEQ7" s="223"/>
      <c r="PER7" s="223"/>
      <c r="PES7" s="223"/>
      <c r="PET7" s="223"/>
      <c r="PEU7" s="224"/>
      <c r="PEV7" s="224"/>
      <c r="PEW7" s="224"/>
      <c r="PEX7" s="224"/>
      <c r="PEY7" s="224"/>
      <c r="PEZ7" s="222"/>
      <c r="PFA7" s="223"/>
      <c r="PFB7" s="223"/>
      <c r="PFC7" s="223"/>
      <c r="PFD7" s="223"/>
      <c r="PFE7" s="224"/>
      <c r="PFF7" s="224"/>
      <c r="PFG7" s="224"/>
      <c r="PFH7" s="224"/>
      <c r="PFI7" s="224"/>
      <c r="PFJ7" s="222"/>
      <c r="PFK7" s="223"/>
      <c r="PFL7" s="223"/>
      <c r="PFM7" s="223"/>
      <c r="PFN7" s="223"/>
      <c r="PFO7" s="224"/>
      <c r="PFP7" s="224"/>
      <c r="PFQ7" s="224"/>
      <c r="PFR7" s="224"/>
      <c r="PFS7" s="224"/>
      <c r="PFT7" s="222"/>
      <c r="PFU7" s="223"/>
      <c r="PFV7" s="223"/>
      <c r="PFW7" s="223"/>
      <c r="PFX7" s="223"/>
      <c r="PFY7" s="224"/>
      <c r="PFZ7" s="224"/>
      <c r="PGA7" s="224"/>
      <c r="PGB7" s="224"/>
      <c r="PGC7" s="224"/>
      <c r="PGD7" s="222"/>
      <c r="PGE7" s="223"/>
      <c r="PGF7" s="223"/>
      <c r="PGG7" s="223"/>
      <c r="PGH7" s="223"/>
      <c r="PGI7" s="224"/>
      <c r="PGJ7" s="224"/>
      <c r="PGK7" s="224"/>
      <c r="PGL7" s="224"/>
      <c r="PGM7" s="224"/>
      <c r="PGN7" s="222"/>
      <c r="PGO7" s="223"/>
      <c r="PGP7" s="223"/>
      <c r="PGQ7" s="223"/>
      <c r="PGR7" s="223"/>
      <c r="PGS7" s="224"/>
      <c r="PGT7" s="224"/>
      <c r="PGU7" s="224"/>
      <c r="PGV7" s="224"/>
      <c r="PGW7" s="224"/>
      <c r="PGX7" s="222"/>
      <c r="PGY7" s="223"/>
      <c r="PGZ7" s="223"/>
      <c r="PHA7" s="223"/>
      <c r="PHB7" s="223"/>
      <c r="PHC7" s="224"/>
      <c r="PHD7" s="224"/>
      <c r="PHE7" s="224"/>
      <c r="PHF7" s="224"/>
      <c r="PHG7" s="224"/>
      <c r="PHH7" s="222"/>
      <c r="PHI7" s="223"/>
      <c r="PHJ7" s="223"/>
      <c r="PHK7" s="223"/>
      <c r="PHL7" s="223"/>
      <c r="PHM7" s="224"/>
      <c r="PHN7" s="224"/>
      <c r="PHO7" s="224"/>
      <c r="PHP7" s="224"/>
      <c r="PHQ7" s="224"/>
      <c r="PHR7" s="222"/>
      <c r="PHS7" s="223"/>
      <c r="PHT7" s="223"/>
      <c r="PHU7" s="223"/>
      <c r="PHV7" s="223"/>
      <c r="PHW7" s="224"/>
      <c r="PHX7" s="224"/>
      <c r="PHY7" s="224"/>
      <c r="PHZ7" s="224"/>
      <c r="PIA7" s="224"/>
      <c r="PIB7" s="222"/>
      <c r="PIC7" s="223"/>
      <c r="PID7" s="223"/>
      <c r="PIE7" s="223"/>
      <c r="PIF7" s="223"/>
      <c r="PIG7" s="224"/>
      <c r="PIH7" s="224"/>
      <c r="PII7" s="224"/>
      <c r="PIJ7" s="224"/>
      <c r="PIK7" s="224"/>
      <c r="PIL7" s="222"/>
      <c r="PIM7" s="223"/>
      <c r="PIN7" s="223"/>
      <c r="PIO7" s="223"/>
      <c r="PIP7" s="223"/>
      <c r="PIQ7" s="224"/>
      <c r="PIR7" s="224"/>
      <c r="PIS7" s="224"/>
      <c r="PIT7" s="224"/>
      <c r="PIU7" s="224"/>
      <c r="PIV7" s="222"/>
      <c r="PIW7" s="223"/>
      <c r="PIX7" s="223"/>
      <c r="PIY7" s="223"/>
      <c r="PIZ7" s="223"/>
      <c r="PJA7" s="224"/>
      <c r="PJB7" s="224"/>
      <c r="PJC7" s="224"/>
      <c r="PJD7" s="224"/>
      <c r="PJE7" s="224"/>
      <c r="PJF7" s="222"/>
      <c r="PJG7" s="223"/>
      <c r="PJH7" s="223"/>
      <c r="PJI7" s="223"/>
      <c r="PJJ7" s="223"/>
      <c r="PJK7" s="224"/>
      <c r="PJL7" s="224"/>
      <c r="PJM7" s="224"/>
      <c r="PJN7" s="224"/>
      <c r="PJO7" s="224"/>
      <c r="PJP7" s="222"/>
      <c r="PJQ7" s="223"/>
      <c r="PJR7" s="223"/>
      <c r="PJS7" s="223"/>
      <c r="PJT7" s="223"/>
      <c r="PJU7" s="224"/>
      <c r="PJV7" s="224"/>
      <c r="PJW7" s="224"/>
      <c r="PJX7" s="224"/>
      <c r="PJY7" s="224"/>
      <c r="PJZ7" s="222"/>
      <c r="PKA7" s="223"/>
      <c r="PKB7" s="223"/>
      <c r="PKC7" s="223"/>
      <c r="PKD7" s="223"/>
      <c r="PKE7" s="224"/>
      <c r="PKF7" s="224"/>
      <c r="PKG7" s="224"/>
      <c r="PKH7" s="224"/>
      <c r="PKI7" s="224"/>
      <c r="PKJ7" s="222"/>
      <c r="PKK7" s="223"/>
      <c r="PKL7" s="223"/>
      <c r="PKM7" s="223"/>
      <c r="PKN7" s="223"/>
      <c r="PKO7" s="224"/>
      <c r="PKP7" s="224"/>
      <c r="PKQ7" s="224"/>
      <c r="PKR7" s="224"/>
      <c r="PKS7" s="224"/>
      <c r="PKT7" s="222"/>
      <c r="PKU7" s="223"/>
      <c r="PKV7" s="223"/>
      <c r="PKW7" s="223"/>
      <c r="PKX7" s="223"/>
      <c r="PKY7" s="224"/>
      <c r="PKZ7" s="224"/>
      <c r="PLA7" s="224"/>
      <c r="PLB7" s="224"/>
      <c r="PLC7" s="224"/>
      <c r="PLD7" s="222"/>
      <c r="PLE7" s="223"/>
      <c r="PLF7" s="223"/>
      <c r="PLG7" s="223"/>
      <c r="PLH7" s="223"/>
      <c r="PLI7" s="224"/>
      <c r="PLJ7" s="224"/>
      <c r="PLK7" s="224"/>
      <c r="PLL7" s="224"/>
      <c r="PLM7" s="224"/>
      <c r="PLN7" s="222"/>
      <c r="PLO7" s="223"/>
      <c r="PLP7" s="223"/>
      <c r="PLQ7" s="223"/>
      <c r="PLR7" s="223"/>
      <c r="PLS7" s="224"/>
      <c r="PLT7" s="224"/>
      <c r="PLU7" s="224"/>
      <c r="PLV7" s="224"/>
      <c r="PLW7" s="224"/>
      <c r="PLX7" s="222"/>
      <c r="PLY7" s="223"/>
      <c r="PLZ7" s="223"/>
      <c r="PMA7" s="223"/>
      <c r="PMB7" s="223"/>
      <c r="PMC7" s="224"/>
      <c r="PMD7" s="224"/>
      <c r="PME7" s="224"/>
      <c r="PMF7" s="224"/>
      <c r="PMG7" s="224"/>
      <c r="PMH7" s="222"/>
      <c r="PMI7" s="223"/>
      <c r="PMJ7" s="223"/>
      <c r="PMK7" s="223"/>
      <c r="PML7" s="223"/>
      <c r="PMM7" s="224"/>
      <c r="PMN7" s="224"/>
      <c r="PMO7" s="224"/>
      <c r="PMP7" s="224"/>
      <c r="PMQ7" s="224"/>
      <c r="PMR7" s="222"/>
      <c r="PMS7" s="223"/>
      <c r="PMT7" s="223"/>
      <c r="PMU7" s="223"/>
      <c r="PMV7" s="223"/>
      <c r="PMW7" s="224"/>
      <c r="PMX7" s="224"/>
      <c r="PMY7" s="224"/>
      <c r="PMZ7" s="224"/>
      <c r="PNA7" s="224"/>
      <c r="PNB7" s="222"/>
      <c r="PNC7" s="223"/>
      <c r="PND7" s="223"/>
      <c r="PNE7" s="223"/>
      <c r="PNF7" s="223"/>
      <c r="PNG7" s="224"/>
      <c r="PNH7" s="224"/>
      <c r="PNI7" s="224"/>
      <c r="PNJ7" s="224"/>
      <c r="PNK7" s="224"/>
      <c r="PNL7" s="222"/>
      <c r="PNM7" s="223"/>
      <c r="PNN7" s="223"/>
      <c r="PNO7" s="223"/>
      <c r="PNP7" s="223"/>
      <c r="PNQ7" s="224"/>
      <c r="PNR7" s="224"/>
      <c r="PNS7" s="224"/>
      <c r="PNT7" s="224"/>
      <c r="PNU7" s="224"/>
      <c r="PNV7" s="222"/>
      <c r="PNW7" s="223"/>
      <c r="PNX7" s="223"/>
      <c r="PNY7" s="223"/>
      <c r="PNZ7" s="223"/>
      <c r="POA7" s="224"/>
      <c r="POB7" s="224"/>
      <c r="POC7" s="224"/>
      <c r="POD7" s="224"/>
      <c r="POE7" s="224"/>
      <c r="POF7" s="222"/>
      <c r="POG7" s="223"/>
      <c r="POH7" s="223"/>
      <c r="POI7" s="223"/>
      <c r="POJ7" s="223"/>
      <c r="POK7" s="224"/>
      <c r="POL7" s="224"/>
      <c r="POM7" s="224"/>
      <c r="PON7" s="224"/>
      <c r="POO7" s="224"/>
      <c r="POP7" s="222"/>
      <c r="POQ7" s="223"/>
      <c r="POR7" s="223"/>
      <c r="POS7" s="223"/>
      <c r="POT7" s="223"/>
      <c r="POU7" s="224"/>
      <c r="POV7" s="224"/>
      <c r="POW7" s="224"/>
      <c r="POX7" s="224"/>
      <c r="POY7" s="224"/>
      <c r="POZ7" s="222"/>
      <c r="PPA7" s="223"/>
      <c r="PPB7" s="223"/>
      <c r="PPC7" s="223"/>
      <c r="PPD7" s="223"/>
      <c r="PPE7" s="224"/>
      <c r="PPF7" s="224"/>
      <c r="PPG7" s="224"/>
      <c r="PPH7" s="224"/>
      <c r="PPI7" s="224"/>
      <c r="PPJ7" s="222"/>
      <c r="PPK7" s="223"/>
      <c r="PPL7" s="223"/>
      <c r="PPM7" s="223"/>
      <c r="PPN7" s="223"/>
      <c r="PPO7" s="224"/>
      <c r="PPP7" s="224"/>
      <c r="PPQ7" s="224"/>
      <c r="PPR7" s="224"/>
      <c r="PPS7" s="224"/>
      <c r="PPT7" s="222"/>
      <c r="PPU7" s="223"/>
      <c r="PPV7" s="223"/>
      <c r="PPW7" s="223"/>
      <c r="PPX7" s="223"/>
      <c r="PPY7" s="224"/>
      <c r="PPZ7" s="224"/>
      <c r="PQA7" s="224"/>
      <c r="PQB7" s="224"/>
      <c r="PQC7" s="224"/>
      <c r="PQD7" s="222"/>
      <c r="PQE7" s="223"/>
      <c r="PQF7" s="223"/>
      <c r="PQG7" s="223"/>
      <c r="PQH7" s="223"/>
      <c r="PQI7" s="224"/>
      <c r="PQJ7" s="224"/>
      <c r="PQK7" s="224"/>
      <c r="PQL7" s="224"/>
      <c r="PQM7" s="224"/>
      <c r="PQN7" s="222"/>
      <c r="PQO7" s="223"/>
      <c r="PQP7" s="223"/>
      <c r="PQQ7" s="223"/>
      <c r="PQR7" s="223"/>
      <c r="PQS7" s="224"/>
      <c r="PQT7" s="224"/>
      <c r="PQU7" s="224"/>
      <c r="PQV7" s="224"/>
      <c r="PQW7" s="224"/>
      <c r="PQX7" s="222"/>
      <c r="PQY7" s="223"/>
      <c r="PQZ7" s="223"/>
      <c r="PRA7" s="223"/>
      <c r="PRB7" s="223"/>
      <c r="PRC7" s="224"/>
      <c r="PRD7" s="224"/>
      <c r="PRE7" s="224"/>
      <c r="PRF7" s="224"/>
      <c r="PRG7" s="224"/>
      <c r="PRH7" s="222"/>
      <c r="PRI7" s="223"/>
      <c r="PRJ7" s="223"/>
      <c r="PRK7" s="223"/>
      <c r="PRL7" s="223"/>
      <c r="PRM7" s="224"/>
      <c r="PRN7" s="224"/>
      <c r="PRO7" s="224"/>
      <c r="PRP7" s="224"/>
      <c r="PRQ7" s="224"/>
      <c r="PRR7" s="222"/>
      <c r="PRS7" s="223"/>
      <c r="PRT7" s="223"/>
      <c r="PRU7" s="223"/>
      <c r="PRV7" s="223"/>
      <c r="PRW7" s="224"/>
      <c r="PRX7" s="224"/>
      <c r="PRY7" s="224"/>
      <c r="PRZ7" s="224"/>
      <c r="PSA7" s="224"/>
      <c r="PSB7" s="222"/>
      <c r="PSC7" s="223"/>
      <c r="PSD7" s="223"/>
      <c r="PSE7" s="223"/>
      <c r="PSF7" s="223"/>
      <c r="PSG7" s="224"/>
      <c r="PSH7" s="224"/>
      <c r="PSI7" s="224"/>
      <c r="PSJ7" s="224"/>
      <c r="PSK7" s="224"/>
      <c r="PSL7" s="222"/>
      <c r="PSM7" s="223"/>
      <c r="PSN7" s="223"/>
      <c r="PSO7" s="223"/>
      <c r="PSP7" s="223"/>
      <c r="PSQ7" s="224"/>
      <c r="PSR7" s="224"/>
      <c r="PSS7" s="224"/>
      <c r="PST7" s="224"/>
      <c r="PSU7" s="224"/>
      <c r="PSV7" s="222"/>
      <c r="PSW7" s="223"/>
      <c r="PSX7" s="223"/>
      <c r="PSY7" s="223"/>
      <c r="PSZ7" s="223"/>
      <c r="PTA7" s="224"/>
      <c r="PTB7" s="224"/>
      <c r="PTC7" s="224"/>
      <c r="PTD7" s="224"/>
      <c r="PTE7" s="224"/>
      <c r="PTF7" s="222"/>
      <c r="PTG7" s="223"/>
      <c r="PTH7" s="223"/>
      <c r="PTI7" s="223"/>
      <c r="PTJ7" s="223"/>
      <c r="PTK7" s="224"/>
      <c r="PTL7" s="224"/>
      <c r="PTM7" s="224"/>
      <c r="PTN7" s="224"/>
      <c r="PTO7" s="224"/>
      <c r="PTP7" s="222"/>
      <c r="PTQ7" s="223"/>
      <c r="PTR7" s="223"/>
      <c r="PTS7" s="223"/>
      <c r="PTT7" s="223"/>
      <c r="PTU7" s="224"/>
      <c r="PTV7" s="224"/>
      <c r="PTW7" s="224"/>
      <c r="PTX7" s="224"/>
      <c r="PTY7" s="224"/>
      <c r="PTZ7" s="222"/>
      <c r="PUA7" s="223"/>
      <c r="PUB7" s="223"/>
      <c r="PUC7" s="223"/>
      <c r="PUD7" s="223"/>
      <c r="PUE7" s="224"/>
      <c r="PUF7" s="224"/>
      <c r="PUG7" s="224"/>
      <c r="PUH7" s="224"/>
      <c r="PUI7" s="224"/>
      <c r="PUJ7" s="222"/>
      <c r="PUK7" s="223"/>
      <c r="PUL7" s="223"/>
      <c r="PUM7" s="223"/>
      <c r="PUN7" s="223"/>
      <c r="PUO7" s="224"/>
      <c r="PUP7" s="224"/>
      <c r="PUQ7" s="224"/>
      <c r="PUR7" s="224"/>
      <c r="PUS7" s="224"/>
      <c r="PUT7" s="222"/>
      <c r="PUU7" s="223"/>
      <c r="PUV7" s="223"/>
      <c r="PUW7" s="223"/>
      <c r="PUX7" s="223"/>
      <c r="PUY7" s="224"/>
      <c r="PUZ7" s="224"/>
      <c r="PVA7" s="224"/>
      <c r="PVB7" s="224"/>
      <c r="PVC7" s="224"/>
      <c r="PVD7" s="222"/>
      <c r="PVE7" s="223"/>
      <c r="PVF7" s="223"/>
      <c r="PVG7" s="223"/>
      <c r="PVH7" s="223"/>
      <c r="PVI7" s="224"/>
      <c r="PVJ7" s="224"/>
      <c r="PVK7" s="224"/>
      <c r="PVL7" s="224"/>
      <c r="PVM7" s="224"/>
      <c r="PVN7" s="222"/>
      <c r="PVO7" s="223"/>
      <c r="PVP7" s="223"/>
      <c r="PVQ7" s="223"/>
      <c r="PVR7" s="223"/>
      <c r="PVS7" s="224"/>
      <c r="PVT7" s="224"/>
      <c r="PVU7" s="224"/>
      <c r="PVV7" s="224"/>
      <c r="PVW7" s="224"/>
      <c r="PVX7" s="222"/>
      <c r="PVY7" s="223"/>
      <c r="PVZ7" s="223"/>
      <c r="PWA7" s="223"/>
      <c r="PWB7" s="223"/>
      <c r="PWC7" s="224"/>
      <c r="PWD7" s="224"/>
      <c r="PWE7" s="224"/>
      <c r="PWF7" s="224"/>
      <c r="PWG7" s="224"/>
      <c r="PWH7" s="222"/>
      <c r="PWI7" s="223"/>
      <c r="PWJ7" s="223"/>
      <c r="PWK7" s="223"/>
      <c r="PWL7" s="223"/>
      <c r="PWM7" s="224"/>
      <c r="PWN7" s="224"/>
      <c r="PWO7" s="224"/>
      <c r="PWP7" s="224"/>
      <c r="PWQ7" s="224"/>
      <c r="PWR7" s="222"/>
      <c r="PWS7" s="223"/>
      <c r="PWT7" s="223"/>
      <c r="PWU7" s="223"/>
      <c r="PWV7" s="223"/>
      <c r="PWW7" s="224"/>
      <c r="PWX7" s="224"/>
      <c r="PWY7" s="224"/>
      <c r="PWZ7" s="224"/>
      <c r="PXA7" s="224"/>
      <c r="PXB7" s="222"/>
      <c r="PXC7" s="223"/>
      <c r="PXD7" s="223"/>
      <c r="PXE7" s="223"/>
      <c r="PXF7" s="223"/>
      <c r="PXG7" s="224"/>
      <c r="PXH7" s="224"/>
      <c r="PXI7" s="224"/>
      <c r="PXJ7" s="224"/>
      <c r="PXK7" s="224"/>
      <c r="PXL7" s="222"/>
      <c r="PXM7" s="223"/>
      <c r="PXN7" s="223"/>
      <c r="PXO7" s="223"/>
      <c r="PXP7" s="223"/>
      <c r="PXQ7" s="224"/>
      <c r="PXR7" s="224"/>
      <c r="PXS7" s="224"/>
      <c r="PXT7" s="224"/>
      <c r="PXU7" s="224"/>
      <c r="PXV7" s="222"/>
      <c r="PXW7" s="223"/>
      <c r="PXX7" s="223"/>
      <c r="PXY7" s="223"/>
      <c r="PXZ7" s="223"/>
      <c r="PYA7" s="224"/>
      <c r="PYB7" s="224"/>
      <c r="PYC7" s="224"/>
      <c r="PYD7" s="224"/>
      <c r="PYE7" s="224"/>
      <c r="PYF7" s="222"/>
      <c r="PYG7" s="223"/>
      <c r="PYH7" s="223"/>
      <c r="PYI7" s="223"/>
      <c r="PYJ7" s="223"/>
      <c r="PYK7" s="224"/>
      <c r="PYL7" s="224"/>
      <c r="PYM7" s="224"/>
      <c r="PYN7" s="224"/>
      <c r="PYO7" s="224"/>
      <c r="PYP7" s="222"/>
      <c r="PYQ7" s="223"/>
      <c r="PYR7" s="223"/>
      <c r="PYS7" s="223"/>
      <c r="PYT7" s="223"/>
      <c r="PYU7" s="224"/>
      <c r="PYV7" s="224"/>
      <c r="PYW7" s="224"/>
      <c r="PYX7" s="224"/>
      <c r="PYY7" s="224"/>
      <c r="PYZ7" s="222"/>
      <c r="PZA7" s="223"/>
      <c r="PZB7" s="223"/>
      <c r="PZC7" s="223"/>
      <c r="PZD7" s="223"/>
      <c r="PZE7" s="224"/>
      <c r="PZF7" s="224"/>
      <c r="PZG7" s="224"/>
      <c r="PZH7" s="224"/>
      <c r="PZI7" s="224"/>
      <c r="PZJ7" s="222"/>
      <c r="PZK7" s="223"/>
      <c r="PZL7" s="223"/>
      <c r="PZM7" s="223"/>
      <c r="PZN7" s="223"/>
      <c r="PZO7" s="224"/>
      <c r="PZP7" s="224"/>
      <c r="PZQ7" s="224"/>
      <c r="PZR7" s="224"/>
      <c r="PZS7" s="224"/>
      <c r="PZT7" s="222"/>
      <c r="PZU7" s="223"/>
      <c r="PZV7" s="223"/>
      <c r="PZW7" s="223"/>
      <c r="PZX7" s="223"/>
      <c r="PZY7" s="224"/>
      <c r="PZZ7" s="224"/>
      <c r="QAA7" s="224"/>
      <c r="QAB7" s="224"/>
      <c r="QAC7" s="224"/>
      <c r="QAD7" s="222"/>
      <c r="QAE7" s="223"/>
      <c r="QAF7" s="223"/>
      <c r="QAG7" s="223"/>
      <c r="QAH7" s="223"/>
      <c r="QAI7" s="224"/>
      <c r="QAJ7" s="224"/>
      <c r="QAK7" s="224"/>
      <c r="QAL7" s="224"/>
      <c r="QAM7" s="224"/>
      <c r="QAN7" s="222"/>
      <c r="QAO7" s="223"/>
      <c r="QAP7" s="223"/>
      <c r="QAQ7" s="223"/>
      <c r="QAR7" s="223"/>
      <c r="QAS7" s="224"/>
      <c r="QAT7" s="224"/>
      <c r="QAU7" s="224"/>
      <c r="QAV7" s="224"/>
      <c r="QAW7" s="224"/>
      <c r="QAX7" s="222"/>
      <c r="QAY7" s="223"/>
      <c r="QAZ7" s="223"/>
      <c r="QBA7" s="223"/>
      <c r="QBB7" s="223"/>
      <c r="QBC7" s="224"/>
      <c r="QBD7" s="224"/>
      <c r="QBE7" s="224"/>
      <c r="QBF7" s="224"/>
      <c r="QBG7" s="224"/>
      <c r="QBH7" s="222"/>
      <c r="QBI7" s="223"/>
      <c r="QBJ7" s="223"/>
      <c r="QBK7" s="223"/>
      <c r="QBL7" s="223"/>
      <c r="QBM7" s="224"/>
      <c r="QBN7" s="224"/>
      <c r="QBO7" s="224"/>
      <c r="QBP7" s="224"/>
      <c r="QBQ7" s="224"/>
      <c r="QBR7" s="222"/>
      <c r="QBS7" s="223"/>
      <c r="QBT7" s="223"/>
      <c r="QBU7" s="223"/>
      <c r="QBV7" s="223"/>
      <c r="QBW7" s="224"/>
      <c r="QBX7" s="224"/>
      <c r="QBY7" s="224"/>
      <c r="QBZ7" s="224"/>
      <c r="QCA7" s="224"/>
      <c r="QCB7" s="222"/>
      <c r="QCC7" s="223"/>
      <c r="QCD7" s="223"/>
      <c r="QCE7" s="223"/>
      <c r="QCF7" s="223"/>
      <c r="QCG7" s="224"/>
      <c r="QCH7" s="224"/>
      <c r="QCI7" s="224"/>
      <c r="QCJ7" s="224"/>
      <c r="QCK7" s="224"/>
      <c r="QCL7" s="222"/>
      <c r="QCM7" s="223"/>
      <c r="QCN7" s="223"/>
      <c r="QCO7" s="223"/>
      <c r="QCP7" s="223"/>
      <c r="QCQ7" s="224"/>
      <c r="QCR7" s="224"/>
      <c r="QCS7" s="224"/>
      <c r="QCT7" s="224"/>
      <c r="QCU7" s="224"/>
      <c r="QCV7" s="222"/>
      <c r="QCW7" s="223"/>
      <c r="QCX7" s="223"/>
      <c r="QCY7" s="223"/>
      <c r="QCZ7" s="223"/>
      <c r="QDA7" s="224"/>
      <c r="QDB7" s="224"/>
      <c r="QDC7" s="224"/>
      <c r="QDD7" s="224"/>
      <c r="QDE7" s="224"/>
      <c r="QDF7" s="222"/>
      <c r="QDG7" s="223"/>
      <c r="QDH7" s="223"/>
      <c r="QDI7" s="223"/>
      <c r="QDJ7" s="223"/>
      <c r="QDK7" s="224"/>
      <c r="QDL7" s="224"/>
      <c r="QDM7" s="224"/>
      <c r="QDN7" s="224"/>
      <c r="QDO7" s="224"/>
      <c r="QDP7" s="222"/>
      <c r="QDQ7" s="223"/>
      <c r="QDR7" s="223"/>
      <c r="QDS7" s="223"/>
      <c r="QDT7" s="223"/>
      <c r="QDU7" s="224"/>
      <c r="QDV7" s="224"/>
      <c r="QDW7" s="224"/>
      <c r="QDX7" s="224"/>
      <c r="QDY7" s="224"/>
      <c r="QDZ7" s="222"/>
      <c r="QEA7" s="223"/>
      <c r="QEB7" s="223"/>
      <c r="QEC7" s="223"/>
      <c r="QED7" s="223"/>
      <c r="QEE7" s="224"/>
      <c r="QEF7" s="224"/>
      <c r="QEG7" s="224"/>
      <c r="QEH7" s="224"/>
      <c r="QEI7" s="224"/>
      <c r="QEJ7" s="222"/>
      <c r="QEK7" s="223"/>
      <c r="QEL7" s="223"/>
      <c r="QEM7" s="223"/>
      <c r="QEN7" s="223"/>
      <c r="QEO7" s="224"/>
      <c r="QEP7" s="224"/>
      <c r="QEQ7" s="224"/>
      <c r="QER7" s="224"/>
      <c r="QES7" s="224"/>
      <c r="QET7" s="222"/>
      <c r="QEU7" s="223"/>
      <c r="QEV7" s="223"/>
      <c r="QEW7" s="223"/>
      <c r="QEX7" s="223"/>
      <c r="QEY7" s="224"/>
      <c r="QEZ7" s="224"/>
      <c r="QFA7" s="224"/>
      <c r="QFB7" s="224"/>
      <c r="QFC7" s="224"/>
      <c r="QFD7" s="222"/>
      <c r="QFE7" s="223"/>
      <c r="QFF7" s="223"/>
      <c r="QFG7" s="223"/>
      <c r="QFH7" s="223"/>
      <c r="QFI7" s="224"/>
      <c r="QFJ7" s="224"/>
      <c r="QFK7" s="224"/>
      <c r="QFL7" s="224"/>
      <c r="QFM7" s="224"/>
      <c r="QFN7" s="222"/>
      <c r="QFO7" s="223"/>
      <c r="QFP7" s="223"/>
      <c r="QFQ7" s="223"/>
      <c r="QFR7" s="223"/>
      <c r="QFS7" s="224"/>
      <c r="QFT7" s="224"/>
      <c r="QFU7" s="224"/>
      <c r="QFV7" s="224"/>
      <c r="QFW7" s="224"/>
      <c r="QFX7" s="222"/>
      <c r="QFY7" s="223"/>
      <c r="QFZ7" s="223"/>
      <c r="QGA7" s="223"/>
      <c r="QGB7" s="223"/>
      <c r="QGC7" s="224"/>
      <c r="QGD7" s="224"/>
      <c r="QGE7" s="224"/>
      <c r="QGF7" s="224"/>
      <c r="QGG7" s="224"/>
      <c r="QGH7" s="222"/>
      <c r="QGI7" s="223"/>
      <c r="QGJ7" s="223"/>
      <c r="QGK7" s="223"/>
      <c r="QGL7" s="223"/>
      <c r="QGM7" s="224"/>
      <c r="QGN7" s="224"/>
      <c r="QGO7" s="224"/>
      <c r="QGP7" s="224"/>
      <c r="QGQ7" s="224"/>
      <c r="QGR7" s="222"/>
      <c r="QGS7" s="223"/>
      <c r="QGT7" s="223"/>
      <c r="QGU7" s="223"/>
      <c r="QGV7" s="223"/>
      <c r="QGW7" s="224"/>
      <c r="QGX7" s="224"/>
      <c r="QGY7" s="224"/>
      <c r="QGZ7" s="224"/>
      <c r="QHA7" s="224"/>
      <c r="QHB7" s="222"/>
      <c r="QHC7" s="223"/>
      <c r="QHD7" s="223"/>
      <c r="QHE7" s="223"/>
      <c r="QHF7" s="223"/>
      <c r="QHG7" s="224"/>
      <c r="QHH7" s="224"/>
      <c r="QHI7" s="224"/>
      <c r="QHJ7" s="224"/>
      <c r="QHK7" s="224"/>
      <c r="QHL7" s="222"/>
      <c r="QHM7" s="223"/>
      <c r="QHN7" s="223"/>
      <c r="QHO7" s="223"/>
      <c r="QHP7" s="223"/>
      <c r="QHQ7" s="224"/>
      <c r="QHR7" s="224"/>
      <c r="QHS7" s="224"/>
      <c r="QHT7" s="224"/>
      <c r="QHU7" s="224"/>
      <c r="QHV7" s="222"/>
      <c r="QHW7" s="223"/>
      <c r="QHX7" s="223"/>
      <c r="QHY7" s="223"/>
      <c r="QHZ7" s="223"/>
      <c r="QIA7" s="224"/>
      <c r="QIB7" s="224"/>
      <c r="QIC7" s="224"/>
      <c r="QID7" s="224"/>
      <c r="QIE7" s="224"/>
      <c r="QIF7" s="222"/>
      <c r="QIG7" s="223"/>
      <c r="QIH7" s="223"/>
      <c r="QII7" s="223"/>
      <c r="QIJ7" s="223"/>
      <c r="QIK7" s="224"/>
      <c r="QIL7" s="224"/>
      <c r="QIM7" s="224"/>
      <c r="QIN7" s="224"/>
      <c r="QIO7" s="224"/>
      <c r="QIP7" s="222"/>
      <c r="QIQ7" s="223"/>
      <c r="QIR7" s="223"/>
      <c r="QIS7" s="223"/>
      <c r="QIT7" s="223"/>
      <c r="QIU7" s="224"/>
      <c r="QIV7" s="224"/>
      <c r="QIW7" s="224"/>
      <c r="QIX7" s="224"/>
      <c r="QIY7" s="224"/>
      <c r="QIZ7" s="222"/>
      <c r="QJA7" s="223"/>
      <c r="QJB7" s="223"/>
      <c r="QJC7" s="223"/>
      <c r="QJD7" s="223"/>
      <c r="QJE7" s="224"/>
      <c r="QJF7" s="224"/>
      <c r="QJG7" s="224"/>
      <c r="QJH7" s="224"/>
      <c r="QJI7" s="224"/>
      <c r="QJJ7" s="222"/>
      <c r="QJK7" s="223"/>
      <c r="QJL7" s="223"/>
      <c r="QJM7" s="223"/>
      <c r="QJN7" s="223"/>
      <c r="QJO7" s="224"/>
      <c r="QJP7" s="224"/>
      <c r="QJQ7" s="224"/>
      <c r="QJR7" s="224"/>
      <c r="QJS7" s="224"/>
      <c r="QJT7" s="222"/>
      <c r="QJU7" s="223"/>
      <c r="QJV7" s="223"/>
      <c r="QJW7" s="223"/>
      <c r="QJX7" s="223"/>
      <c r="QJY7" s="224"/>
      <c r="QJZ7" s="224"/>
      <c r="QKA7" s="224"/>
      <c r="QKB7" s="224"/>
      <c r="QKC7" s="224"/>
      <c r="QKD7" s="222"/>
      <c r="QKE7" s="223"/>
      <c r="QKF7" s="223"/>
      <c r="QKG7" s="223"/>
      <c r="QKH7" s="223"/>
      <c r="QKI7" s="224"/>
      <c r="QKJ7" s="224"/>
      <c r="QKK7" s="224"/>
      <c r="QKL7" s="224"/>
      <c r="QKM7" s="224"/>
      <c r="QKN7" s="222"/>
      <c r="QKO7" s="223"/>
      <c r="QKP7" s="223"/>
      <c r="QKQ7" s="223"/>
      <c r="QKR7" s="223"/>
      <c r="QKS7" s="224"/>
      <c r="QKT7" s="224"/>
      <c r="QKU7" s="224"/>
      <c r="QKV7" s="224"/>
      <c r="QKW7" s="224"/>
      <c r="QKX7" s="222"/>
      <c r="QKY7" s="223"/>
      <c r="QKZ7" s="223"/>
      <c r="QLA7" s="223"/>
      <c r="QLB7" s="223"/>
      <c r="QLC7" s="224"/>
      <c r="QLD7" s="224"/>
      <c r="QLE7" s="224"/>
      <c r="QLF7" s="224"/>
      <c r="QLG7" s="224"/>
      <c r="QLH7" s="222"/>
      <c r="QLI7" s="223"/>
      <c r="QLJ7" s="223"/>
      <c r="QLK7" s="223"/>
      <c r="QLL7" s="223"/>
      <c r="QLM7" s="224"/>
      <c r="QLN7" s="224"/>
      <c r="QLO7" s="224"/>
      <c r="QLP7" s="224"/>
      <c r="QLQ7" s="224"/>
      <c r="QLR7" s="222"/>
      <c r="QLS7" s="223"/>
      <c r="QLT7" s="223"/>
      <c r="QLU7" s="223"/>
      <c r="QLV7" s="223"/>
      <c r="QLW7" s="224"/>
      <c r="QLX7" s="224"/>
      <c r="QLY7" s="224"/>
      <c r="QLZ7" s="224"/>
      <c r="QMA7" s="224"/>
      <c r="QMB7" s="222"/>
      <c r="QMC7" s="223"/>
      <c r="QMD7" s="223"/>
      <c r="QME7" s="223"/>
      <c r="QMF7" s="223"/>
      <c r="QMG7" s="224"/>
      <c r="QMH7" s="224"/>
      <c r="QMI7" s="224"/>
      <c r="QMJ7" s="224"/>
      <c r="QMK7" s="224"/>
      <c r="QML7" s="222"/>
      <c r="QMM7" s="223"/>
      <c r="QMN7" s="223"/>
      <c r="QMO7" s="223"/>
      <c r="QMP7" s="223"/>
      <c r="QMQ7" s="224"/>
      <c r="QMR7" s="224"/>
      <c r="QMS7" s="224"/>
      <c r="QMT7" s="224"/>
      <c r="QMU7" s="224"/>
      <c r="QMV7" s="222"/>
      <c r="QMW7" s="223"/>
      <c r="QMX7" s="223"/>
      <c r="QMY7" s="223"/>
      <c r="QMZ7" s="223"/>
      <c r="QNA7" s="224"/>
      <c r="QNB7" s="224"/>
      <c r="QNC7" s="224"/>
      <c r="QND7" s="224"/>
      <c r="QNE7" s="224"/>
      <c r="QNF7" s="222"/>
      <c r="QNG7" s="223"/>
      <c r="QNH7" s="223"/>
      <c r="QNI7" s="223"/>
      <c r="QNJ7" s="223"/>
      <c r="QNK7" s="224"/>
      <c r="QNL7" s="224"/>
      <c r="QNM7" s="224"/>
      <c r="QNN7" s="224"/>
      <c r="QNO7" s="224"/>
      <c r="QNP7" s="222"/>
      <c r="QNQ7" s="223"/>
      <c r="QNR7" s="223"/>
      <c r="QNS7" s="223"/>
      <c r="QNT7" s="223"/>
      <c r="QNU7" s="224"/>
      <c r="QNV7" s="224"/>
      <c r="QNW7" s="224"/>
      <c r="QNX7" s="224"/>
      <c r="QNY7" s="224"/>
      <c r="QNZ7" s="222"/>
      <c r="QOA7" s="223"/>
      <c r="QOB7" s="223"/>
      <c r="QOC7" s="223"/>
      <c r="QOD7" s="223"/>
      <c r="QOE7" s="224"/>
      <c r="QOF7" s="224"/>
      <c r="QOG7" s="224"/>
      <c r="QOH7" s="224"/>
      <c r="QOI7" s="224"/>
      <c r="QOJ7" s="222"/>
      <c r="QOK7" s="223"/>
      <c r="QOL7" s="223"/>
      <c r="QOM7" s="223"/>
      <c r="QON7" s="223"/>
      <c r="QOO7" s="224"/>
      <c r="QOP7" s="224"/>
      <c r="QOQ7" s="224"/>
      <c r="QOR7" s="224"/>
      <c r="QOS7" s="224"/>
      <c r="QOT7" s="222"/>
      <c r="QOU7" s="223"/>
      <c r="QOV7" s="223"/>
      <c r="QOW7" s="223"/>
      <c r="QOX7" s="223"/>
      <c r="QOY7" s="224"/>
      <c r="QOZ7" s="224"/>
      <c r="QPA7" s="224"/>
      <c r="QPB7" s="224"/>
      <c r="QPC7" s="224"/>
      <c r="QPD7" s="222"/>
      <c r="QPE7" s="223"/>
      <c r="QPF7" s="223"/>
      <c r="QPG7" s="223"/>
      <c r="QPH7" s="223"/>
      <c r="QPI7" s="224"/>
      <c r="QPJ7" s="224"/>
      <c r="QPK7" s="224"/>
      <c r="QPL7" s="224"/>
      <c r="QPM7" s="224"/>
      <c r="QPN7" s="222"/>
      <c r="QPO7" s="223"/>
      <c r="QPP7" s="223"/>
      <c r="QPQ7" s="223"/>
      <c r="QPR7" s="223"/>
      <c r="QPS7" s="224"/>
      <c r="QPT7" s="224"/>
      <c r="QPU7" s="224"/>
      <c r="QPV7" s="224"/>
      <c r="QPW7" s="224"/>
      <c r="QPX7" s="222"/>
      <c r="QPY7" s="223"/>
      <c r="QPZ7" s="223"/>
      <c r="QQA7" s="223"/>
      <c r="QQB7" s="223"/>
      <c r="QQC7" s="224"/>
      <c r="QQD7" s="224"/>
      <c r="QQE7" s="224"/>
      <c r="QQF7" s="224"/>
      <c r="QQG7" s="224"/>
      <c r="QQH7" s="222"/>
      <c r="QQI7" s="223"/>
      <c r="QQJ7" s="223"/>
      <c r="QQK7" s="223"/>
      <c r="QQL7" s="223"/>
      <c r="QQM7" s="224"/>
      <c r="QQN7" s="224"/>
      <c r="QQO7" s="224"/>
      <c r="QQP7" s="224"/>
      <c r="QQQ7" s="224"/>
      <c r="QQR7" s="222"/>
      <c r="QQS7" s="223"/>
      <c r="QQT7" s="223"/>
      <c r="QQU7" s="223"/>
      <c r="QQV7" s="223"/>
      <c r="QQW7" s="224"/>
      <c r="QQX7" s="224"/>
      <c r="QQY7" s="224"/>
      <c r="QQZ7" s="224"/>
      <c r="QRA7" s="224"/>
      <c r="QRB7" s="222"/>
      <c r="QRC7" s="223"/>
      <c r="QRD7" s="223"/>
      <c r="QRE7" s="223"/>
      <c r="QRF7" s="223"/>
      <c r="QRG7" s="224"/>
      <c r="QRH7" s="224"/>
      <c r="QRI7" s="224"/>
      <c r="QRJ7" s="224"/>
      <c r="QRK7" s="224"/>
      <c r="QRL7" s="222"/>
      <c r="QRM7" s="223"/>
      <c r="QRN7" s="223"/>
      <c r="QRO7" s="223"/>
      <c r="QRP7" s="223"/>
      <c r="QRQ7" s="224"/>
      <c r="QRR7" s="224"/>
      <c r="QRS7" s="224"/>
      <c r="QRT7" s="224"/>
      <c r="QRU7" s="224"/>
      <c r="QRV7" s="222"/>
      <c r="QRW7" s="223"/>
      <c r="QRX7" s="223"/>
      <c r="QRY7" s="223"/>
      <c r="QRZ7" s="223"/>
      <c r="QSA7" s="224"/>
      <c r="QSB7" s="224"/>
      <c r="QSC7" s="224"/>
      <c r="QSD7" s="224"/>
      <c r="QSE7" s="224"/>
      <c r="QSF7" s="222"/>
      <c r="QSG7" s="223"/>
      <c r="QSH7" s="223"/>
      <c r="QSI7" s="223"/>
      <c r="QSJ7" s="223"/>
      <c r="QSK7" s="224"/>
      <c r="QSL7" s="224"/>
      <c r="QSM7" s="224"/>
      <c r="QSN7" s="224"/>
      <c r="QSO7" s="224"/>
      <c r="QSP7" s="222"/>
      <c r="QSQ7" s="223"/>
      <c r="QSR7" s="223"/>
      <c r="QSS7" s="223"/>
      <c r="QST7" s="223"/>
      <c r="QSU7" s="224"/>
      <c r="QSV7" s="224"/>
      <c r="QSW7" s="224"/>
      <c r="QSX7" s="224"/>
      <c r="QSY7" s="224"/>
      <c r="QSZ7" s="222"/>
      <c r="QTA7" s="223"/>
      <c r="QTB7" s="223"/>
      <c r="QTC7" s="223"/>
      <c r="QTD7" s="223"/>
      <c r="QTE7" s="224"/>
      <c r="QTF7" s="224"/>
      <c r="QTG7" s="224"/>
      <c r="QTH7" s="224"/>
      <c r="QTI7" s="224"/>
      <c r="QTJ7" s="222"/>
      <c r="QTK7" s="223"/>
      <c r="QTL7" s="223"/>
      <c r="QTM7" s="223"/>
      <c r="QTN7" s="223"/>
      <c r="QTO7" s="224"/>
      <c r="QTP7" s="224"/>
      <c r="QTQ7" s="224"/>
      <c r="QTR7" s="224"/>
      <c r="QTS7" s="224"/>
      <c r="QTT7" s="222"/>
      <c r="QTU7" s="223"/>
      <c r="QTV7" s="223"/>
      <c r="QTW7" s="223"/>
      <c r="QTX7" s="223"/>
      <c r="QTY7" s="224"/>
      <c r="QTZ7" s="224"/>
      <c r="QUA7" s="224"/>
      <c r="QUB7" s="224"/>
      <c r="QUC7" s="224"/>
      <c r="QUD7" s="222"/>
      <c r="QUE7" s="223"/>
      <c r="QUF7" s="223"/>
      <c r="QUG7" s="223"/>
      <c r="QUH7" s="223"/>
      <c r="QUI7" s="224"/>
      <c r="QUJ7" s="224"/>
      <c r="QUK7" s="224"/>
      <c r="QUL7" s="224"/>
      <c r="QUM7" s="224"/>
      <c r="QUN7" s="222"/>
      <c r="QUO7" s="223"/>
      <c r="QUP7" s="223"/>
      <c r="QUQ7" s="223"/>
      <c r="QUR7" s="223"/>
      <c r="QUS7" s="224"/>
      <c r="QUT7" s="224"/>
      <c r="QUU7" s="224"/>
      <c r="QUV7" s="224"/>
      <c r="QUW7" s="224"/>
      <c r="QUX7" s="222"/>
      <c r="QUY7" s="223"/>
      <c r="QUZ7" s="223"/>
      <c r="QVA7" s="223"/>
      <c r="QVB7" s="223"/>
      <c r="QVC7" s="224"/>
      <c r="QVD7" s="224"/>
      <c r="QVE7" s="224"/>
      <c r="QVF7" s="224"/>
      <c r="QVG7" s="224"/>
      <c r="QVH7" s="222"/>
      <c r="QVI7" s="223"/>
      <c r="QVJ7" s="223"/>
      <c r="QVK7" s="223"/>
      <c r="QVL7" s="223"/>
      <c r="QVM7" s="224"/>
      <c r="QVN7" s="224"/>
      <c r="QVO7" s="224"/>
      <c r="QVP7" s="224"/>
      <c r="QVQ7" s="224"/>
      <c r="QVR7" s="222"/>
      <c r="QVS7" s="223"/>
      <c r="QVT7" s="223"/>
      <c r="QVU7" s="223"/>
      <c r="QVV7" s="223"/>
      <c r="QVW7" s="224"/>
      <c r="QVX7" s="224"/>
      <c r="QVY7" s="224"/>
      <c r="QVZ7" s="224"/>
      <c r="QWA7" s="224"/>
      <c r="QWB7" s="222"/>
      <c r="QWC7" s="223"/>
      <c r="QWD7" s="223"/>
      <c r="QWE7" s="223"/>
      <c r="QWF7" s="223"/>
      <c r="QWG7" s="224"/>
      <c r="QWH7" s="224"/>
      <c r="QWI7" s="224"/>
      <c r="QWJ7" s="224"/>
      <c r="QWK7" s="224"/>
      <c r="QWL7" s="222"/>
      <c r="QWM7" s="223"/>
      <c r="QWN7" s="223"/>
      <c r="QWO7" s="223"/>
      <c r="QWP7" s="223"/>
      <c r="QWQ7" s="224"/>
      <c r="QWR7" s="224"/>
      <c r="QWS7" s="224"/>
      <c r="QWT7" s="224"/>
      <c r="QWU7" s="224"/>
      <c r="QWV7" s="222"/>
      <c r="QWW7" s="223"/>
      <c r="QWX7" s="223"/>
      <c r="QWY7" s="223"/>
      <c r="QWZ7" s="223"/>
      <c r="QXA7" s="224"/>
      <c r="QXB7" s="224"/>
      <c r="QXC7" s="224"/>
      <c r="QXD7" s="224"/>
      <c r="QXE7" s="224"/>
      <c r="QXF7" s="222"/>
      <c r="QXG7" s="223"/>
      <c r="QXH7" s="223"/>
      <c r="QXI7" s="223"/>
      <c r="QXJ7" s="223"/>
      <c r="QXK7" s="224"/>
      <c r="QXL7" s="224"/>
      <c r="QXM7" s="224"/>
      <c r="QXN7" s="224"/>
      <c r="QXO7" s="224"/>
      <c r="QXP7" s="222"/>
      <c r="QXQ7" s="223"/>
      <c r="QXR7" s="223"/>
      <c r="QXS7" s="223"/>
      <c r="QXT7" s="223"/>
      <c r="QXU7" s="224"/>
      <c r="QXV7" s="224"/>
      <c r="QXW7" s="224"/>
      <c r="QXX7" s="224"/>
      <c r="QXY7" s="224"/>
      <c r="QXZ7" s="222"/>
      <c r="QYA7" s="223"/>
      <c r="QYB7" s="223"/>
      <c r="QYC7" s="223"/>
      <c r="QYD7" s="223"/>
      <c r="QYE7" s="224"/>
      <c r="QYF7" s="224"/>
      <c r="QYG7" s="224"/>
      <c r="QYH7" s="224"/>
      <c r="QYI7" s="224"/>
      <c r="QYJ7" s="222"/>
      <c r="QYK7" s="223"/>
      <c r="QYL7" s="223"/>
      <c r="QYM7" s="223"/>
      <c r="QYN7" s="223"/>
      <c r="QYO7" s="224"/>
      <c r="QYP7" s="224"/>
      <c r="QYQ7" s="224"/>
      <c r="QYR7" s="224"/>
      <c r="QYS7" s="224"/>
      <c r="QYT7" s="222"/>
      <c r="QYU7" s="223"/>
      <c r="QYV7" s="223"/>
      <c r="QYW7" s="223"/>
      <c r="QYX7" s="223"/>
      <c r="QYY7" s="224"/>
      <c r="QYZ7" s="224"/>
      <c r="QZA7" s="224"/>
      <c r="QZB7" s="224"/>
      <c r="QZC7" s="224"/>
      <c r="QZD7" s="222"/>
      <c r="QZE7" s="223"/>
      <c r="QZF7" s="223"/>
      <c r="QZG7" s="223"/>
      <c r="QZH7" s="223"/>
      <c r="QZI7" s="224"/>
      <c r="QZJ7" s="224"/>
      <c r="QZK7" s="224"/>
      <c r="QZL7" s="224"/>
      <c r="QZM7" s="224"/>
      <c r="QZN7" s="222"/>
      <c r="QZO7" s="223"/>
      <c r="QZP7" s="223"/>
      <c r="QZQ7" s="223"/>
      <c r="QZR7" s="223"/>
      <c r="QZS7" s="224"/>
      <c r="QZT7" s="224"/>
      <c r="QZU7" s="224"/>
      <c r="QZV7" s="224"/>
      <c r="QZW7" s="224"/>
      <c r="QZX7" s="222"/>
      <c r="QZY7" s="223"/>
      <c r="QZZ7" s="223"/>
      <c r="RAA7" s="223"/>
      <c r="RAB7" s="223"/>
      <c r="RAC7" s="224"/>
      <c r="RAD7" s="224"/>
      <c r="RAE7" s="224"/>
      <c r="RAF7" s="224"/>
      <c r="RAG7" s="224"/>
      <c r="RAH7" s="222"/>
      <c r="RAI7" s="223"/>
      <c r="RAJ7" s="223"/>
      <c r="RAK7" s="223"/>
      <c r="RAL7" s="223"/>
      <c r="RAM7" s="224"/>
      <c r="RAN7" s="224"/>
      <c r="RAO7" s="224"/>
      <c r="RAP7" s="224"/>
      <c r="RAQ7" s="224"/>
      <c r="RAR7" s="222"/>
      <c r="RAS7" s="223"/>
      <c r="RAT7" s="223"/>
      <c r="RAU7" s="223"/>
      <c r="RAV7" s="223"/>
      <c r="RAW7" s="224"/>
      <c r="RAX7" s="224"/>
      <c r="RAY7" s="224"/>
      <c r="RAZ7" s="224"/>
      <c r="RBA7" s="224"/>
      <c r="RBB7" s="222"/>
      <c r="RBC7" s="223"/>
      <c r="RBD7" s="223"/>
      <c r="RBE7" s="223"/>
      <c r="RBF7" s="223"/>
      <c r="RBG7" s="224"/>
      <c r="RBH7" s="224"/>
      <c r="RBI7" s="224"/>
      <c r="RBJ7" s="224"/>
      <c r="RBK7" s="224"/>
      <c r="RBL7" s="222"/>
      <c r="RBM7" s="223"/>
      <c r="RBN7" s="223"/>
      <c r="RBO7" s="223"/>
      <c r="RBP7" s="223"/>
      <c r="RBQ7" s="224"/>
      <c r="RBR7" s="224"/>
      <c r="RBS7" s="224"/>
      <c r="RBT7" s="224"/>
      <c r="RBU7" s="224"/>
      <c r="RBV7" s="222"/>
      <c r="RBW7" s="223"/>
      <c r="RBX7" s="223"/>
      <c r="RBY7" s="223"/>
      <c r="RBZ7" s="223"/>
      <c r="RCA7" s="224"/>
      <c r="RCB7" s="224"/>
      <c r="RCC7" s="224"/>
      <c r="RCD7" s="224"/>
      <c r="RCE7" s="224"/>
      <c r="RCF7" s="222"/>
      <c r="RCG7" s="223"/>
      <c r="RCH7" s="223"/>
      <c r="RCI7" s="223"/>
      <c r="RCJ7" s="223"/>
      <c r="RCK7" s="224"/>
      <c r="RCL7" s="224"/>
      <c r="RCM7" s="224"/>
      <c r="RCN7" s="224"/>
      <c r="RCO7" s="224"/>
      <c r="RCP7" s="222"/>
      <c r="RCQ7" s="223"/>
      <c r="RCR7" s="223"/>
      <c r="RCS7" s="223"/>
      <c r="RCT7" s="223"/>
      <c r="RCU7" s="224"/>
      <c r="RCV7" s="224"/>
      <c r="RCW7" s="224"/>
      <c r="RCX7" s="224"/>
      <c r="RCY7" s="224"/>
      <c r="RCZ7" s="222"/>
      <c r="RDA7" s="223"/>
      <c r="RDB7" s="223"/>
      <c r="RDC7" s="223"/>
      <c r="RDD7" s="223"/>
      <c r="RDE7" s="224"/>
      <c r="RDF7" s="224"/>
      <c r="RDG7" s="224"/>
      <c r="RDH7" s="224"/>
      <c r="RDI7" s="224"/>
      <c r="RDJ7" s="222"/>
      <c r="RDK7" s="223"/>
      <c r="RDL7" s="223"/>
      <c r="RDM7" s="223"/>
      <c r="RDN7" s="223"/>
      <c r="RDO7" s="224"/>
      <c r="RDP7" s="224"/>
      <c r="RDQ7" s="224"/>
      <c r="RDR7" s="224"/>
      <c r="RDS7" s="224"/>
      <c r="RDT7" s="222"/>
      <c r="RDU7" s="223"/>
      <c r="RDV7" s="223"/>
      <c r="RDW7" s="223"/>
      <c r="RDX7" s="223"/>
      <c r="RDY7" s="224"/>
      <c r="RDZ7" s="224"/>
      <c r="REA7" s="224"/>
      <c r="REB7" s="224"/>
      <c r="REC7" s="224"/>
      <c r="RED7" s="222"/>
      <c r="REE7" s="223"/>
      <c r="REF7" s="223"/>
      <c r="REG7" s="223"/>
      <c r="REH7" s="223"/>
      <c r="REI7" s="224"/>
      <c r="REJ7" s="224"/>
      <c r="REK7" s="224"/>
      <c r="REL7" s="224"/>
      <c r="REM7" s="224"/>
      <c r="REN7" s="222"/>
      <c r="REO7" s="223"/>
      <c r="REP7" s="223"/>
      <c r="REQ7" s="223"/>
      <c r="RER7" s="223"/>
      <c r="RES7" s="224"/>
      <c r="RET7" s="224"/>
      <c r="REU7" s="224"/>
      <c r="REV7" s="224"/>
      <c r="REW7" s="224"/>
      <c r="REX7" s="222"/>
      <c r="REY7" s="223"/>
      <c r="REZ7" s="223"/>
      <c r="RFA7" s="223"/>
      <c r="RFB7" s="223"/>
      <c r="RFC7" s="224"/>
      <c r="RFD7" s="224"/>
      <c r="RFE7" s="224"/>
      <c r="RFF7" s="224"/>
      <c r="RFG7" s="224"/>
      <c r="RFH7" s="222"/>
      <c r="RFI7" s="223"/>
      <c r="RFJ7" s="223"/>
      <c r="RFK7" s="223"/>
      <c r="RFL7" s="223"/>
      <c r="RFM7" s="224"/>
      <c r="RFN7" s="224"/>
      <c r="RFO7" s="224"/>
      <c r="RFP7" s="224"/>
      <c r="RFQ7" s="224"/>
      <c r="RFR7" s="222"/>
      <c r="RFS7" s="223"/>
      <c r="RFT7" s="223"/>
      <c r="RFU7" s="223"/>
      <c r="RFV7" s="223"/>
      <c r="RFW7" s="224"/>
      <c r="RFX7" s="224"/>
      <c r="RFY7" s="224"/>
      <c r="RFZ7" s="224"/>
      <c r="RGA7" s="224"/>
      <c r="RGB7" s="222"/>
      <c r="RGC7" s="223"/>
      <c r="RGD7" s="223"/>
      <c r="RGE7" s="223"/>
      <c r="RGF7" s="223"/>
      <c r="RGG7" s="224"/>
      <c r="RGH7" s="224"/>
      <c r="RGI7" s="224"/>
      <c r="RGJ7" s="224"/>
      <c r="RGK7" s="224"/>
      <c r="RGL7" s="222"/>
      <c r="RGM7" s="223"/>
      <c r="RGN7" s="223"/>
      <c r="RGO7" s="223"/>
      <c r="RGP7" s="223"/>
      <c r="RGQ7" s="224"/>
      <c r="RGR7" s="224"/>
      <c r="RGS7" s="224"/>
      <c r="RGT7" s="224"/>
      <c r="RGU7" s="224"/>
      <c r="RGV7" s="222"/>
      <c r="RGW7" s="223"/>
      <c r="RGX7" s="223"/>
      <c r="RGY7" s="223"/>
      <c r="RGZ7" s="223"/>
      <c r="RHA7" s="224"/>
      <c r="RHB7" s="224"/>
      <c r="RHC7" s="224"/>
      <c r="RHD7" s="224"/>
      <c r="RHE7" s="224"/>
      <c r="RHF7" s="222"/>
      <c r="RHG7" s="223"/>
      <c r="RHH7" s="223"/>
      <c r="RHI7" s="223"/>
      <c r="RHJ7" s="223"/>
      <c r="RHK7" s="224"/>
      <c r="RHL7" s="224"/>
      <c r="RHM7" s="224"/>
      <c r="RHN7" s="224"/>
      <c r="RHO7" s="224"/>
      <c r="RHP7" s="222"/>
      <c r="RHQ7" s="223"/>
      <c r="RHR7" s="223"/>
      <c r="RHS7" s="223"/>
      <c r="RHT7" s="223"/>
      <c r="RHU7" s="224"/>
      <c r="RHV7" s="224"/>
      <c r="RHW7" s="224"/>
      <c r="RHX7" s="224"/>
      <c r="RHY7" s="224"/>
      <c r="RHZ7" s="222"/>
      <c r="RIA7" s="223"/>
      <c r="RIB7" s="223"/>
      <c r="RIC7" s="223"/>
      <c r="RID7" s="223"/>
      <c r="RIE7" s="224"/>
      <c r="RIF7" s="224"/>
      <c r="RIG7" s="224"/>
      <c r="RIH7" s="224"/>
      <c r="RII7" s="224"/>
      <c r="RIJ7" s="222"/>
      <c r="RIK7" s="223"/>
      <c r="RIL7" s="223"/>
      <c r="RIM7" s="223"/>
      <c r="RIN7" s="223"/>
      <c r="RIO7" s="224"/>
      <c r="RIP7" s="224"/>
      <c r="RIQ7" s="224"/>
      <c r="RIR7" s="224"/>
      <c r="RIS7" s="224"/>
      <c r="RIT7" s="222"/>
      <c r="RIU7" s="223"/>
      <c r="RIV7" s="223"/>
      <c r="RIW7" s="223"/>
      <c r="RIX7" s="223"/>
      <c r="RIY7" s="224"/>
      <c r="RIZ7" s="224"/>
      <c r="RJA7" s="224"/>
      <c r="RJB7" s="224"/>
      <c r="RJC7" s="224"/>
      <c r="RJD7" s="222"/>
      <c r="RJE7" s="223"/>
      <c r="RJF7" s="223"/>
      <c r="RJG7" s="223"/>
      <c r="RJH7" s="223"/>
      <c r="RJI7" s="224"/>
      <c r="RJJ7" s="224"/>
      <c r="RJK7" s="224"/>
      <c r="RJL7" s="224"/>
      <c r="RJM7" s="224"/>
      <c r="RJN7" s="222"/>
      <c r="RJO7" s="223"/>
      <c r="RJP7" s="223"/>
      <c r="RJQ7" s="223"/>
      <c r="RJR7" s="223"/>
      <c r="RJS7" s="224"/>
      <c r="RJT7" s="224"/>
      <c r="RJU7" s="224"/>
      <c r="RJV7" s="224"/>
      <c r="RJW7" s="224"/>
      <c r="RJX7" s="222"/>
      <c r="RJY7" s="223"/>
      <c r="RJZ7" s="223"/>
      <c r="RKA7" s="223"/>
      <c r="RKB7" s="223"/>
      <c r="RKC7" s="224"/>
      <c r="RKD7" s="224"/>
      <c r="RKE7" s="224"/>
      <c r="RKF7" s="224"/>
      <c r="RKG7" s="224"/>
      <c r="RKH7" s="222"/>
      <c r="RKI7" s="223"/>
      <c r="RKJ7" s="223"/>
      <c r="RKK7" s="223"/>
      <c r="RKL7" s="223"/>
      <c r="RKM7" s="224"/>
      <c r="RKN7" s="224"/>
      <c r="RKO7" s="224"/>
      <c r="RKP7" s="224"/>
      <c r="RKQ7" s="224"/>
      <c r="RKR7" s="222"/>
      <c r="RKS7" s="223"/>
      <c r="RKT7" s="223"/>
      <c r="RKU7" s="223"/>
      <c r="RKV7" s="223"/>
      <c r="RKW7" s="224"/>
      <c r="RKX7" s="224"/>
      <c r="RKY7" s="224"/>
      <c r="RKZ7" s="224"/>
      <c r="RLA7" s="224"/>
      <c r="RLB7" s="222"/>
      <c r="RLC7" s="223"/>
      <c r="RLD7" s="223"/>
      <c r="RLE7" s="223"/>
      <c r="RLF7" s="223"/>
      <c r="RLG7" s="224"/>
      <c r="RLH7" s="224"/>
      <c r="RLI7" s="224"/>
      <c r="RLJ7" s="224"/>
      <c r="RLK7" s="224"/>
      <c r="RLL7" s="222"/>
      <c r="RLM7" s="223"/>
      <c r="RLN7" s="223"/>
      <c r="RLO7" s="223"/>
      <c r="RLP7" s="223"/>
      <c r="RLQ7" s="224"/>
      <c r="RLR7" s="224"/>
      <c r="RLS7" s="224"/>
      <c r="RLT7" s="224"/>
      <c r="RLU7" s="224"/>
      <c r="RLV7" s="222"/>
      <c r="RLW7" s="223"/>
      <c r="RLX7" s="223"/>
      <c r="RLY7" s="223"/>
      <c r="RLZ7" s="223"/>
      <c r="RMA7" s="224"/>
      <c r="RMB7" s="224"/>
      <c r="RMC7" s="224"/>
      <c r="RMD7" s="224"/>
      <c r="RME7" s="224"/>
      <c r="RMF7" s="222"/>
      <c r="RMG7" s="223"/>
      <c r="RMH7" s="223"/>
      <c r="RMI7" s="223"/>
      <c r="RMJ7" s="223"/>
      <c r="RMK7" s="224"/>
      <c r="RML7" s="224"/>
      <c r="RMM7" s="224"/>
      <c r="RMN7" s="224"/>
      <c r="RMO7" s="224"/>
      <c r="RMP7" s="222"/>
      <c r="RMQ7" s="223"/>
      <c r="RMR7" s="223"/>
      <c r="RMS7" s="223"/>
      <c r="RMT7" s="223"/>
      <c r="RMU7" s="224"/>
      <c r="RMV7" s="224"/>
      <c r="RMW7" s="224"/>
      <c r="RMX7" s="224"/>
      <c r="RMY7" s="224"/>
      <c r="RMZ7" s="222"/>
      <c r="RNA7" s="223"/>
      <c r="RNB7" s="223"/>
      <c r="RNC7" s="223"/>
      <c r="RND7" s="223"/>
      <c r="RNE7" s="224"/>
      <c r="RNF7" s="224"/>
      <c r="RNG7" s="224"/>
      <c r="RNH7" s="224"/>
      <c r="RNI7" s="224"/>
      <c r="RNJ7" s="222"/>
      <c r="RNK7" s="223"/>
      <c r="RNL7" s="223"/>
      <c r="RNM7" s="223"/>
      <c r="RNN7" s="223"/>
      <c r="RNO7" s="224"/>
      <c r="RNP7" s="224"/>
      <c r="RNQ7" s="224"/>
      <c r="RNR7" s="224"/>
      <c r="RNS7" s="224"/>
      <c r="RNT7" s="222"/>
      <c r="RNU7" s="223"/>
      <c r="RNV7" s="223"/>
      <c r="RNW7" s="223"/>
      <c r="RNX7" s="223"/>
      <c r="RNY7" s="224"/>
      <c r="RNZ7" s="224"/>
      <c r="ROA7" s="224"/>
      <c r="ROB7" s="224"/>
      <c r="ROC7" s="224"/>
      <c r="ROD7" s="222"/>
      <c r="ROE7" s="223"/>
      <c r="ROF7" s="223"/>
      <c r="ROG7" s="223"/>
      <c r="ROH7" s="223"/>
      <c r="ROI7" s="224"/>
      <c r="ROJ7" s="224"/>
      <c r="ROK7" s="224"/>
      <c r="ROL7" s="224"/>
      <c r="ROM7" s="224"/>
      <c r="RON7" s="222"/>
      <c r="ROO7" s="223"/>
      <c r="ROP7" s="223"/>
      <c r="ROQ7" s="223"/>
      <c r="ROR7" s="223"/>
      <c r="ROS7" s="224"/>
      <c r="ROT7" s="224"/>
      <c r="ROU7" s="224"/>
      <c r="ROV7" s="224"/>
      <c r="ROW7" s="224"/>
      <c r="ROX7" s="222"/>
      <c r="ROY7" s="223"/>
      <c r="ROZ7" s="223"/>
      <c r="RPA7" s="223"/>
      <c r="RPB7" s="223"/>
      <c r="RPC7" s="224"/>
      <c r="RPD7" s="224"/>
      <c r="RPE7" s="224"/>
      <c r="RPF7" s="224"/>
      <c r="RPG7" s="224"/>
      <c r="RPH7" s="222"/>
      <c r="RPI7" s="223"/>
      <c r="RPJ7" s="223"/>
      <c r="RPK7" s="223"/>
      <c r="RPL7" s="223"/>
      <c r="RPM7" s="224"/>
      <c r="RPN7" s="224"/>
      <c r="RPO7" s="224"/>
      <c r="RPP7" s="224"/>
      <c r="RPQ7" s="224"/>
      <c r="RPR7" s="222"/>
      <c r="RPS7" s="223"/>
      <c r="RPT7" s="223"/>
      <c r="RPU7" s="223"/>
      <c r="RPV7" s="223"/>
      <c r="RPW7" s="224"/>
      <c r="RPX7" s="224"/>
      <c r="RPY7" s="224"/>
      <c r="RPZ7" s="224"/>
      <c r="RQA7" s="224"/>
      <c r="RQB7" s="222"/>
      <c r="RQC7" s="223"/>
      <c r="RQD7" s="223"/>
      <c r="RQE7" s="223"/>
      <c r="RQF7" s="223"/>
      <c r="RQG7" s="224"/>
      <c r="RQH7" s="224"/>
      <c r="RQI7" s="224"/>
      <c r="RQJ7" s="224"/>
      <c r="RQK7" s="224"/>
      <c r="RQL7" s="222"/>
      <c r="RQM7" s="223"/>
      <c r="RQN7" s="223"/>
      <c r="RQO7" s="223"/>
      <c r="RQP7" s="223"/>
      <c r="RQQ7" s="224"/>
      <c r="RQR7" s="224"/>
      <c r="RQS7" s="224"/>
      <c r="RQT7" s="224"/>
      <c r="RQU7" s="224"/>
      <c r="RQV7" s="222"/>
      <c r="RQW7" s="223"/>
      <c r="RQX7" s="223"/>
      <c r="RQY7" s="223"/>
      <c r="RQZ7" s="223"/>
      <c r="RRA7" s="224"/>
      <c r="RRB7" s="224"/>
      <c r="RRC7" s="224"/>
      <c r="RRD7" s="224"/>
      <c r="RRE7" s="224"/>
      <c r="RRF7" s="222"/>
      <c r="RRG7" s="223"/>
      <c r="RRH7" s="223"/>
      <c r="RRI7" s="223"/>
      <c r="RRJ7" s="223"/>
      <c r="RRK7" s="224"/>
      <c r="RRL7" s="224"/>
      <c r="RRM7" s="224"/>
      <c r="RRN7" s="224"/>
      <c r="RRO7" s="224"/>
      <c r="RRP7" s="222"/>
      <c r="RRQ7" s="223"/>
      <c r="RRR7" s="223"/>
      <c r="RRS7" s="223"/>
      <c r="RRT7" s="223"/>
      <c r="RRU7" s="224"/>
      <c r="RRV7" s="224"/>
      <c r="RRW7" s="224"/>
      <c r="RRX7" s="224"/>
      <c r="RRY7" s="224"/>
      <c r="RRZ7" s="222"/>
      <c r="RSA7" s="223"/>
      <c r="RSB7" s="223"/>
      <c r="RSC7" s="223"/>
      <c r="RSD7" s="223"/>
      <c r="RSE7" s="224"/>
      <c r="RSF7" s="224"/>
      <c r="RSG7" s="224"/>
      <c r="RSH7" s="224"/>
      <c r="RSI7" s="224"/>
      <c r="RSJ7" s="222"/>
      <c r="RSK7" s="223"/>
      <c r="RSL7" s="223"/>
      <c r="RSM7" s="223"/>
      <c r="RSN7" s="223"/>
      <c r="RSO7" s="224"/>
      <c r="RSP7" s="224"/>
      <c r="RSQ7" s="224"/>
      <c r="RSR7" s="224"/>
      <c r="RSS7" s="224"/>
      <c r="RST7" s="222"/>
      <c r="RSU7" s="223"/>
      <c r="RSV7" s="223"/>
      <c r="RSW7" s="223"/>
      <c r="RSX7" s="223"/>
      <c r="RSY7" s="224"/>
      <c r="RSZ7" s="224"/>
      <c r="RTA7" s="224"/>
      <c r="RTB7" s="224"/>
      <c r="RTC7" s="224"/>
      <c r="RTD7" s="222"/>
      <c r="RTE7" s="223"/>
      <c r="RTF7" s="223"/>
      <c r="RTG7" s="223"/>
      <c r="RTH7" s="223"/>
      <c r="RTI7" s="224"/>
      <c r="RTJ7" s="224"/>
      <c r="RTK7" s="224"/>
      <c r="RTL7" s="224"/>
      <c r="RTM7" s="224"/>
      <c r="RTN7" s="222"/>
      <c r="RTO7" s="223"/>
      <c r="RTP7" s="223"/>
      <c r="RTQ7" s="223"/>
      <c r="RTR7" s="223"/>
      <c r="RTS7" s="224"/>
      <c r="RTT7" s="224"/>
      <c r="RTU7" s="224"/>
      <c r="RTV7" s="224"/>
      <c r="RTW7" s="224"/>
      <c r="RTX7" s="222"/>
      <c r="RTY7" s="223"/>
      <c r="RTZ7" s="223"/>
      <c r="RUA7" s="223"/>
      <c r="RUB7" s="223"/>
      <c r="RUC7" s="224"/>
      <c r="RUD7" s="224"/>
      <c r="RUE7" s="224"/>
      <c r="RUF7" s="224"/>
      <c r="RUG7" s="224"/>
      <c r="RUH7" s="222"/>
      <c r="RUI7" s="223"/>
      <c r="RUJ7" s="223"/>
      <c r="RUK7" s="223"/>
      <c r="RUL7" s="223"/>
      <c r="RUM7" s="224"/>
      <c r="RUN7" s="224"/>
      <c r="RUO7" s="224"/>
      <c r="RUP7" s="224"/>
      <c r="RUQ7" s="224"/>
      <c r="RUR7" s="222"/>
      <c r="RUS7" s="223"/>
      <c r="RUT7" s="223"/>
      <c r="RUU7" s="223"/>
      <c r="RUV7" s="223"/>
      <c r="RUW7" s="224"/>
      <c r="RUX7" s="224"/>
      <c r="RUY7" s="224"/>
      <c r="RUZ7" s="224"/>
      <c r="RVA7" s="224"/>
      <c r="RVB7" s="222"/>
      <c r="RVC7" s="223"/>
      <c r="RVD7" s="223"/>
      <c r="RVE7" s="223"/>
      <c r="RVF7" s="223"/>
      <c r="RVG7" s="224"/>
      <c r="RVH7" s="224"/>
      <c r="RVI7" s="224"/>
      <c r="RVJ7" s="224"/>
      <c r="RVK7" s="224"/>
      <c r="RVL7" s="222"/>
      <c r="RVM7" s="223"/>
      <c r="RVN7" s="223"/>
      <c r="RVO7" s="223"/>
      <c r="RVP7" s="223"/>
      <c r="RVQ7" s="224"/>
      <c r="RVR7" s="224"/>
      <c r="RVS7" s="224"/>
      <c r="RVT7" s="224"/>
      <c r="RVU7" s="224"/>
      <c r="RVV7" s="222"/>
      <c r="RVW7" s="223"/>
      <c r="RVX7" s="223"/>
      <c r="RVY7" s="223"/>
      <c r="RVZ7" s="223"/>
      <c r="RWA7" s="224"/>
      <c r="RWB7" s="224"/>
      <c r="RWC7" s="224"/>
      <c r="RWD7" s="224"/>
      <c r="RWE7" s="224"/>
      <c r="RWF7" s="222"/>
      <c r="RWG7" s="223"/>
      <c r="RWH7" s="223"/>
      <c r="RWI7" s="223"/>
      <c r="RWJ7" s="223"/>
      <c r="RWK7" s="224"/>
      <c r="RWL7" s="224"/>
      <c r="RWM7" s="224"/>
      <c r="RWN7" s="224"/>
      <c r="RWO7" s="224"/>
      <c r="RWP7" s="222"/>
      <c r="RWQ7" s="223"/>
      <c r="RWR7" s="223"/>
      <c r="RWS7" s="223"/>
      <c r="RWT7" s="223"/>
      <c r="RWU7" s="224"/>
      <c r="RWV7" s="224"/>
      <c r="RWW7" s="224"/>
      <c r="RWX7" s="224"/>
      <c r="RWY7" s="224"/>
      <c r="RWZ7" s="222"/>
      <c r="RXA7" s="223"/>
      <c r="RXB7" s="223"/>
      <c r="RXC7" s="223"/>
      <c r="RXD7" s="223"/>
      <c r="RXE7" s="224"/>
      <c r="RXF7" s="224"/>
      <c r="RXG7" s="224"/>
      <c r="RXH7" s="224"/>
      <c r="RXI7" s="224"/>
      <c r="RXJ7" s="222"/>
      <c r="RXK7" s="223"/>
      <c r="RXL7" s="223"/>
      <c r="RXM7" s="223"/>
      <c r="RXN7" s="223"/>
      <c r="RXO7" s="224"/>
      <c r="RXP7" s="224"/>
      <c r="RXQ7" s="224"/>
      <c r="RXR7" s="224"/>
      <c r="RXS7" s="224"/>
      <c r="RXT7" s="222"/>
      <c r="RXU7" s="223"/>
      <c r="RXV7" s="223"/>
      <c r="RXW7" s="223"/>
      <c r="RXX7" s="223"/>
      <c r="RXY7" s="224"/>
      <c r="RXZ7" s="224"/>
      <c r="RYA7" s="224"/>
      <c r="RYB7" s="224"/>
      <c r="RYC7" s="224"/>
      <c r="RYD7" s="222"/>
      <c r="RYE7" s="223"/>
      <c r="RYF7" s="223"/>
      <c r="RYG7" s="223"/>
      <c r="RYH7" s="223"/>
      <c r="RYI7" s="224"/>
      <c r="RYJ7" s="224"/>
      <c r="RYK7" s="224"/>
      <c r="RYL7" s="224"/>
      <c r="RYM7" s="224"/>
      <c r="RYN7" s="222"/>
      <c r="RYO7" s="223"/>
      <c r="RYP7" s="223"/>
      <c r="RYQ7" s="223"/>
      <c r="RYR7" s="223"/>
      <c r="RYS7" s="224"/>
      <c r="RYT7" s="224"/>
      <c r="RYU7" s="224"/>
      <c r="RYV7" s="224"/>
      <c r="RYW7" s="224"/>
      <c r="RYX7" s="222"/>
      <c r="RYY7" s="223"/>
      <c r="RYZ7" s="223"/>
      <c r="RZA7" s="223"/>
      <c r="RZB7" s="223"/>
      <c r="RZC7" s="224"/>
      <c r="RZD7" s="224"/>
      <c r="RZE7" s="224"/>
      <c r="RZF7" s="224"/>
      <c r="RZG7" s="224"/>
      <c r="RZH7" s="222"/>
      <c r="RZI7" s="223"/>
      <c r="RZJ7" s="223"/>
      <c r="RZK7" s="223"/>
      <c r="RZL7" s="223"/>
      <c r="RZM7" s="224"/>
      <c r="RZN7" s="224"/>
      <c r="RZO7" s="224"/>
      <c r="RZP7" s="224"/>
      <c r="RZQ7" s="224"/>
      <c r="RZR7" s="222"/>
      <c r="RZS7" s="223"/>
      <c r="RZT7" s="223"/>
      <c r="RZU7" s="223"/>
      <c r="RZV7" s="223"/>
      <c r="RZW7" s="224"/>
      <c r="RZX7" s="224"/>
      <c r="RZY7" s="224"/>
      <c r="RZZ7" s="224"/>
      <c r="SAA7" s="224"/>
      <c r="SAB7" s="222"/>
      <c r="SAC7" s="223"/>
      <c r="SAD7" s="223"/>
      <c r="SAE7" s="223"/>
      <c r="SAF7" s="223"/>
      <c r="SAG7" s="224"/>
      <c r="SAH7" s="224"/>
      <c r="SAI7" s="224"/>
      <c r="SAJ7" s="224"/>
      <c r="SAK7" s="224"/>
      <c r="SAL7" s="222"/>
      <c r="SAM7" s="223"/>
      <c r="SAN7" s="223"/>
      <c r="SAO7" s="223"/>
      <c r="SAP7" s="223"/>
      <c r="SAQ7" s="224"/>
      <c r="SAR7" s="224"/>
      <c r="SAS7" s="224"/>
      <c r="SAT7" s="224"/>
      <c r="SAU7" s="224"/>
      <c r="SAV7" s="222"/>
      <c r="SAW7" s="223"/>
      <c r="SAX7" s="223"/>
      <c r="SAY7" s="223"/>
      <c r="SAZ7" s="223"/>
      <c r="SBA7" s="224"/>
      <c r="SBB7" s="224"/>
      <c r="SBC7" s="224"/>
      <c r="SBD7" s="224"/>
      <c r="SBE7" s="224"/>
      <c r="SBF7" s="222"/>
      <c r="SBG7" s="223"/>
      <c r="SBH7" s="223"/>
      <c r="SBI7" s="223"/>
      <c r="SBJ7" s="223"/>
      <c r="SBK7" s="224"/>
      <c r="SBL7" s="224"/>
      <c r="SBM7" s="224"/>
      <c r="SBN7" s="224"/>
      <c r="SBO7" s="224"/>
      <c r="SBP7" s="222"/>
      <c r="SBQ7" s="223"/>
      <c r="SBR7" s="223"/>
      <c r="SBS7" s="223"/>
      <c r="SBT7" s="223"/>
      <c r="SBU7" s="224"/>
      <c r="SBV7" s="224"/>
      <c r="SBW7" s="224"/>
      <c r="SBX7" s="224"/>
      <c r="SBY7" s="224"/>
      <c r="SBZ7" s="222"/>
      <c r="SCA7" s="223"/>
      <c r="SCB7" s="223"/>
      <c r="SCC7" s="223"/>
      <c r="SCD7" s="223"/>
      <c r="SCE7" s="224"/>
      <c r="SCF7" s="224"/>
      <c r="SCG7" s="224"/>
      <c r="SCH7" s="224"/>
      <c r="SCI7" s="224"/>
      <c r="SCJ7" s="222"/>
      <c r="SCK7" s="223"/>
      <c r="SCL7" s="223"/>
      <c r="SCM7" s="223"/>
      <c r="SCN7" s="223"/>
      <c r="SCO7" s="224"/>
      <c r="SCP7" s="224"/>
      <c r="SCQ7" s="224"/>
      <c r="SCR7" s="224"/>
      <c r="SCS7" s="224"/>
      <c r="SCT7" s="222"/>
      <c r="SCU7" s="223"/>
      <c r="SCV7" s="223"/>
      <c r="SCW7" s="223"/>
      <c r="SCX7" s="223"/>
      <c r="SCY7" s="224"/>
      <c r="SCZ7" s="224"/>
      <c r="SDA7" s="224"/>
      <c r="SDB7" s="224"/>
      <c r="SDC7" s="224"/>
      <c r="SDD7" s="222"/>
      <c r="SDE7" s="223"/>
      <c r="SDF7" s="223"/>
      <c r="SDG7" s="223"/>
      <c r="SDH7" s="223"/>
      <c r="SDI7" s="224"/>
      <c r="SDJ7" s="224"/>
      <c r="SDK7" s="224"/>
      <c r="SDL7" s="224"/>
      <c r="SDM7" s="224"/>
      <c r="SDN7" s="222"/>
      <c r="SDO7" s="223"/>
      <c r="SDP7" s="223"/>
      <c r="SDQ7" s="223"/>
      <c r="SDR7" s="223"/>
      <c r="SDS7" s="224"/>
      <c r="SDT7" s="224"/>
      <c r="SDU7" s="224"/>
      <c r="SDV7" s="224"/>
      <c r="SDW7" s="224"/>
      <c r="SDX7" s="222"/>
      <c r="SDY7" s="223"/>
      <c r="SDZ7" s="223"/>
      <c r="SEA7" s="223"/>
      <c r="SEB7" s="223"/>
      <c r="SEC7" s="224"/>
      <c r="SED7" s="224"/>
      <c r="SEE7" s="224"/>
      <c r="SEF7" s="224"/>
      <c r="SEG7" s="224"/>
      <c r="SEH7" s="222"/>
      <c r="SEI7" s="223"/>
      <c r="SEJ7" s="223"/>
      <c r="SEK7" s="223"/>
      <c r="SEL7" s="223"/>
      <c r="SEM7" s="224"/>
      <c r="SEN7" s="224"/>
      <c r="SEO7" s="224"/>
      <c r="SEP7" s="224"/>
      <c r="SEQ7" s="224"/>
      <c r="SER7" s="222"/>
      <c r="SES7" s="223"/>
      <c r="SET7" s="223"/>
      <c r="SEU7" s="223"/>
      <c r="SEV7" s="223"/>
      <c r="SEW7" s="224"/>
      <c r="SEX7" s="224"/>
      <c r="SEY7" s="224"/>
      <c r="SEZ7" s="224"/>
      <c r="SFA7" s="224"/>
      <c r="SFB7" s="222"/>
      <c r="SFC7" s="223"/>
      <c r="SFD7" s="223"/>
      <c r="SFE7" s="223"/>
      <c r="SFF7" s="223"/>
      <c r="SFG7" s="224"/>
      <c r="SFH7" s="224"/>
      <c r="SFI7" s="224"/>
      <c r="SFJ7" s="224"/>
      <c r="SFK7" s="224"/>
      <c r="SFL7" s="222"/>
      <c r="SFM7" s="223"/>
      <c r="SFN7" s="223"/>
      <c r="SFO7" s="223"/>
      <c r="SFP7" s="223"/>
      <c r="SFQ7" s="224"/>
      <c r="SFR7" s="224"/>
      <c r="SFS7" s="224"/>
      <c r="SFT7" s="224"/>
      <c r="SFU7" s="224"/>
      <c r="SFV7" s="222"/>
      <c r="SFW7" s="223"/>
      <c r="SFX7" s="223"/>
      <c r="SFY7" s="223"/>
      <c r="SFZ7" s="223"/>
      <c r="SGA7" s="224"/>
      <c r="SGB7" s="224"/>
      <c r="SGC7" s="224"/>
      <c r="SGD7" s="224"/>
      <c r="SGE7" s="224"/>
      <c r="SGF7" s="222"/>
      <c r="SGG7" s="223"/>
      <c r="SGH7" s="223"/>
      <c r="SGI7" s="223"/>
      <c r="SGJ7" s="223"/>
      <c r="SGK7" s="224"/>
      <c r="SGL7" s="224"/>
      <c r="SGM7" s="224"/>
      <c r="SGN7" s="224"/>
      <c r="SGO7" s="224"/>
      <c r="SGP7" s="222"/>
      <c r="SGQ7" s="223"/>
      <c r="SGR7" s="223"/>
      <c r="SGS7" s="223"/>
      <c r="SGT7" s="223"/>
      <c r="SGU7" s="224"/>
      <c r="SGV7" s="224"/>
      <c r="SGW7" s="224"/>
      <c r="SGX7" s="224"/>
      <c r="SGY7" s="224"/>
      <c r="SGZ7" s="222"/>
      <c r="SHA7" s="223"/>
      <c r="SHB7" s="223"/>
      <c r="SHC7" s="223"/>
      <c r="SHD7" s="223"/>
      <c r="SHE7" s="224"/>
      <c r="SHF7" s="224"/>
      <c r="SHG7" s="224"/>
      <c r="SHH7" s="224"/>
      <c r="SHI7" s="224"/>
      <c r="SHJ7" s="222"/>
      <c r="SHK7" s="223"/>
      <c r="SHL7" s="223"/>
      <c r="SHM7" s="223"/>
      <c r="SHN7" s="223"/>
      <c r="SHO7" s="224"/>
      <c r="SHP7" s="224"/>
      <c r="SHQ7" s="224"/>
      <c r="SHR7" s="224"/>
      <c r="SHS7" s="224"/>
      <c r="SHT7" s="222"/>
      <c r="SHU7" s="223"/>
      <c r="SHV7" s="223"/>
      <c r="SHW7" s="223"/>
      <c r="SHX7" s="223"/>
      <c r="SHY7" s="224"/>
      <c r="SHZ7" s="224"/>
      <c r="SIA7" s="224"/>
      <c r="SIB7" s="224"/>
      <c r="SIC7" s="224"/>
      <c r="SID7" s="222"/>
      <c r="SIE7" s="223"/>
      <c r="SIF7" s="223"/>
      <c r="SIG7" s="223"/>
      <c r="SIH7" s="223"/>
      <c r="SII7" s="224"/>
      <c r="SIJ7" s="224"/>
      <c r="SIK7" s="224"/>
      <c r="SIL7" s="224"/>
      <c r="SIM7" s="224"/>
      <c r="SIN7" s="222"/>
      <c r="SIO7" s="223"/>
      <c r="SIP7" s="223"/>
      <c r="SIQ7" s="223"/>
      <c r="SIR7" s="223"/>
      <c r="SIS7" s="224"/>
      <c r="SIT7" s="224"/>
      <c r="SIU7" s="224"/>
      <c r="SIV7" s="224"/>
      <c r="SIW7" s="224"/>
      <c r="SIX7" s="222"/>
      <c r="SIY7" s="223"/>
      <c r="SIZ7" s="223"/>
      <c r="SJA7" s="223"/>
      <c r="SJB7" s="223"/>
      <c r="SJC7" s="224"/>
      <c r="SJD7" s="224"/>
      <c r="SJE7" s="224"/>
      <c r="SJF7" s="224"/>
      <c r="SJG7" s="224"/>
      <c r="SJH7" s="222"/>
      <c r="SJI7" s="223"/>
      <c r="SJJ7" s="223"/>
      <c r="SJK7" s="223"/>
      <c r="SJL7" s="223"/>
      <c r="SJM7" s="224"/>
      <c r="SJN7" s="224"/>
      <c r="SJO7" s="224"/>
      <c r="SJP7" s="224"/>
      <c r="SJQ7" s="224"/>
      <c r="SJR7" s="222"/>
      <c r="SJS7" s="223"/>
      <c r="SJT7" s="223"/>
      <c r="SJU7" s="223"/>
      <c r="SJV7" s="223"/>
      <c r="SJW7" s="224"/>
      <c r="SJX7" s="224"/>
      <c r="SJY7" s="224"/>
      <c r="SJZ7" s="224"/>
      <c r="SKA7" s="224"/>
      <c r="SKB7" s="222"/>
      <c r="SKC7" s="223"/>
      <c r="SKD7" s="223"/>
      <c r="SKE7" s="223"/>
      <c r="SKF7" s="223"/>
      <c r="SKG7" s="224"/>
      <c r="SKH7" s="224"/>
      <c r="SKI7" s="224"/>
      <c r="SKJ7" s="224"/>
      <c r="SKK7" s="224"/>
      <c r="SKL7" s="222"/>
      <c r="SKM7" s="223"/>
      <c r="SKN7" s="223"/>
      <c r="SKO7" s="223"/>
      <c r="SKP7" s="223"/>
      <c r="SKQ7" s="224"/>
      <c r="SKR7" s="224"/>
      <c r="SKS7" s="224"/>
      <c r="SKT7" s="224"/>
      <c r="SKU7" s="224"/>
      <c r="SKV7" s="222"/>
      <c r="SKW7" s="223"/>
      <c r="SKX7" s="223"/>
      <c r="SKY7" s="223"/>
      <c r="SKZ7" s="223"/>
      <c r="SLA7" s="224"/>
      <c r="SLB7" s="224"/>
      <c r="SLC7" s="224"/>
      <c r="SLD7" s="224"/>
      <c r="SLE7" s="224"/>
      <c r="SLF7" s="222"/>
      <c r="SLG7" s="223"/>
      <c r="SLH7" s="223"/>
      <c r="SLI7" s="223"/>
      <c r="SLJ7" s="223"/>
      <c r="SLK7" s="224"/>
      <c r="SLL7" s="224"/>
      <c r="SLM7" s="224"/>
      <c r="SLN7" s="224"/>
      <c r="SLO7" s="224"/>
      <c r="SLP7" s="222"/>
      <c r="SLQ7" s="223"/>
      <c r="SLR7" s="223"/>
      <c r="SLS7" s="223"/>
      <c r="SLT7" s="223"/>
      <c r="SLU7" s="224"/>
      <c r="SLV7" s="224"/>
      <c r="SLW7" s="224"/>
      <c r="SLX7" s="224"/>
      <c r="SLY7" s="224"/>
      <c r="SLZ7" s="222"/>
      <c r="SMA7" s="223"/>
      <c r="SMB7" s="223"/>
      <c r="SMC7" s="223"/>
      <c r="SMD7" s="223"/>
      <c r="SME7" s="224"/>
      <c r="SMF7" s="224"/>
      <c r="SMG7" s="224"/>
      <c r="SMH7" s="224"/>
      <c r="SMI7" s="224"/>
      <c r="SMJ7" s="222"/>
      <c r="SMK7" s="223"/>
      <c r="SML7" s="223"/>
      <c r="SMM7" s="223"/>
      <c r="SMN7" s="223"/>
      <c r="SMO7" s="224"/>
      <c r="SMP7" s="224"/>
      <c r="SMQ7" s="224"/>
      <c r="SMR7" s="224"/>
      <c r="SMS7" s="224"/>
      <c r="SMT7" s="222"/>
      <c r="SMU7" s="223"/>
      <c r="SMV7" s="223"/>
      <c r="SMW7" s="223"/>
      <c r="SMX7" s="223"/>
      <c r="SMY7" s="224"/>
      <c r="SMZ7" s="224"/>
      <c r="SNA7" s="224"/>
      <c r="SNB7" s="224"/>
      <c r="SNC7" s="224"/>
      <c r="SND7" s="222"/>
      <c r="SNE7" s="223"/>
      <c r="SNF7" s="223"/>
      <c r="SNG7" s="223"/>
      <c r="SNH7" s="223"/>
      <c r="SNI7" s="224"/>
      <c r="SNJ7" s="224"/>
      <c r="SNK7" s="224"/>
      <c r="SNL7" s="224"/>
      <c r="SNM7" s="224"/>
      <c r="SNN7" s="222"/>
      <c r="SNO7" s="223"/>
      <c r="SNP7" s="223"/>
      <c r="SNQ7" s="223"/>
      <c r="SNR7" s="223"/>
      <c r="SNS7" s="224"/>
      <c r="SNT7" s="224"/>
      <c r="SNU7" s="224"/>
      <c r="SNV7" s="224"/>
      <c r="SNW7" s="224"/>
      <c r="SNX7" s="222"/>
      <c r="SNY7" s="223"/>
      <c r="SNZ7" s="223"/>
      <c r="SOA7" s="223"/>
      <c r="SOB7" s="223"/>
      <c r="SOC7" s="224"/>
      <c r="SOD7" s="224"/>
      <c r="SOE7" s="224"/>
      <c r="SOF7" s="224"/>
      <c r="SOG7" s="224"/>
      <c r="SOH7" s="222"/>
      <c r="SOI7" s="223"/>
      <c r="SOJ7" s="223"/>
      <c r="SOK7" s="223"/>
      <c r="SOL7" s="223"/>
      <c r="SOM7" s="224"/>
      <c r="SON7" s="224"/>
      <c r="SOO7" s="224"/>
      <c r="SOP7" s="224"/>
      <c r="SOQ7" s="224"/>
      <c r="SOR7" s="222"/>
      <c r="SOS7" s="223"/>
      <c r="SOT7" s="223"/>
      <c r="SOU7" s="223"/>
      <c r="SOV7" s="223"/>
      <c r="SOW7" s="224"/>
      <c r="SOX7" s="224"/>
      <c r="SOY7" s="224"/>
      <c r="SOZ7" s="224"/>
      <c r="SPA7" s="224"/>
      <c r="SPB7" s="222"/>
      <c r="SPC7" s="223"/>
      <c r="SPD7" s="223"/>
      <c r="SPE7" s="223"/>
      <c r="SPF7" s="223"/>
      <c r="SPG7" s="224"/>
      <c r="SPH7" s="224"/>
      <c r="SPI7" s="224"/>
      <c r="SPJ7" s="224"/>
      <c r="SPK7" s="224"/>
      <c r="SPL7" s="222"/>
      <c r="SPM7" s="223"/>
      <c r="SPN7" s="223"/>
      <c r="SPO7" s="223"/>
      <c r="SPP7" s="223"/>
      <c r="SPQ7" s="224"/>
      <c r="SPR7" s="224"/>
      <c r="SPS7" s="224"/>
      <c r="SPT7" s="224"/>
      <c r="SPU7" s="224"/>
      <c r="SPV7" s="222"/>
      <c r="SPW7" s="223"/>
      <c r="SPX7" s="223"/>
      <c r="SPY7" s="223"/>
      <c r="SPZ7" s="223"/>
      <c r="SQA7" s="224"/>
      <c r="SQB7" s="224"/>
      <c r="SQC7" s="224"/>
      <c r="SQD7" s="224"/>
      <c r="SQE7" s="224"/>
      <c r="SQF7" s="222"/>
      <c r="SQG7" s="223"/>
      <c r="SQH7" s="223"/>
      <c r="SQI7" s="223"/>
      <c r="SQJ7" s="223"/>
      <c r="SQK7" s="224"/>
      <c r="SQL7" s="224"/>
      <c r="SQM7" s="224"/>
      <c r="SQN7" s="224"/>
      <c r="SQO7" s="224"/>
      <c r="SQP7" s="222"/>
      <c r="SQQ7" s="223"/>
      <c r="SQR7" s="223"/>
      <c r="SQS7" s="223"/>
      <c r="SQT7" s="223"/>
      <c r="SQU7" s="224"/>
      <c r="SQV7" s="224"/>
      <c r="SQW7" s="224"/>
      <c r="SQX7" s="224"/>
      <c r="SQY7" s="224"/>
      <c r="SQZ7" s="222"/>
      <c r="SRA7" s="223"/>
      <c r="SRB7" s="223"/>
      <c r="SRC7" s="223"/>
      <c r="SRD7" s="223"/>
      <c r="SRE7" s="224"/>
      <c r="SRF7" s="224"/>
      <c r="SRG7" s="224"/>
      <c r="SRH7" s="224"/>
      <c r="SRI7" s="224"/>
      <c r="SRJ7" s="222"/>
      <c r="SRK7" s="223"/>
      <c r="SRL7" s="223"/>
      <c r="SRM7" s="223"/>
      <c r="SRN7" s="223"/>
      <c r="SRO7" s="224"/>
      <c r="SRP7" s="224"/>
      <c r="SRQ7" s="224"/>
      <c r="SRR7" s="224"/>
      <c r="SRS7" s="224"/>
      <c r="SRT7" s="222"/>
      <c r="SRU7" s="223"/>
      <c r="SRV7" s="223"/>
      <c r="SRW7" s="223"/>
      <c r="SRX7" s="223"/>
      <c r="SRY7" s="224"/>
      <c r="SRZ7" s="224"/>
      <c r="SSA7" s="224"/>
      <c r="SSB7" s="224"/>
      <c r="SSC7" s="224"/>
      <c r="SSD7" s="222"/>
      <c r="SSE7" s="223"/>
      <c r="SSF7" s="223"/>
      <c r="SSG7" s="223"/>
      <c r="SSH7" s="223"/>
      <c r="SSI7" s="224"/>
      <c r="SSJ7" s="224"/>
      <c r="SSK7" s="224"/>
      <c r="SSL7" s="224"/>
      <c r="SSM7" s="224"/>
      <c r="SSN7" s="222"/>
      <c r="SSO7" s="223"/>
      <c r="SSP7" s="223"/>
      <c r="SSQ7" s="223"/>
      <c r="SSR7" s="223"/>
      <c r="SSS7" s="224"/>
      <c r="SST7" s="224"/>
      <c r="SSU7" s="224"/>
      <c r="SSV7" s="224"/>
      <c r="SSW7" s="224"/>
      <c r="SSX7" s="222"/>
      <c r="SSY7" s="223"/>
      <c r="SSZ7" s="223"/>
      <c r="STA7" s="223"/>
      <c r="STB7" s="223"/>
      <c r="STC7" s="224"/>
      <c r="STD7" s="224"/>
      <c r="STE7" s="224"/>
      <c r="STF7" s="224"/>
      <c r="STG7" s="224"/>
      <c r="STH7" s="222"/>
      <c r="STI7" s="223"/>
      <c r="STJ7" s="223"/>
      <c r="STK7" s="223"/>
      <c r="STL7" s="223"/>
      <c r="STM7" s="224"/>
      <c r="STN7" s="224"/>
      <c r="STO7" s="224"/>
      <c r="STP7" s="224"/>
      <c r="STQ7" s="224"/>
      <c r="STR7" s="222"/>
      <c r="STS7" s="223"/>
      <c r="STT7" s="223"/>
      <c r="STU7" s="223"/>
      <c r="STV7" s="223"/>
      <c r="STW7" s="224"/>
      <c r="STX7" s="224"/>
      <c r="STY7" s="224"/>
      <c r="STZ7" s="224"/>
      <c r="SUA7" s="224"/>
      <c r="SUB7" s="222"/>
      <c r="SUC7" s="223"/>
      <c r="SUD7" s="223"/>
      <c r="SUE7" s="223"/>
      <c r="SUF7" s="223"/>
      <c r="SUG7" s="224"/>
      <c r="SUH7" s="224"/>
      <c r="SUI7" s="224"/>
      <c r="SUJ7" s="224"/>
      <c r="SUK7" s="224"/>
      <c r="SUL7" s="222"/>
      <c r="SUM7" s="223"/>
      <c r="SUN7" s="223"/>
      <c r="SUO7" s="223"/>
      <c r="SUP7" s="223"/>
      <c r="SUQ7" s="224"/>
      <c r="SUR7" s="224"/>
      <c r="SUS7" s="224"/>
      <c r="SUT7" s="224"/>
      <c r="SUU7" s="224"/>
      <c r="SUV7" s="222"/>
      <c r="SUW7" s="223"/>
      <c r="SUX7" s="223"/>
      <c r="SUY7" s="223"/>
      <c r="SUZ7" s="223"/>
      <c r="SVA7" s="224"/>
      <c r="SVB7" s="224"/>
      <c r="SVC7" s="224"/>
      <c r="SVD7" s="224"/>
      <c r="SVE7" s="224"/>
      <c r="SVF7" s="222"/>
      <c r="SVG7" s="223"/>
      <c r="SVH7" s="223"/>
      <c r="SVI7" s="223"/>
      <c r="SVJ7" s="223"/>
      <c r="SVK7" s="224"/>
      <c r="SVL7" s="224"/>
      <c r="SVM7" s="224"/>
      <c r="SVN7" s="224"/>
      <c r="SVO7" s="224"/>
      <c r="SVP7" s="222"/>
      <c r="SVQ7" s="223"/>
      <c r="SVR7" s="223"/>
      <c r="SVS7" s="223"/>
      <c r="SVT7" s="223"/>
      <c r="SVU7" s="224"/>
      <c r="SVV7" s="224"/>
      <c r="SVW7" s="224"/>
      <c r="SVX7" s="224"/>
      <c r="SVY7" s="224"/>
      <c r="SVZ7" s="222"/>
      <c r="SWA7" s="223"/>
      <c r="SWB7" s="223"/>
      <c r="SWC7" s="223"/>
      <c r="SWD7" s="223"/>
      <c r="SWE7" s="224"/>
      <c r="SWF7" s="224"/>
      <c r="SWG7" s="224"/>
      <c r="SWH7" s="224"/>
      <c r="SWI7" s="224"/>
      <c r="SWJ7" s="222"/>
      <c r="SWK7" s="223"/>
      <c r="SWL7" s="223"/>
      <c r="SWM7" s="223"/>
      <c r="SWN7" s="223"/>
      <c r="SWO7" s="224"/>
      <c r="SWP7" s="224"/>
      <c r="SWQ7" s="224"/>
      <c r="SWR7" s="224"/>
      <c r="SWS7" s="224"/>
      <c r="SWT7" s="222"/>
      <c r="SWU7" s="223"/>
      <c r="SWV7" s="223"/>
      <c r="SWW7" s="223"/>
      <c r="SWX7" s="223"/>
      <c r="SWY7" s="224"/>
      <c r="SWZ7" s="224"/>
      <c r="SXA7" s="224"/>
      <c r="SXB7" s="224"/>
      <c r="SXC7" s="224"/>
      <c r="SXD7" s="222"/>
      <c r="SXE7" s="223"/>
      <c r="SXF7" s="223"/>
      <c r="SXG7" s="223"/>
      <c r="SXH7" s="223"/>
      <c r="SXI7" s="224"/>
      <c r="SXJ7" s="224"/>
      <c r="SXK7" s="224"/>
      <c r="SXL7" s="224"/>
      <c r="SXM7" s="224"/>
      <c r="SXN7" s="222"/>
      <c r="SXO7" s="223"/>
      <c r="SXP7" s="223"/>
      <c r="SXQ7" s="223"/>
      <c r="SXR7" s="223"/>
      <c r="SXS7" s="224"/>
      <c r="SXT7" s="224"/>
      <c r="SXU7" s="224"/>
      <c r="SXV7" s="224"/>
      <c r="SXW7" s="224"/>
      <c r="SXX7" s="222"/>
      <c r="SXY7" s="223"/>
      <c r="SXZ7" s="223"/>
      <c r="SYA7" s="223"/>
      <c r="SYB7" s="223"/>
      <c r="SYC7" s="224"/>
      <c r="SYD7" s="224"/>
      <c r="SYE7" s="224"/>
      <c r="SYF7" s="224"/>
      <c r="SYG7" s="224"/>
      <c r="SYH7" s="222"/>
      <c r="SYI7" s="223"/>
      <c r="SYJ7" s="223"/>
      <c r="SYK7" s="223"/>
      <c r="SYL7" s="223"/>
      <c r="SYM7" s="224"/>
      <c r="SYN7" s="224"/>
      <c r="SYO7" s="224"/>
      <c r="SYP7" s="224"/>
      <c r="SYQ7" s="224"/>
      <c r="SYR7" s="222"/>
      <c r="SYS7" s="223"/>
      <c r="SYT7" s="223"/>
      <c r="SYU7" s="223"/>
      <c r="SYV7" s="223"/>
      <c r="SYW7" s="224"/>
      <c r="SYX7" s="224"/>
      <c r="SYY7" s="224"/>
      <c r="SYZ7" s="224"/>
      <c r="SZA7" s="224"/>
      <c r="SZB7" s="222"/>
      <c r="SZC7" s="223"/>
      <c r="SZD7" s="223"/>
      <c r="SZE7" s="223"/>
      <c r="SZF7" s="223"/>
      <c r="SZG7" s="224"/>
      <c r="SZH7" s="224"/>
      <c r="SZI7" s="224"/>
      <c r="SZJ7" s="224"/>
      <c r="SZK7" s="224"/>
      <c r="SZL7" s="222"/>
      <c r="SZM7" s="223"/>
      <c r="SZN7" s="223"/>
      <c r="SZO7" s="223"/>
      <c r="SZP7" s="223"/>
      <c r="SZQ7" s="224"/>
      <c r="SZR7" s="224"/>
      <c r="SZS7" s="224"/>
      <c r="SZT7" s="224"/>
      <c r="SZU7" s="224"/>
      <c r="SZV7" s="222"/>
      <c r="SZW7" s="223"/>
      <c r="SZX7" s="223"/>
      <c r="SZY7" s="223"/>
      <c r="SZZ7" s="223"/>
      <c r="TAA7" s="224"/>
      <c r="TAB7" s="224"/>
      <c r="TAC7" s="224"/>
      <c r="TAD7" s="224"/>
      <c r="TAE7" s="224"/>
      <c r="TAF7" s="222"/>
      <c r="TAG7" s="223"/>
      <c r="TAH7" s="223"/>
      <c r="TAI7" s="223"/>
      <c r="TAJ7" s="223"/>
      <c r="TAK7" s="224"/>
      <c r="TAL7" s="224"/>
      <c r="TAM7" s="224"/>
      <c r="TAN7" s="224"/>
      <c r="TAO7" s="224"/>
      <c r="TAP7" s="222"/>
      <c r="TAQ7" s="223"/>
      <c r="TAR7" s="223"/>
      <c r="TAS7" s="223"/>
      <c r="TAT7" s="223"/>
      <c r="TAU7" s="224"/>
      <c r="TAV7" s="224"/>
      <c r="TAW7" s="224"/>
      <c r="TAX7" s="224"/>
      <c r="TAY7" s="224"/>
      <c r="TAZ7" s="222"/>
      <c r="TBA7" s="223"/>
      <c r="TBB7" s="223"/>
      <c r="TBC7" s="223"/>
      <c r="TBD7" s="223"/>
      <c r="TBE7" s="224"/>
      <c r="TBF7" s="224"/>
      <c r="TBG7" s="224"/>
      <c r="TBH7" s="224"/>
      <c r="TBI7" s="224"/>
      <c r="TBJ7" s="222"/>
      <c r="TBK7" s="223"/>
      <c r="TBL7" s="223"/>
      <c r="TBM7" s="223"/>
      <c r="TBN7" s="223"/>
      <c r="TBO7" s="224"/>
      <c r="TBP7" s="224"/>
      <c r="TBQ7" s="224"/>
      <c r="TBR7" s="224"/>
      <c r="TBS7" s="224"/>
      <c r="TBT7" s="222"/>
      <c r="TBU7" s="223"/>
      <c r="TBV7" s="223"/>
      <c r="TBW7" s="223"/>
      <c r="TBX7" s="223"/>
      <c r="TBY7" s="224"/>
      <c r="TBZ7" s="224"/>
      <c r="TCA7" s="224"/>
      <c r="TCB7" s="224"/>
      <c r="TCC7" s="224"/>
      <c r="TCD7" s="222"/>
      <c r="TCE7" s="223"/>
      <c r="TCF7" s="223"/>
      <c r="TCG7" s="223"/>
      <c r="TCH7" s="223"/>
      <c r="TCI7" s="224"/>
      <c r="TCJ7" s="224"/>
      <c r="TCK7" s="224"/>
      <c r="TCL7" s="224"/>
      <c r="TCM7" s="224"/>
      <c r="TCN7" s="222"/>
      <c r="TCO7" s="223"/>
      <c r="TCP7" s="223"/>
      <c r="TCQ7" s="223"/>
      <c r="TCR7" s="223"/>
      <c r="TCS7" s="224"/>
      <c r="TCT7" s="224"/>
      <c r="TCU7" s="224"/>
      <c r="TCV7" s="224"/>
      <c r="TCW7" s="224"/>
      <c r="TCX7" s="222"/>
      <c r="TCY7" s="223"/>
      <c r="TCZ7" s="223"/>
      <c r="TDA7" s="223"/>
      <c r="TDB7" s="223"/>
      <c r="TDC7" s="224"/>
      <c r="TDD7" s="224"/>
      <c r="TDE7" s="224"/>
      <c r="TDF7" s="224"/>
      <c r="TDG7" s="224"/>
      <c r="TDH7" s="222"/>
      <c r="TDI7" s="223"/>
      <c r="TDJ7" s="223"/>
      <c r="TDK7" s="223"/>
      <c r="TDL7" s="223"/>
      <c r="TDM7" s="224"/>
      <c r="TDN7" s="224"/>
      <c r="TDO7" s="224"/>
      <c r="TDP7" s="224"/>
      <c r="TDQ7" s="224"/>
      <c r="TDR7" s="222"/>
      <c r="TDS7" s="223"/>
      <c r="TDT7" s="223"/>
      <c r="TDU7" s="223"/>
      <c r="TDV7" s="223"/>
      <c r="TDW7" s="224"/>
      <c r="TDX7" s="224"/>
      <c r="TDY7" s="224"/>
      <c r="TDZ7" s="224"/>
      <c r="TEA7" s="224"/>
      <c r="TEB7" s="222"/>
      <c r="TEC7" s="223"/>
      <c r="TED7" s="223"/>
      <c r="TEE7" s="223"/>
      <c r="TEF7" s="223"/>
      <c r="TEG7" s="224"/>
      <c r="TEH7" s="224"/>
      <c r="TEI7" s="224"/>
      <c r="TEJ7" s="224"/>
      <c r="TEK7" s="224"/>
      <c r="TEL7" s="222"/>
      <c r="TEM7" s="223"/>
      <c r="TEN7" s="223"/>
      <c r="TEO7" s="223"/>
      <c r="TEP7" s="223"/>
      <c r="TEQ7" s="224"/>
      <c r="TER7" s="224"/>
      <c r="TES7" s="224"/>
      <c r="TET7" s="224"/>
      <c r="TEU7" s="224"/>
      <c r="TEV7" s="222"/>
      <c r="TEW7" s="223"/>
      <c r="TEX7" s="223"/>
      <c r="TEY7" s="223"/>
      <c r="TEZ7" s="223"/>
      <c r="TFA7" s="224"/>
      <c r="TFB7" s="224"/>
      <c r="TFC7" s="224"/>
      <c r="TFD7" s="224"/>
      <c r="TFE7" s="224"/>
      <c r="TFF7" s="222"/>
      <c r="TFG7" s="223"/>
      <c r="TFH7" s="223"/>
      <c r="TFI7" s="223"/>
      <c r="TFJ7" s="223"/>
      <c r="TFK7" s="224"/>
      <c r="TFL7" s="224"/>
      <c r="TFM7" s="224"/>
      <c r="TFN7" s="224"/>
      <c r="TFO7" s="224"/>
      <c r="TFP7" s="222"/>
      <c r="TFQ7" s="223"/>
      <c r="TFR7" s="223"/>
      <c r="TFS7" s="223"/>
      <c r="TFT7" s="223"/>
      <c r="TFU7" s="224"/>
      <c r="TFV7" s="224"/>
      <c r="TFW7" s="224"/>
      <c r="TFX7" s="224"/>
      <c r="TFY7" s="224"/>
      <c r="TFZ7" s="222"/>
      <c r="TGA7" s="223"/>
      <c r="TGB7" s="223"/>
      <c r="TGC7" s="223"/>
      <c r="TGD7" s="223"/>
      <c r="TGE7" s="224"/>
      <c r="TGF7" s="224"/>
      <c r="TGG7" s="224"/>
      <c r="TGH7" s="224"/>
      <c r="TGI7" s="224"/>
      <c r="TGJ7" s="222"/>
      <c r="TGK7" s="223"/>
      <c r="TGL7" s="223"/>
      <c r="TGM7" s="223"/>
      <c r="TGN7" s="223"/>
      <c r="TGO7" s="224"/>
      <c r="TGP7" s="224"/>
      <c r="TGQ7" s="224"/>
      <c r="TGR7" s="224"/>
      <c r="TGS7" s="224"/>
      <c r="TGT7" s="222"/>
      <c r="TGU7" s="223"/>
      <c r="TGV7" s="223"/>
      <c r="TGW7" s="223"/>
      <c r="TGX7" s="223"/>
      <c r="TGY7" s="224"/>
      <c r="TGZ7" s="224"/>
      <c r="THA7" s="224"/>
      <c r="THB7" s="224"/>
      <c r="THC7" s="224"/>
      <c r="THD7" s="222"/>
      <c r="THE7" s="223"/>
      <c r="THF7" s="223"/>
      <c r="THG7" s="223"/>
      <c r="THH7" s="223"/>
      <c r="THI7" s="224"/>
      <c r="THJ7" s="224"/>
      <c r="THK7" s="224"/>
      <c r="THL7" s="224"/>
      <c r="THM7" s="224"/>
      <c r="THN7" s="222"/>
      <c r="THO7" s="223"/>
      <c r="THP7" s="223"/>
      <c r="THQ7" s="223"/>
      <c r="THR7" s="223"/>
      <c r="THS7" s="224"/>
      <c r="THT7" s="224"/>
      <c r="THU7" s="224"/>
      <c r="THV7" s="224"/>
      <c r="THW7" s="224"/>
      <c r="THX7" s="222"/>
      <c r="THY7" s="223"/>
      <c r="THZ7" s="223"/>
      <c r="TIA7" s="223"/>
      <c r="TIB7" s="223"/>
      <c r="TIC7" s="224"/>
      <c r="TID7" s="224"/>
      <c r="TIE7" s="224"/>
      <c r="TIF7" s="224"/>
      <c r="TIG7" s="224"/>
      <c r="TIH7" s="222"/>
      <c r="TII7" s="223"/>
      <c r="TIJ7" s="223"/>
      <c r="TIK7" s="223"/>
      <c r="TIL7" s="223"/>
      <c r="TIM7" s="224"/>
      <c r="TIN7" s="224"/>
      <c r="TIO7" s="224"/>
      <c r="TIP7" s="224"/>
      <c r="TIQ7" s="224"/>
      <c r="TIR7" s="222"/>
      <c r="TIS7" s="223"/>
      <c r="TIT7" s="223"/>
      <c r="TIU7" s="223"/>
      <c r="TIV7" s="223"/>
      <c r="TIW7" s="224"/>
      <c r="TIX7" s="224"/>
      <c r="TIY7" s="224"/>
      <c r="TIZ7" s="224"/>
      <c r="TJA7" s="224"/>
      <c r="TJB7" s="222"/>
      <c r="TJC7" s="223"/>
      <c r="TJD7" s="223"/>
      <c r="TJE7" s="223"/>
      <c r="TJF7" s="223"/>
      <c r="TJG7" s="224"/>
      <c r="TJH7" s="224"/>
      <c r="TJI7" s="224"/>
      <c r="TJJ7" s="224"/>
      <c r="TJK7" s="224"/>
      <c r="TJL7" s="222"/>
      <c r="TJM7" s="223"/>
      <c r="TJN7" s="223"/>
      <c r="TJO7" s="223"/>
      <c r="TJP7" s="223"/>
      <c r="TJQ7" s="224"/>
      <c r="TJR7" s="224"/>
      <c r="TJS7" s="224"/>
      <c r="TJT7" s="224"/>
      <c r="TJU7" s="224"/>
      <c r="TJV7" s="222"/>
      <c r="TJW7" s="223"/>
      <c r="TJX7" s="223"/>
      <c r="TJY7" s="223"/>
      <c r="TJZ7" s="223"/>
      <c r="TKA7" s="224"/>
      <c r="TKB7" s="224"/>
      <c r="TKC7" s="224"/>
      <c r="TKD7" s="224"/>
      <c r="TKE7" s="224"/>
      <c r="TKF7" s="222"/>
      <c r="TKG7" s="223"/>
      <c r="TKH7" s="223"/>
      <c r="TKI7" s="223"/>
      <c r="TKJ7" s="223"/>
      <c r="TKK7" s="224"/>
      <c r="TKL7" s="224"/>
      <c r="TKM7" s="224"/>
      <c r="TKN7" s="224"/>
      <c r="TKO7" s="224"/>
      <c r="TKP7" s="222"/>
      <c r="TKQ7" s="223"/>
      <c r="TKR7" s="223"/>
      <c r="TKS7" s="223"/>
      <c r="TKT7" s="223"/>
      <c r="TKU7" s="224"/>
      <c r="TKV7" s="224"/>
      <c r="TKW7" s="224"/>
      <c r="TKX7" s="224"/>
      <c r="TKY7" s="224"/>
      <c r="TKZ7" s="222"/>
      <c r="TLA7" s="223"/>
      <c r="TLB7" s="223"/>
      <c r="TLC7" s="223"/>
      <c r="TLD7" s="223"/>
      <c r="TLE7" s="224"/>
      <c r="TLF7" s="224"/>
      <c r="TLG7" s="224"/>
      <c r="TLH7" s="224"/>
      <c r="TLI7" s="224"/>
      <c r="TLJ7" s="222"/>
      <c r="TLK7" s="223"/>
      <c r="TLL7" s="223"/>
      <c r="TLM7" s="223"/>
      <c r="TLN7" s="223"/>
      <c r="TLO7" s="224"/>
      <c r="TLP7" s="224"/>
      <c r="TLQ7" s="224"/>
      <c r="TLR7" s="224"/>
      <c r="TLS7" s="224"/>
      <c r="TLT7" s="222"/>
      <c r="TLU7" s="223"/>
      <c r="TLV7" s="223"/>
      <c r="TLW7" s="223"/>
      <c r="TLX7" s="223"/>
      <c r="TLY7" s="224"/>
      <c r="TLZ7" s="224"/>
      <c r="TMA7" s="224"/>
      <c r="TMB7" s="224"/>
      <c r="TMC7" s="224"/>
      <c r="TMD7" s="222"/>
      <c r="TME7" s="223"/>
      <c r="TMF7" s="223"/>
      <c r="TMG7" s="223"/>
      <c r="TMH7" s="223"/>
      <c r="TMI7" s="224"/>
      <c r="TMJ7" s="224"/>
      <c r="TMK7" s="224"/>
      <c r="TML7" s="224"/>
      <c r="TMM7" s="224"/>
      <c r="TMN7" s="222"/>
      <c r="TMO7" s="223"/>
      <c r="TMP7" s="223"/>
      <c r="TMQ7" s="223"/>
      <c r="TMR7" s="223"/>
      <c r="TMS7" s="224"/>
      <c r="TMT7" s="224"/>
      <c r="TMU7" s="224"/>
      <c r="TMV7" s="224"/>
      <c r="TMW7" s="224"/>
      <c r="TMX7" s="222"/>
      <c r="TMY7" s="223"/>
      <c r="TMZ7" s="223"/>
      <c r="TNA7" s="223"/>
      <c r="TNB7" s="223"/>
      <c r="TNC7" s="224"/>
      <c r="TND7" s="224"/>
      <c r="TNE7" s="224"/>
      <c r="TNF7" s="224"/>
      <c r="TNG7" s="224"/>
      <c r="TNH7" s="222"/>
      <c r="TNI7" s="223"/>
      <c r="TNJ7" s="223"/>
      <c r="TNK7" s="223"/>
      <c r="TNL7" s="223"/>
      <c r="TNM7" s="224"/>
      <c r="TNN7" s="224"/>
      <c r="TNO7" s="224"/>
      <c r="TNP7" s="224"/>
      <c r="TNQ7" s="224"/>
      <c r="TNR7" s="222"/>
      <c r="TNS7" s="223"/>
      <c r="TNT7" s="223"/>
      <c r="TNU7" s="223"/>
      <c r="TNV7" s="223"/>
      <c r="TNW7" s="224"/>
      <c r="TNX7" s="224"/>
      <c r="TNY7" s="224"/>
      <c r="TNZ7" s="224"/>
      <c r="TOA7" s="224"/>
      <c r="TOB7" s="222"/>
      <c r="TOC7" s="223"/>
      <c r="TOD7" s="223"/>
      <c r="TOE7" s="223"/>
      <c r="TOF7" s="223"/>
      <c r="TOG7" s="224"/>
      <c r="TOH7" s="224"/>
      <c r="TOI7" s="224"/>
      <c r="TOJ7" s="224"/>
      <c r="TOK7" s="224"/>
      <c r="TOL7" s="222"/>
      <c r="TOM7" s="223"/>
      <c r="TON7" s="223"/>
      <c r="TOO7" s="223"/>
      <c r="TOP7" s="223"/>
      <c r="TOQ7" s="224"/>
      <c r="TOR7" s="224"/>
      <c r="TOS7" s="224"/>
      <c r="TOT7" s="224"/>
      <c r="TOU7" s="224"/>
      <c r="TOV7" s="222"/>
      <c r="TOW7" s="223"/>
      <c r="TOX7" s="223"/>
      <c r="TOY7" s="223"/>
      <c r="TOZ7" s="223"/>
      <c r="TPA7" s="224"/>
      <c r="TPB7" s="224"/>
      <c r="TPC7" s="224"/>
      <c r="TPD7" s="224"/>
      <c r="TPE7" s="224"/>
      <c r="TPF7" s="222"/>
      <c r="TPG7" s="223"/>
      <c r="TPH7" s="223"/>
      <c r="TPI7" s="223"/>
      <c r="TPJ7" s="223"/>
      <c r="TPK7" s="224"/>
      <c r="TPL7" s="224"/>
      <c r="TPM7" s="224"/>
      <c r="TPN7" s="224"/>
      <c r="TPO7" s="224"/>
      <c r="TPP7" s="222"/>
      <c r="TPQ7" s="223"/>
      <c r="TPR7" s="223"/>
      <c r="TPS7" s="223"/>
      <c r="TPT7" s="223"/>
      <c r="TPU7" s="224"/>
      <c r="TPV7" s="224"/>
      <c r="TPW7" s="224"/>
      <c r="TPX7" s="224"/>
      <c r="TPY7" s="224"/>
      <c r="TPZ7" s="222"/>
      <c r="TQA7" s="223"/>
      <c r="TQB7" s="223"/>
      <c r="TQC7" s="223"/>
      <c r="TQD7" s="223"/>
      <c r="TQE7" s="224"/>
      <c r="TQF7" s="224"/>
      <c r="TQG7" s="224"/>
      <c r="TQH7" s="224"/>
      <c r="TQI7" s="224"/>
      <c r="TQJ7" s="222"/>
      <c r="TQK7" s="223"/>
      <c r="TQL7" s="223"/>
      <c r="TQM7" s="223"/>
      <c r="TQN7" s="223"/>
      <c r="TQO7" s="224"/>
      <c r="TQP7" s="224"/>
      <c r="TQQ7" s="224"/>
      <c r="TQR7" s="224"/>
      <c r="TQS7" s="224"/>
      <c r="TQT7" s="222"/>
      <c r="TQU7" s="223"/>
      <c r="TQV7" s="223"/>
      <c r="TQW7" s="223"/>
      <c r="TQX7" s="223"/>
      <c r="TQY7" s="224"/>
      <c r="TQZ7" s="224"/>
      <c r="TRA7" s="224"/>
      <c r="TRB7" s="224"/>
      <c r="TRC7" s="224"/>
      <c r="TRD7" s="222"/>
      <c r="TRE7" s="223"/>
      <c r="TRF7" s="223"/>
      <c r="TRG7" s="223"/>
      <c r="TRH7" s="223"/>
      <c r="TRI7" s="224"/>
      <c r="TRJ7" s="224"/>
      <c r="TRK7" s="224"/>
      <c r="TRL7" s="224"/>
      <c r="TRM7" s="224"/>
      <c r="TRN7" s="222"/>
      <c r="TRO7" s="223"/>
      <c r="TRP7" s="223"/>
      <c r="TRQ7" s="223"/>
      <c r="TRR7" s="223"/>
      <c r="TRS7" s="224"/>
      <c r="TRT7" s="224"/>
      <c r="TRU7" s="224"/>
      <c r="TRV7" s="224"/>
      <c r="TRW7" s="224"/>
      <c r="TRX7" s="222"/>
      <c r="TRY7" s="223"/>
      <c r="TRZ7" s="223"/>
      <c r="TSA7" s="223"/>
      <c r="TSB7" s="223"/>
      <c r="TSC7" s="224"/>
      <c r="TSD7" s="224"/>
      <c r="TSE7" s="224"/>
      <c r="TSF7" s="224"/>
      <c r="TSG7" s="224"/>
      <c r="TSH7" s="222"/>
      <c r="TSI7" s="223"/>
      <c r="TSJ7" s="223"/>
      <c r="TSK7" s="223"/>
      <c r="TSL7" s="223"/>
      <c r="TSM7" s="224"/>
      <c r="TSN7" s="224"/>
      <c r="TSO7" s="224"/>
      <c r="TSP7" s="224"/>
      <c r="TSQ7" s="224"/>
      <c r="TSR7" s="222"/>
      <c r="TSS7" s="223"/>
      <c r="TST7" s="223"/>
      <c r="TSU7" s="223"/>
      <c r="TSV7" s="223"/>
      <c r="TSW7" s="224"/>
      <c r="TSX7" s="224"/>
      <c r="TSY7" s="224"/>
      <c r="TSZ7" s="224"/>
      <c r="TTA7" s="224"/>
      <c r="TTB7" s="222"/>
      <c r="TTC7" s="223"/>
      <c r="TTD7" s="223"/>
      <c r="TTE7" s="223"/>
      <c r="TTF7" s="223"/>
      <c r="TTG7" s="224"/>
      <c r="TTH7" s="224"/>
      <c r="TTI7" s="224"/>
      <c r="TTJ7" s="224"/>
      <c r="TTK7" s="224"/>
      <c r="TTL7" s="222"/>
      <c r="TTM7" s="223"/>
      <c r="TTN7" s="223"/>
      <c r="TTO7" s="223"/>
      <c r="TTP7" s="223"/>
      <c r="TTQ7" s="224"/>
      <c r="TTR7" s="224"/>
      <c r="TTS7" s="224"/>
      <c r="TTT7" s="224"/>
      <c r="TTU7" s="224"/>
      <c r="TTV7" s="222"/>
      <c r="TTW7" s="223"/>
      <c r="TTX7" s="223"/>
      <c r="TTY7" s="223"/>
      <c r="TTZ7" s="223"/>
      <c r="TUA7" s="224"/>
      <c r="TUB7" s="224"/>
      <c r="TUC7" s="224"/>
      <c r="TUD7" s="224"/>
      <c r="TUE7" s="224"/>
      <c r="TUF7" s="222"/>
      <c r="TUG7" s="223"/>
      <c r="TUH7" s="223"/>
      <c r="TUI7" s="223"/>
      <c r="TUJ7" s="223"/>
      <c r="TUK7" s="224"/>
      <c r="TUL7" s="224"/>
      <c r="TUM7" s="224"/>
      <c r="TUN7" s="224"/>
      <c r="TUO7" s="224"/>
      <c r="TUP7" s="222"/>
      <c r="TUQ7" s="223"/>
      <c r="TUR7" s="223"/>
      <c r="TUS7" s="223"/>
      <c r="TUT7" s="223"/>
      <c r="TUU7" s="224"/>
      <c r="TUV7" s="224"/>
      <c r="TUW7" s="224"/>
      <c r="TUX7" s="224"/>
      <c r="TUY7" s="224"/>
      <c r="TUZ7" s="222"/>
      <c r="TVA7" s="223"/>
      <c r="TVB7" s="223"/>
      <c r="TVC7" s="223"/>
      <c r="TVD7" s="223"/>
      <c r="TVE7" s="224"/>
      <c r="TVF7" s="224"/>
      <c r="TVG7" s="224"/>
      <c r="TVH7" s="224"/>
      <c r="TVI7" s="224"/>
      <c r="TVJ7" s="222"/>
      <c r="TVK7" s="223"/>
      <c r="TVL7" s="223"/>
      <c r="TVM7" s="223"/>
      <c r="TVN7" s="223"/>
      <c r="TVO7" s="224"/>
      <c r="TVP7" s="224"/>
      <c r="TVQ7" s="224"/>
      <c r="TVR7" s="224"/>
      <c r="TVS7" s="224"/>
      <c r="TVT7" s="222"/>
      <c r="TVU7" s="223"/>
      <c r="TVV7" s="223"/>
      <c r="TVW7" s="223"/>
      <c r="TVX7" s="223"/>
      <c r="TVY7" s="224"/>
      <c r="TVZ7" s="224"/>
      <c r="TWA7" s="224"/>
      <c r="TWB7" s="224"/>
      <c r="TWC7" s="224"/>
      <c r="TWD7" s="222"/>
      <c r="TWE7" s="223"/>
      <c r="TWF7" s="223"/>
      <c r="TWG7" s="223"/>
      <c r="TWH7" s="223"/>
      <c r="TWI7" s="224"/>
      <c r="TWJ7" s="224"/>
      <c r="TWK7" s="224"/>
      <c r="TWL7" s="224"/>
      <c r="TWM7" s="224"/>
      <c r="TWN7" s="222"/>
      <c r="TWO7" s="223"/>
      <c r="TWP7" s="223"/>
      <c r="TWQ7" s="223"/>
      <c r="TWR7" s="223"/>
      <c r="TWS7" s="224"/>
      <c r="TWT7" s="224"/>
      <c r="TWU7" s="224"/>
      <c r="TWV7" s="224"/>
      <c r="TWW7" s="224"/>
      <c r="TWX7" s="222"/>
      <c r="TWY7" s="223"/>
      <c r="TWZ7" s="223"/>
      <c r="TXA7" s="223"/>
      <c r="TXB7" s="223"/>
      <c r="TXC7" s="224"/>
      <c r="TXD7" s="224"/>
      <c r="TXE7" s="224"/>
      <c r="TXF7" s="224"/>
      <c r="TXG7" s="224"/>
      <c r="TXH7" s="222"/>
      <c r="TXI7" s="223"/>
      <c r="TXJ7" s="223"/>
      <c r="TXK7" s="223"/>
      <c r="TXL7" s="223"/>
      <c r="TXM7" s="224"/>
      <c r="TXN7" s="224"/>
      <c r="TXO7" s="224"/>
      <c r="TXP7" s="224"/>
      <c r="TXQ7" s="224"/>
      <c r="TXR7" s="222"/>
      <c r="TXS7" s="223"/>
      <c r="TXT7" s="223"/>
      <c r="TXU7" s="223"/>
      <c r="TXV7" s="223"/>
      <c r="TXW7" s="224"/>
      <c r="TXX7" s="224"/>
      <c r="TXY7" s="224"/>
      <c r="TXZ7" s="224"/>
      <c r="TYA7" s="224"/>
      <c r="TYB7" s="222"/>
      <c r="TYC7" s="223"/>
      <c r="TYD7" s="223"/>
      <c r="TYE7" s="223"/>
      <c r="TYF7" s="223"/>
      <c r="TYG7" s="224"/>
      <c r="TYH7" s="224"/>
      <c r="TYI7" s="224"/>
      <c r="TYJ7" s="224"/>
      <c r="TYK7" s="224"/>
      <c r="TYL7" s="222"/>
      <c r="TYM7" s="223"/>
      <c r="TYN7" s="223"/>
      <c r="TYO7" s="223"/>
      <c r="TYP7" s="223"/>
      <c r="TYQ7" s="224"/>
      <c r="TYR7" s="224"/>
      <c r="TYS7" s="224"/>
      <c r="TYT7" s="224"/>
      <c r="TYU7" s="224"/>
      <c r="TYV7" s="222"/>
      <c r="TYW7" s="223"/>
      <c r="TYX7" s="223"/>
      <c r="TYY7" s="223"/>
      <c r="TYZ7" s="223"/>
      <c r="TZA7" s="224"/>
      <c r="TZB7" s="224"/>
      <c r="TZC7" s="224"/>
      <c r="TZD7" s="224"/>
      <c r="TZE7" s="224"/>
      <c r="TZF7" s="222"/>
      <c r="TZG7" s="223"/>
      <c r="TZH7" s="223"/>
      <c r="TZI7" s="223"/>
      <c r="TZJ7" s="223"/>
      <c r="TZK7" s="224"/>
      <c r="TZL7" s="224"/>
      <c r="TZM7" s="224"/>
      <c r="TZN7" s="224"/>
      <c r="TZO7" s="224"/>
      <c r="TZP7" s="222"/>
      <c r="TZQ7" s="223"/>
      <c r="TZR7" s="223"/>
      <c r="TZS7" s="223"/>
      <c r="TZT7" s="223"/>
      <c r="TZU7" s="224"/>
      <c r="TZV7" s="224"/>
      <c r="TZW7" s="224"/>
      <c r="TZX7" s="224"/>
      <c r="TZY7" s="224"/>
      <c r="TZZ7" s="222"/>
      <c r="UAA7" s="223"/>
      <c r="UAB7" s="223"/>
      <c r="UAC7" s="223"/>
      <c r="UAD7" s="223"/>
      <c r="UAE7" s="224"/>
      <c r="UAF7" s="224"/>
      <c r="UAG7" s="224"/>
      <c r="UAH7" s="224"/>
      <c r="UAI7" s="224"/>
      <c r="UAJ7" s="222"/>
      <c r="UAK7" s="223"/>
      <c r="UAL7" s="223"/>
      <c r="UAM7" s="223"/>
      <c r="UAN7" s="223"/>
      <c r="UAO7" s="224"/>
      <c r="UAP7" s="224"/>
      <c r="UAQ7" s="224"/>
      <c r="UAR7" s="224"/>
      <c r="UAS7" s="224"/>
      <c r="UAT7" s="222"/>
      <c r="UAU7" s="223"/>
      <c r="UAV7" s="223"/>
      <c r="UAW7" s="223"/>
      <c r="UAX7" s="223"/>
      <c r="UAY7" s="224"/>
      <c r="UAZ7" s="224"/>
      <c r="UBA7" s="224"/>
      <c r="UBB7" s="224"/>
      <c r="UBC7" s="224"/>
      <c r="UBD7" s="222"/>
      <c r="UBE7" s="223"/>
      <c r="UBF7" s="223"/>
      <c r="UBG7" s="223"/>
      <c r="UBH7" s="223"/>
      <c r="UBI7" s="224"/>
      <c r="UBJ7" s="224"/>
      <c r="UBK7" s="224"/>
      <c r="UBL7" s="224"/>
      <c r="UBM7" s="224"/>
      <c r="UBN7" s="222"/>
      <c r="UBO7" s="223"/>
      <c r="UBP7" s="223"/>
      <c r="UBQ7" s="223"/>
      <c r="UBR7" s="223"/>
      <c r="UBS7" s="224"/>
      <c r="UBT7" s="224"/>
      <c r="UBU7" s="224"/>
      <c r="UBV7" s="224"/>
      <c r="UBW7" s="224"/>
      <c r="UBX7" s="222"/>
      <c r="UBY7" s="223"/>
      <c r="UBZ7" s="223"/>
      <c r="UCA7" s="223"/>
      <c r="UCB7" s="223"/>
      <c r="UCC7" s="224"/>
      <c r="UCD7" s="224"/>
      <c r="UCE7" s="224"/>
      <c r="UCF7" s="224"/>
      <c r="UCG7" s="224"/>
      <c r="UCH7" s="222"/>
      <c r="UCI7" s="223"/>
      <c r="UCJ7" s="223"/>
      <c r="UCK7" s="223"/>
      <c r="UCL7" s="223"/>
      <c r="UCM7" s="224"/>
      <c r="UCN7" s="224"/>
      <c r="UCO7" s="224"/>
      <c r="UCP7" s="224"/>
      <c r="UCQ7" s="224"/>
      <c r="UCR7" s="222"/>
      <c r="UCS7" s="223"/>
      <c r="UCT7" s="223"/>
      <c r="UCU7" s="223"/>
      <c r="UCV7" s="223"/>
      <c r="UCW7" s="224"/>
      <c r="UCX7" s="224"/>
      <c r="UCY7" s="224"/>
      <c r="UCZ7" s="224"/>
      <c r="UDA7" s="224"/>
      <c r="UDB7" s="222"/>
      <c r="UDC7" s="223"/>
      <c r="UDD7" s="223"/>
      <c r="UDE7" s="223"/>
      <c r="UDF7" s="223"/>
      <c r="UDG7" s="224"/>
      <c r="UDH7" s="224"/>
      <c r="UDI7" s="224"/>
      <c r="UDJ7" s="224"/>
      <c r="UDK7" s="224"/>
      <c r="UDL7" s="222"/>
      <c r="UDM7" s="223"/>
      <c r="UDN7" s="223"/>
      <c r="UDO7" s="223"/>
      <c r="UDP7" s="223"/>
      <c r="UDQ7" s="224"/>
      <c r="UDR7" s="224"/>
      <c r="UDS7" s="224"/>
      <c r="UDT7" s="224"/>
      <c r="UDU7" s="224"/>
      <c r="UDV7" s="222"/>
      <c r="UDW7" s="223"/>
      <c r="UDX7" s="223"/>
      <c r="UDY7" s="223"/>
      <c r="UDZ7" s="223"/>
      <c r="UEA7" s="224"/>
      <c r="UEB7" s="224"/>
      <c r="UEC7" s="224"/>
      <c r="UED7" s="224"/>
      <c r="UEE7" s="224"/>
      <c r="UEF7" s="222"/>
      <c r="UEG7" s="223"/>
      <c r="UEH7" s="223"/>
      <c r="UEI7" s="223"/>
      <c r="UEJ7" s="223"/>
      <c r="UEK7" s="224"/>
      <c r="UEL7" s="224"/>
      <c r="UEM7" s="224"/>
      <c r="UEN7" s="224"/>
      <c r="UEO7" s="224"/>
      <c r="UEP7" s="222"/>
      <c r="UEQ7" s="223"/>
      <c r="UER7" s="223"/>
      <c r="UES7" s="223"/>
      <c r="UET7" s="223"/>
      <c r="UEU7" s="224"/>
      <c r="UEV7" s="224"/>
      <c r="UEW7" s="224"/>
      <c r="UEX7" s="224"/>
      <c r="UEY7" s="224"/>
      <c r="UEZ7" s="222"/>
      <c r="UFA7" s="223"/>
      <c r="UFB7" s="223"/>
      <c r="UFC7" s="223"/>
      <c r="UFD7" s="223"/>
      <c r="UFE7" s="224"/>
      <c r="UFF7" s="224"/>
      <c r="UFG7" s="224"/>
      <c r="UFH7" s="224"/>
      <c r="UFI7" s="224"/>
      <c r="UFJ7" s="222"/>
      <c r="UFK7" s="223"/>
      <c r="UFL7" s="223"/>
      <c r="UFM7" s="223"/>
      <c r="UFN7" s="223"/>
      <c r="UFO7" s="224"/>
      <c r="UFP7" s="224"/>
      <c r="UFQ7" s="224"/>
      <c r="UFR7" s="224"/>
      <c r="UFS7" s="224"/>
      <c r="UFT7" s="222"/>
      <c r="UFU7" s="223"/>
      <c r="UFV7" s="223"/>
      <c r="UFW7" s="223"/>
      <c r="UFX7" s="223"/>
      <c r="UFY7" s="224"/>
      <c r="UFZ7" s="224"/>
      <c r="UGA7" s="224"/>
      <c r="UGB7" s="224"/>
      <c r="UGC7" s="224"/>
      <c r="UGD7" s="222"/>
      <c r="UGE7" s="223"/>
      <c r="UGF7" s="223"/>
      <c r="UGG7" s="223"/>
      <c r="UGH7" s="223"/>
      <c r="UGI7" s="224"/>
      <c r="UGJ7" s="224"/>
      <c r="UGK7" s="224"/>
      <c r="UGL7" s="224"/>
      <c r="UGM7" s="224"/>
      <c r="UGN7" s="222"/>
      <c r="UGO7" s="223"/>
      <c r="UGP7" s="223"/>
      <c r="UGQ7" s="223"/>
      <c r="UGR7" s="223"/>
      <c r="UGS7" s="224"/>
      <c r="UGT7" s="224"/>
      <c r="UGU7" s="224"/>
      <c r="UGV7" s="224"/>
      <c r="UGW7" s="224"/>
      <c r="UGX7" s="222"/>
      <c r="UGY7" s="223"/>
      <c r="UGZ7" s="223"/>
      <c r="UHA7" s="223"/>
      <c r="UHB7" s="223"/>
      <c r="UHC7" s="224"/>
      <c r="UHD7" s="224"/>
      <c r="UHE7" s="224"/>
      <c r="UHF7" s="224"/>
      <c r="UHG7" s="224"/>
      <c r="UHH7" s="222"/>
      <c r="UHI7" s="223"/>
      <c r="UHJ7" s="223"/>
      <c r="UHK7" s="223"/>
      <c r="UHL7" s="223"/>
      <c r="UHM7" s="224"/>
      <c r="UHN7" s="224"/>
      <c r="UHO7" s="224"/>
      <c r="UHP7" s="224"/>
      <c r="UHQ7" s="224"/>
      <c r="UHR7" s="222"/>
      <c r="UHS7" s="223"/>
      <c r="UHT7" s="223"/>
      <c r="UHU7" s="223"/>
      <c r="UHV7" s="223"/>
      <c r="UHW7" s="224"/>
      <c r="UHX7" s="224"/>
      <c r="UHY7" s="224"/>
      <c r="UHZ7" s="224"/>
      <c r="UIA7" s="224"/>
      <c r="UIB7" s="222"/>
      <c r="UIC7" s="223"/>
      <c r="UID7" s="223"/>
      <c r="UIE7" s="223"/>
      <c r="UIF7" s="223"/>
      <c r="UIG7" s="224"/>
      <c r="UIH7" s="224"/>
      <c r="UII7" s="224"/>
      <c r="UIJ7" s="224"/>
      <c r="UIK7" s="224"/>
      <c r="UIL7" s="222"/>
      <c r="UIM7" s="223"/>
      <c r="UIN7" s="223"/>
      <c r="UIO7" s="223"/>
      <c r="UIP7" s="223"/>
      <c r="UIQ7" s="224"/>
      <c r="UIR7" s="224"/>
      <c r="UIS7" s="224"/>
      <c r="UIT7" s="224"/>
      <c r="UIU7" s="224"/>
      <c r="UIV7" s="222"/>
      <c r="UIW7" s="223"/>
      <c r="UIX7" s="223"/>
      <c r="UIY7" s="223"/>
      <c r="UIZ7" s="223"/>
      <c r="UJA7" s="224"/>
      <c r="UJB7" s="224"/>
      <c r="UJC7" s="224"/>
      <c r="UJD7" s="224"/>
      <c r="UJE7" s="224"/>
      <c r="UJF7" s="222"/>
      <c r="UJG7" s="223"/>
      <c r="UJH7" s="223"/>
      <c r="UJI7" s="223"/>
      <c r="UJJ7" s="223"/>
      <c r="UJK7" s="224"/>
      <c r="UJL7" s="224"/>
      <c r="UJM7" s="224"/>
      <c r="UJN7" s="224"/>
      <c r="UJO7" s="224"/>
      <c r="UJP7" s="222"/>
      <c r="UJQ7" s="223"/>
      <c r="UJR7" s="223"/>
      <c r="UJS7" s="223"/>
      <c r="UJT7" s="223"/>
      <c r="UJU7" s="224"/>
      <c r="UJV7" s="224"/>
      <c r="UJW7" s="224"/>
      <c r="UJX7" s="224"/>
      <c r="UJY7" s="224"/>
      <c r="UJZ7" s="222"/>
      <c r="UKA7" s="223"/>
      <c r="UKB7" s="223"/>
      <c r="UKC7" s="223"/>
      <c r="UKD7" s="223"/>
      <c r="UKE7" s="224"/>
      <c r="UKF7" s="224"/>
      <c r="UKG7" s="224"/>
      <c r="UKH7" s="224"/>
      <c r="UKI7" s="224"/>
      <c r="UKJ7" s="222"/>
      <c r="UKK7" s="223"/>
      <c r="UKL7" s="223"/>
      <c r="UKM7" s="223"/>
      <c r="UKN7" s="223"/>
      <c r="UKO7" s="224"/>
      <c r="UKP7" s="224"/>
      <c r="UKQ7" s="224"/>
      <c r="UKR7" s="224"/>
      <c r="UKS7" s="224"/>
      <c r="UKT7" s="222"/>
      <c r="UKU7" s="223"/>
      <c r="UKV7" s="223"/>
      <c r="UKW7" s="223"/>
      <c r="UKX7" s="223"/>
      <c r="UKY7" s="224"/>
      <c r="UKZ7" s="224"/>
      <c r="ULA7" s="224"/>
      <c r="ULB7" s="224"/>
      <c r="ULC7" s="224"/>
      <c r="ULD7" s="222"/>
      <c r="ULE7" s="223"/>
      <c r="ULF7" s="223"/>
      <c r="ULG7" s="223"/>
      <c r="ULH7" s="223"/>
      <c r="ULI7" s="224"/>
      <c r="ULJ7" s="224"/>
      <c r="ULK7" s="224"/>
      <c r="ULL7" s="224"/>
      <c r="ULM7" s="224"/>
      <c r="ULN7" s="222"/>
      <c r="ULO7" s="223"/>
      <c r="ULP7" s="223"/>
      <c r="ULQ7" s="223"/>
      <c r="ULR7" s="223"/>
      <c r="ULS7" s="224"/>
      <c r="ULT7" s="224"/>
      <c r="ULU7" s="224"/>
      <c r="ULV7" s="224"/>
      <c r="ULW7" s="224"/>
      <c r="ULX7" s="222"/>
      <c r="ULY7" s="223"/>
      <c r="ULZ7" s="223"/>
      <c r="UMA7" s="223"/>
      <c r="UMB7" s="223"/>
      <c r="UMC7" s="224"/>
      <c r="UMD7" s="224"/>
      <c r="UME7" s="224"/>
      <c r="UMF7" s="224"/>
      <c r="UMG7" s="224"/>
      <c r="UMH7" s="222"/>
      <c r="UMI7" s="223"/>
      <c r="UMJ7" s="223"/>
      <c r="UMK7" s="223"/>
      <c r="UML7" s="223"/>
      <c r="UMM7" s="224"/>
      <c r="UMN7" s="224"/>
      <c r="UMO7" s="224"/>
      <c r="UMP7" s="224"/>
      <c r="UMQ7" s="224"/>
      <c r="UMR7" s="222"/>
      <c r="UMS7" s="223"/>
      <c r="UMT7" s="223"/>
      <c r="UMU7" s="223"/>
      <c r="UMV7" s="223"/>
      <c r="UMW7" s="224"/>
      <c r="UMX7" s="224"/>
      <c r="UMY7" s="224"/>
      <c r="UMZ7" s="224"/>
      <c r="UNA7" s="224"/>
      <c r="UNB7" s="222"/>
      <c r="UNC7" s="223"/>
      <c r="UND7" s="223"/>
      <c r="UNE7" s="223"/>
      <c r="UNF7" s="223"/>
      <c r="UNG7" s="224"/>
      <c r="UNH7" s="224"/>
      <c r="UNI7" s="224"/>
      <c r="UNJ7" s="224"/>
      <c r="UNK7" s="224"/>
      <c r="UNL7" s="222"/>
      <c r="UNM7" s="223"/>
      <c r="UNN7" s="223"/>
      <c r="UNO7" s="223"/>
      <c r="UNP7" s="223"/>
      <c r="UNQ7" s="224"/>
      <c r="UNR7" s="224"/>
      <c r="UNS7" s="224"/>
      <c r="UNT7" s="224"/>
      <c r="UNU7" s="224"/>
      <c r="UNV7" s="222"/>
      <c r="UNW7" s="223"/>
      <c r="UNX7" s="223"/>
      <c r="UNY7" s="223"/>
      <c r="UNZ7" s="223"/>
      <c r="UOA7" s="224"/>
      <c r="UOB7" s="224"/>
      <c r="UOC7" s="224"/>
      <c r="UOD7" s="224"/>
      <c r="UOE7" s="224"/>
      <c r="UOF7" s="222"/>
      <c r="UOG7" s="223"/>
      <c r="UOH7" s="223"/>
      <c r="UOI7" s="223"/>
      <c r="UOJ7" s="223"/>
      <c r="UOK7" s="224"/>
      <c r="UOL7" s="224"/>
      <c r="UOM7" s="224"/>
      <c r="UON7" s="224"/>
      <c r="UOO7" s="224"/>
      <c r="UOP7" s="222"/>
      <c r="UOQ7" s="223"/>
      <c r="UOR7" s="223"/>
      <c r="UOS7" s="223"/>
      <c r="UOT7" s="223"/>
      <c r="UOU7" s="224"/>
      <c r="UOV7" s="224"/>
      <c r="UOW7" s="224"/>
      <c r="UOX7" s="224"/>
      <c r="UOY7" s="224"/>
      <c r="UOZ7" s="222"/>
      <c r="UPA7" s="223"/>
      <c r="UPB7" s="223"/>
      <c r="UPC7" s="223"/>
      <c r="UPD7" s="223"/>
      <c r="UPE7" s="224"/>
      <c r="UPF7" s="224"/>
      <c r="UPG7" s="224"/>
      <c r="UPH7" s="224"/>
      <c r="UPI7" s="224"/>
      <c r="UPJ7" s="222"/>
      <c r="UPK7" s="223"/>
      <c r="UPL7" s="223"/>
      <c r="UPM7" s="223"/>
      <c r="UPN7" s="223"/>
      <c r="UPO7" s="224"/>
      <c r="UPP7" s="224"/>
      <c r="UPQ7" s="224"/>
      <c r="UPR7" s="224"/>
      <c r="UPS7" s="224"/>
      <c r="UPT7" s="222"/>
      <c r="UPU7" s="223"/>
      <c r="UPV7" s="223"/>
      <c r="UPW7" s="223"/>
      <c r="UPX7" s="223"/>
      <c r="UPY7" s="224"/>
      <c r="UPZ7" s="224"/>
      <c r="UQA7" s="224"/>
      <c r="UQB7" s="224"/>
      <c r="UQC7" s="224"/>
      <c r="UQD7" s="222"/>
      <c r="UQE7" s="223"/>
      <c r="UQF7" s="223"/>
      <c r="UQG7" s="223"/>
      <c r="UQH7" s="223"/>
      <c r="UQI7" s="224"/>
      <c r="UQJ7" s="224"/>
      <c r="UQK7" s="224"/>
      <c r="UQL7" s="224"/>
      <c r="UQM7" s="224"/>
      <c r="UQN7" s="222"/>
      <c r="UQO7" s="223"/>
      <c r="UQP7" s="223"/>
      <c r="UQQ7" s="223"/>
      <c r="UQR7" s="223"/>
      <c r="UQS7" s="224"/>
      <c r="UQT7" s="224"/>
      <c r="UQU7" s="224"/>
      <c r="UQV7" s="224"/>
      <c r="UQW7" s="224"/>
      <c r="UQX7" s="222"/>
      <c r="UQY7" s="223"/>
      <c r="UQZ7" s="223"/>
      <c r="URA7" s="223"/>
      <c r="URB7" s="223"/>
      <c r="URC7" s="224"/>
      <c r="URD7" s="224"/>
      <c r="URE7" s="224"/>
      <c r="URF7" s="224"/>
      <c r="URG7" s="224"/>
      <c r="URH7" s="222"/>
      <c r="URI7" s="223"/>
      <c r="URJ7" s="223"/>
      <c r="URK7" s="223"/>
      <c r="URL7" s="223"/>
      <c r="URM7" s="224"/>
      <c r="URN7" s="224"/>
      <c r="URO7" s="224"/>
      <c r="URP7" s="224"/>
      <c r="URQ7" s="224"/>
      <c r="URR7" s="222"/>
      <c r="URS7" s="223"/>
      <c r="URT7" s="223"/>
      <c r="URU7" s="223"/>
      <c r="URV7" s="223"/>
      <c r="URW7" s="224"/>
      <c r="URX7" s="224"/>
      <c r="URY7" s="224"/>
      <c r="URZ7" s="224"/>
      <c r="USA7" s="224"/>
      <c r="USB7" s="222"/>
      <c r="USC7" s="223"/>
      <c r="USD7" s="223"/>
      <c r="USE7" s="223"/>
      <c r="USF7" s="223"/>
      <c r="USG7" s="224"/>
      <c r="USH7" s="224"/>
      <c r="USI7" s="224"/>
      <c r="USJ7" s="224"/>
      <c r="USK7" s="224"/>
      <c r="USL7" s="222"/>
      <c r="USM7" s="223"/>
      <c r="USN7" s="223"/>
      <c r="USO7" s="223"/>
      <c r="USP7" s="223"/>
      <c r="USQ7" s="224"/>
      <c r="USR7" s="224"/>
      <c r="USS7" s="224"/>
      <c r="UST7" s="224"/>
      <c r="USU7" s="224"/>
      <c r="USV7" s="222"/>
      <c r="USW7" s="223"/>
      <c r="USX7" s="223"/>
      <c r="USY7" s="223"/>
      <c r="USZ7" s="223"/>
      <c r="UTA7" s="224"/>
      <c r="UTB7" s="224"/>
      <c r="UTC7" s="224"/>
      <c r="UTD7" s="224"/>
      <c r="UTE7" s="224"/>
      <c r="UTF7" s="222"/>
      <c r="UTG7" s="223"/>
      <c r="UTH7" s="223"/>
      <c r="UTI7" s="223"/>
      <c r="UTJ7" s="223"/>
      <c r="UTK7" s="224"/>
      <c r="UTL7" s="224"/>
      <c r="UTM7" s="224"/>
      <c r="UTN7" s="224"/>
      <c r="UTO7" s="224"/>
      <c r="UTP7" s="222"/>
      <c r="UTQ7" s="223"/>
      <c r="UTR7" s="223"/>
      <c r="UTS7" s="223"/>
      <c r="UTT7" s="223"/>
      <c r="UTU7" s="224"/>
      <c r="UTV7" s="224"/>
      <c r="UTW7" s="224"/>
      <c r="UTX7" s="224"/>
      <c r="UTY7" s="224"/>
      <c r="UTZ7" s="222"/>
      <c r="UUA7" s="223"/>
      <c r="UUB7" s="223"/>
      <c r="UUC7" s="223"/>
      <c r="UUD7" s="223"/>
      <c r="UUE7" s="224"/>
      <c r="UUF7" s="224"/>
      <c r="UUG7" s="224"/>
      <c r="UUH7" s="224"/>
      <c r="UUI7" s="224"/>
      <c r="UUJ7" s="222"/>
      <c r="UUK7" s="223"/>
      <c r="UUL7" s="223"/>
      <c r="UUM7" s="223"/>
      <c r="UUN7" s="223"/>
      <c r="UUO7" s="224"/>
      <c r="UUP7" s="224"/>
      <c r="UUQ7" s="224"/>
      <c r="UUR7" s="224"/>
      <c r="UUS7" s="224"/>
      <c r="UUT7" s="222"/>
      <c r="UUU7" s="223"/>
      <c r="UUV7" s="223"/>
      <c r="UUW7" s="223"/>
      <c r="UUX7" s="223"/>
      <c r="UUY7" s="224"/>
      <c r="UUZ7" s="224"/>
      <c r="UVA7" s="224"/>
      <c r="UVB7" s="224"/>
      <c r="UVC7" s="224"/>
      <c r="UVD7" s="222"/>
      <c r="UVE7" s="223"/>
      <c r="UVF7" s="223"/>
      <c r="UVG7" s="223"/>
      <c r="UVH7" s="223"/>
      <c r="UVI7" s="224"/>
      <c r="UVJ7" s="224"/>
      <c r="UVK7" s="224"/>
      <c r="UVL7" s="224"/>
      <c r="UVM7" s="224"/>
      <c r="UVN7" s="222"/>
      <c r="UVO7" s="223"/>
      <c r="UVP7" s="223"/>
      <c r="UVQ7" s="223"/>
      <c r="UVR7" s="223"/>
      <c r="UVS7" s="224"/>
      <c r="UVT7" s="224"/>
      <c r="UVU7" s="224"/>
      <c r="UVV7" s="224"/>
      <c r="UVW7" s="224"/>
      <c r="UVX7" s="222"/>
      <c r="UVY7" s="223"/>
      <c r="UVZ7" s="223"/>
      <c r="UWA7" s="223"/>
      <c r="UWB7" s="223"/>
      <c r="UWC7" s="224"/>
      <c r="UWD7" s="224"/>
      <c r="UWE7" s="224"/>
      <c r="UWF7" s="224"/>
      <c r="UWG7" s="224"/>
      <c r="UWH7" s="222"/>
      <c r="UWI7" s="223"/>
      <c r="UWJ7" s="223"/>
      <c r="UWK7" s="223"/>
      <c r="UWL7" s="223"/>
      <c r="UWM7" s="224"/>
      <c r="UWN7" s="224"/>
      <c r="UWO7" s="224"/>
      <c r="UWP7" s="224"/>
      <c r="UWQ7" s="224"/>
      <c r="UWR7" s="222"/>
      <c r="UWS7" s="223"/>
      <c r="UWT7" s="223"/>
      <c r="UWU7" s="223"/>
      <c r="UWV7" s="223"/>
      <c r="UWW7" s="224"/>
      <c r="UWX7" s="224"/>
      <c r="UWY7" s="224"/>
      <c r="UWZ7" s="224"/>
      <c r="UXA7" s="224"/>
      <c r="UXB7" s="222"/>
      <c r="UXC7" s="223"/>
      <c r="UXD7" s="223"/>
      <c r="UXE7" s="223"/>
      <c r="UXF7" s="223"/>
      <c r="UXG7" s="224"/>
      <c r="UXH7" s="224"/>
      <c r="UXI7" s="224"/>
      <c r="UXJ7" s="224"/>
      <c r="UXK7" s="224"/>
      <c r="UXL7" s="222"/>
      <c r="UXM7" s="223"/>
      <c r="UXN7" s="223"/>
      <c r="UXO7" s="223"/>
      <c r="UXP7" s="223"/>
      <c r="UXQ7" s="224"/>
      <c r="UXR7" s="224"/>
      <c r="UXS7" s="224"/>
      <c r="UXT7" s="224"/>
      <c r="UXU7" s="224"/>
      <c r="UXV7" s="222"/>
      <c r="UXW7" s="223"/>
      <c r="UXX7" s="223"/>
      <c r="UXY7" s="223"/>
      <c r="UXZ7" s="223"/>
      <c r="UYA7" s="224"/>
      <c r="UYB7" s="224"/>
      <c r="UYC7" s="224"/>
      <c r="UYD7" s="224"/>
      <c r="UYE7" s="224"/>
      <c r="UYF7" s="222"/>
      <c r="UYG7" s="223"/>
      <c r="UYH7" s="223"/>
      <c r="UYI7" s="223"/>
      <c r="UYJ7" s="223"/>
      <c r="UYK7" s="224"/>
      <c r="UYL7" s="224"/>
      <c r="UYM7" s="224"/>
      <c r="UYN7" s="224"/>
      <c r="UYO7" s="224"/>
      <c r="UYP7" s="222"/>
      <c r="UYQ7" s="223"/>
      <c r="UYR7" s="223"/>
      <c r="UYS7" s="223"/>
      <c r="UYT7" s="223"/>
      <c r="UYU7" s="224"/>
      <c r="UYV7" s="224"/>
      <c r="UYW7" s="224"/>
      <c r="UYX7" s="224"/>
      <c r="UYY7" s="224"/>
      <c r="UYZ7" s="222"/>
      <c r="UZA7" s="223"/>
      <c r="UZB7" s="223"/>
      <c r="UZC7" s="223"/>
      <c r="UZD7" s="223"/>
      <c r="UZE7" s="224"/>
      <c r="UZF7" s="224"/>
      <c r="UZG7" s="224"/>
      <c r="UZH7" s="224"/>
      <c r="UZI7" s="224"/>
      <c r="UZJ7" s="222"/>
      <c r="UZK7" s="223"/>
      <c r="UZL7" s="223"/>
      <c r="UZM7" s="223"/>
      <c r="UZN7" s="223"/>
      <c r="UZO7" s="224"/>
      <c r="UZP7" s="224"/>
      <c r="UZQ7" s="224"/>
      <c r="UZR7" s="224"/>
      <c r="UZS7" s="224"/>
      <c r="UZT7" s="222"/>
      <c r="UZU7" s="223"/>
      <c r="UZV7" s="223"/>
      <c r="UZW7" s="223"/>
      <c r="UZX7" s="223"/>
      <c r="UZY7" s="224"/>
      <c r="UZZ7" s="224"/>
      <c r="VAA7" s="224"/>
      <c r="VAB7" s="224"/>
      <c r="VAC7" s="224"/>
      <c r="VAD7" s="222"/>
      <c r="VAE7" s="223"/>
      <c r="VAF7" s="223"/>
      <c r="VAG7" s="223"/>
      <c r="VAH7" s="223"/>
      <c r="VAI7" s="224"/>
      <c r="VAJ7" s="224"/>
      <c r="VAK7" s="224"/>
      <c r="VAL7" s="224"/>
      <c r="VAM7" s="224"/>
      <c r="VAN7" s="222"/>
      <c r="VAO7" s="223"/>
      <c r="VAP7" s="223"/>
      <c r="VAQ7" s="223"/>
      <c r="VAR7" s="223"/>
      <c r="VAS7" s="224"/>
      <c r="VAT7" s="224"/>
      <c r="VAU7" s="224"/>
      <c r="VAV7" s="224"/>
      <c r="VAW7" s="224"/>
      <c r="VAX7" s="222"/>
      <c r="VAY7" s="223"/>
      <c r="VAZ7" s="223"/>
      <c r="VBA7" s="223"/>
      <c r="VBB7" s="223"/>
      <c r="VBC7" s="224"/>
      <c r="VBD7" s="224"/>
      <c r="VBE7" s="224"/>
      <c r="VBF7" s="224"/>
      <c r="VBG7" s="224"/>
      <c r="VBH7" s="222"/>
      <c r="VBI7" s="223"/>
      <c r="VBJ7" s="223"/>
      <c r="VBK7" s="223"/>
      <c r="VBL7" s="223"/>
      <c r="VBM7" s="224"/>
      <c r="VBN7" s="224"/>
      <c r="VBO7" s="224"/>
      <c r="VBP7" s="224"/>
      <c r="VBQ7" s="224"/>
      <c r="VBR7" s="222"/>
      <c r="VBS7" s="223"/>
      <c r="VBT7" s="223"/>
      <c r="VBU7" s="223"/>
      <c r="VBV7" s="223"/>
      <c r="VBW7" s="224"/>
      <c r="VBX7" s="224"/>
      <c r="VBY7" s="224"/>
      <c r="VBZ7" s="224"/>
      <c r="VCA7" s="224"/>
      <c r="VCB7" s="222"/>
      <c r="VCC7" s="223"/>
      <c r="VCD7" s="223"/>
      <c r="VCE7" s="223"/>
      <c r="VCF7" s="223"/>
      <c r="VCG7" s="224"/>
      <c r="VCH7" s="224"/>
      <c r="VCI7" s="224"/>
      <c r="VCJ7" s="224"/>
      <c r="VCK7" s="224"/>
      <c r="VCL7" s="222"/>
      <c r="VCM7" s="223"/>
      <c r="VCN7" s="223"/>
      <c r="VCO7" s="223"/>
      <c r="VCP7" s="223"/>
      <c r="VCQ7" s="224"/>
      <c r="VCR7" s="224"/>
      <c r="VCS7" s="224"/>
      <c r="VCT7" s="224"/>
      <c r="VCU7" s="224"/>
      <c r="VCV7" s="222"/>
      <c r="VCW7" s="223"/>
      <c r="VCX7" s="223"/>
      <c r="VCY7" s="223"/>
      <c r="VCZ7" s="223"/>
      <c r="VDA7" s="224"/>
      <c r="VDB7" s="224"/>
      <c r="VDC7" s="224"/>
      <c r="VDD7" s="224"/>
      <c r="VDE7" s="224"/>
      <c r="VDF7" s="222"/>
      <c r="VDG7" s="223"/>
      <c r="VDH7" s="223"/>
      <c r="VDI7" s="223"/>
      <c r="VDJ7" s="223"/>
      <c r="VDK7" s="224"/>
      <c r="VDL7" s="224"/>
      <c r="VDM7" s="224"/>
      <c r="VDN7" s="224"/>
      <c r="VDO7" s="224"/>
      <c r="VDP7" s="222"/>
      <c r="VDQ7" s="223"/>
      <c r="VDR7" s="223"/>
      <c r="VDS7" s="223"/>
      <c r="VDT7" s="223"/>
      <c r="VDU7" s="224"/>
      <c r="VDV7" s="224"/>
      <c r="VDW7" s="224"/>
      <c r="VDX7" s="224"/>
      <c r="VDY7" s="224"/>
      <c r="VDZ7" s="222"/>
      <c r="VEA7" s="223"/>
      <c r="VEB7" s="223"/>
      <c r="VEC7" s="223"/>
      <c r="VED7" s="223"/>
      <c r="VEE7" s="224"/>
      <c r="VEF7" s="224"/>
      <c r="VEG7" s="224"/>
      <c r="VEH7" s="224"/>
      <c r="VEI7" s="224"/>
      <c r="VEJ7" s="222"/>
      <c r="VEK7" s="223"/>
      <c r="VEL7" s="223"/>
      <c r="VEM7" s="223"/>
      <c r="VEN7" s="223"/>
      <c r="VEO7" s="224"/>
      <c r="VEP7" s="224"/>
      <c r="VEQ7" s="224"/>
      <c r="VER7" s="224"/>
      <c r="VES7" s="224"/>
      <c r="VET7" s="222"/>
      <c r="VEU7" s="223"/>
      <c r="VEV7" s="223"/>
      <c r="VEW7" s="223"/>
      <c r="VEX7" s="223"/>
      <c r="VEY7" s="224"/>
      <c r="VEZ7" s="224"/>
      <c r="VFA7" s="224"/>
      <c r="VFB7" s="224"/>
      <c r="VFC7" s="224"/>
      <c r="VFD7" s="222"/>
      <c r="VFE7" s="223"/>
      <c r="VFF7" s="223"/>
      <c r="VFG7" s="223"/>
      <c r="VFH7" s="223"/>
      <c r="VFI7" s="224"/>
      <c r="VFJ7" s="224"/>
      <c r="VFK7" s="224"/>
      <c r="VFL7" s="224"/>
      <c r="VFM7" s="224"/>
      <c r="VFN7" s="222"/>
      <c r="VFO7" s="223"/>
      <c r="VFP7" s="223"/>
      <c r="VFQ7" s="223"/>
      <c r="VFR7" s="223"/>
      <c r="VFS7" s="224"/>
      <c r="VFT7" s="224"/>
      <c r="VFU7" s="224"/>
      <c r="VFV7" s="224"/>
      <c r="VFW7" s="224"/>
      <c r="VFX7" s="222"/>
      <c r="VFY7" s="223"/>
      <c r="VFZ7" s="223"/>
      <c r="VGA7" s="223"/>
      <c r="VGB7" s="223"/>
      <c r="VGC7" s="224"/>
      <c r="VGD7" s="224"/>
      <c r="VGE7" s="224"/>
      <c r="VGF7" s="224"/>
      <c r="VGG7" s="224"/>
      <c r="VGH7" s="222"/>
      <c r="VGI7" s="223"/>
      <c r="VGJ7" s="223"/>
      <c r="VGK7" s="223"/>
      <c r="VGL7" s="223"/>
      <c r="VGM7" s="224"/>
      <c r="VGN7" s="224"/>
      <c r="VGO7" s="224"/>
      <c r="VGP7" s="224"/>
      <c r="VGQ7" s="224"/>
      <c r="VGR7" s="222"/>
      <c r="VGS7" s="223"/>
      <c r="VGT7" s="223"/>
      <c r="VGU7" s="223"/>
      <c r="VGV7" s="223"/>
      <c r="VGW7" s="224"/>
      <c r="VGX7" s="224"/>
      <c r="VGY7" s="224"/>
      <c r="VGZ7" s="224"/>
      <c r="VHA7" s="224"/>
      <c r="VHB7" s="222"/>
      <c r="VHC7" s="223"/>
      <c r="VHD7" s="223"/>
      <c r="VHE7" s="223"/>
      <c r="VHF7" s="223"/>
      <c r="VHG7" s="224"/>
      <c r="VHH7" s="224"/>
      <c r="VHI7" s="224"/>
      <c r="VHJ7" s="224"/>
      <c r="VHK7" s="224"/>
      <c r="VHL7" s="222"/>
      <c r="VHM7" s="223"/>
      <c r="VHN7" s="223"/>
      <c r="VHO7" s="223"/>
      <c r="VHP7" s="223"/>
      <c r="VHQ7" s="224"/>
      <c r="VHR7" s="224"/>
      <c r="VHS7" s="224"/>
      <c r="VHT7" s="224"/>
      <c r="VHU7" s="224"/>
      <c r="VHV7" s="222"/>
      <c r="VHW7" s="223"/>
      <c r="VHX7" s="223"/>
      <c r="VHY7" s="223"/>
      <c r="VHZ7" s="223"/>
      <c r="VIA7" s="224"/>
      <c r="VIB7" s="224"/>
      <c r="VIC7" s="224"/>
      <c r="VID7" s="224"/>
      <c r="VIE7" s="224"/>
      <c r="VIF7" s="222"/>
      <c r="VIG7" s="223"/>
      <c r="VIH7" s="223"/>
      <c r="VII7" s="223"/>
      <c r="VIJ7" s="223"/>
      <c r="VIK7" s="224"/>
      <c r="VIL7" s="224"/>
      <c r="VIM7" s="224"/>
      <c r="VIN7" s="224"/>
      <c r="VIO7" s="224"/>
      <c r="VIP7" s="222"/>
      <c r="VIQ7" s="223"/>
      <c r="VIR7" s="223"/>
      <c r="VIS7" s="223"/>
      <c r="VIT7" s="223"/>
      <c r="VIU7" s="224"/>
      <c r="VIV7" s="224"/>
      <c r="VIW7" s="224"/>
      <c r="VIX7" s="224"/>
      <c r="VIY7" s="224"/>
      <c r="VIZ7" s="222"/>
      <c r="VJA7" s="223"/>
      <c r="VJB7" s="223"/>
      <c r="VJC7" s="223"/>
      <c r="VJD7" s="223"/>
      <c r="VJE7" s="224"/>
      <c r="VJF7" s="224"/>
      <c r="VJG7" s="224"/>
      <c r="VJH7" s="224"/>
      <c r="VJI7" s="224"/>
      <c r="VJJ7" s="222"/>
      <c r="VJK7" s="223"/>
      <c r="VJL7" s="223"/>
      <c r="VJM7" s="223"/>
      <c r="VJN7" s="223"/>
      <c r="VJO7" s="224"/>
      <c r="VJP7" s="224"/>
      <c r="VJQ7" s="224"/>
      <c r="VJR7" s="224"/>
      <c r="VJS7" s="224"/>
      <c r="VJT7" s="222"/>
      <c r="VJU7" s="223"/>
      <c r="VJV7" s="223"/>
      <c r="VJW7" s="223"/>
      <c r="VJX7" s="223"/>
      <c r="VJY7" s="224"/>
      <c r="VJZ7" s="224"/>
      <c r="VKA7" s="224"/>
      <c r="VKB7" s="224"/>
      <c r="VKC7" s="224"/>
      <c r="VKD7" s="222"/>
      <c r="VKE7" s="223"/>
      <c r="VKF7" s="223"/>
      <c r="VKG7" s="223"/>
      <c r="VKH7" s="223"/>
      <c r="VKI7" s="224"/>
      <c r="VKJ7" s="224"/>
      <c r="VKK7" s="224"/>
      <c r="VKL7" s="224"/>
      <c r="VKM7" s="224"/>
      <c r="VKN7" s="222"/>
      <c r="VKO7" s="223"/>
      <c r="VKP7" s="223"/>
      <c r="VKQ7" s="223"/>
      <c r="VKR7" s="223"/>
      <c r="VKS7" s="224"/>
      <c r="VKT7" s="224"/>
      <c r="VKU7" s="224"/>
      <c r="VKV7" s="224"/>
      <c r="VKW7" s="224"/>
      <c r="VKX7" s="222"/>
      <c r="VKY7" s="223"/>
      <c r="VKZ7" s="223"/>
      <c r="VLA7" s="223"/>
      <c r="VLB7" s="223"/>
      <c r="VLC7" s="224"/>
      <c r="VLD7" s="224"/>
      <c r="VLE7" s="224"/>
      <c r="VLF7" s="224"/>
      <c r="VLG7" s="224"/>
      <c r="VLH7" s="222"/>
      <c r="VLI7" s="223"/>
      <c r="VLJ7" s="223"/>
      <c r="VLK7" s="223"/>
      <c r="VLL7" s="223"/>
      <c r="VLM7" s="224"/>
      <c r="VLN7" s="224"/>
      <c r="VLO7" s="224"/>
      <c r="VLP7" s="224"/>
      <c r="VLQ7" s="224"/>
      <c r="VLR7" s="222"/>
      <c r="VLS7" s="223"/>
      <c r="VLT7" s="223"/>
      <c r="VLU7" s="223"/>
      <c r="VLV7" s="223"/>
      <c r="VLW7" s="224"/>
      <c r="VLX7" s="224"/>
      <c r="VLY7" s="224"/>
      <c r="VLZ7" s="224"/>
      <c r="VMA7" s="224"/>
      <c r="VMB7" s="222"/>
      <c r="VMC7" s="223"/>
      <c r="VMD7" s="223"/>
      <c r="VME7" s="223"/>
      <c r="VMF7" s="223"/>
      <c r="VMG7" s="224"/>
      <c r="VMH7" s="224"/>
      <c r="VMI7" s="224"/>
      <c r="VMJ7" s="224"/>
      <c r="VMK7" s="224"/>
      <c r="VML7" s="222"/>
      <c r="VMM7" s="223"/>
      <c r="VMN7" s="223"/>
      <c r="VMO7" s="223"/>
      <c r="VMP7" s="223"/>
      <c r="VMQ7" s="224"/>
      <c r="VMR7" s="224"/>
      <c r="VMS7" s="224"/>
      <c r="VMT7" s="224"/>
      <c r="VMU7" s="224"/>
      <c r="VMV7" s="222"/>
      <c r="VMW7" s="223"/>
      <c r="VMX7" s="223"/>
      <c r="VMY7" s="223"/>
      <c r="VMZ7" s="223"/>
      <c r="VNA7" s="224"/>
      <c r="VNB7" s="224"/>
      <c r="VNC7" s="224"/>
      <c r="VND7" s="224"/>
      <c r="VNE7" s="224"/>
      <c r="VNF7" s="222"/>
      <c r="VNG7" s="223"/>
      <c r="VNH7" s="223"/>
      <c r="VNI7" s="223"/>
      <c r="VNJ7" s="223"/>
      <c r="VNK7" s="224"/>
      <c r="VNL7" s="224"/>
      <c r="VNM7" s="224"/>
      <c r="VNN7" s="224"/>
      <c r="VNO7" s="224"/>
      <c r="VNP7" s="222"/>
      <c r="VNQ7" s="223"/>
      <c r="VNR7" s="223"/>
      <c r="VNS7" s="223"/>
      <c r="VNT7" s="223"/>
      <c r="VNU7" s="224"/>
      <c r="VNV7" s="224"/>
      <c r="VNW7" s="224"/>
      <c r="VNX7" s="224"/>
      <c r="VNY7" s="224"/>
      <c r="VNZ7" s="222"/>
      <c r="VOA7" s="223"/>
      <c r="VOB7" s="223"/>
      <c r="VOC7" s="223"/>
      <c r="VOD7" s="223"/>
      <c r="VOE7" s="224"/>
      <c r="VOF7" s="224"/>
      <c r="VOG7" s="224"/>
      <c r="VOH7" s="224"/>
      <c r="VOI7" s="224"/>
      <c r="VOJ7" s="222"/>
      <c r="VOK7" s="223"/>
      <c r="VOL7" s="223"/>
      <c r="VOM7" s="223"/>
      <c r="VON7" s="223"/>
      <c r="VOO7" s="224"/>
      <c r="VOP7" s="224"/>
      <c r="VOQ7" s="224"/>
      <c r="VOR7" s="224"/>
      <c r="VOS7" s="224"/>
      <c r="VOT7" s="222"/>
      <c r="VOU7" s="223"/>
      <c r="VOV7" s="223"/>
      <c r="VOW7" s="223"/>
      <c r="VOX7" s="223"/>
      <c r="VOY7" s="224"/>
      <c r="VOZ7" s="224"/>
      <c r="VPA7" s="224"/>
      <c r="VPB7" s="224"/>
      <c r="VPC7" s="224"/>
      <c r="VPD7" s="222"/>
      <c r="VPE7" s="223"/>
      <c r="VPF7" s="223"/>
      <c r="VPG7" s="223"/>
      <c r="VPH7" s="223"/>
      <c r="VPI7" s="224"/>
      <c r="VPJ7" s="224"/>
      <c r="VPK7" s="224"/>
      <c r="VPL7" s="224"/>
      <c r="VPM7" s="224"/>
      <c r="VPN7" s="222"/>
      <c r="VPO7" s="223"/>
      <c r="VPP7" s="223"/>
      <c r="VPQ7" s="223"/>
      <c r="VPR7" s="223"/>
      <c r="VPS7" s="224"/>
      <c r="VPT7" s="224"/>
      <c r="VPU7" s="224"/>
      <c r="VPV7" s="224"/>
      <c r="VPW7" s="224"/>
      <c r="VPX7" s="222"/>
      <c r="VPY7" s="223"/>
      <c r="VPZ7" s="223"/>
      <c r="VQA7" s="223"/>
      <c r="VQB7" s="223"/>
      <c r="VQC7" s="224"/>
      <c r="VQD7" s="224"/>
      <c r="VQE7" s="224"/>
      <c r="VQF7" s="224"/>
      <c r="VQG7" s="224"/>
      <c r="VQH7" s="222"/>
      <c r="VQI7" s="223"/>
      <c r="VQJ7" s="223"/>
      <c r="VQK7" s="223"/>
      <c r="VQL7" s="223"/>
      <c r="VQM7" s="224"/>
      <c r="VQN7" s="224"/>
      <c r="VQO7" s="224"/>
      <c r="VQP7" s="224"/>
      <c r="VQQ7" s="224"/>
      <c r="VQR7" s="222"/>
      <c r="VQS7" s="223"/>
      <c r="VQT7" s="223"/>
      <c r="VQU7" s="223"/>
      <c r="VQV7" s="223"/>
      <c r="VQW7" s="224"/>
      <c r="VQX7" s="224"/>
      <c r="VQY7" s="224"/>
      <c r="VQZ7" s="224"/>
      <c r="VRA7" s="224"/>
      <c r="VRB7" s="222"/>
      <c r="VRC7" s="223"/>
      <c r="VRD7" s="223"/>
      <c r="VRE7" s="223"/>
      <c r="VRF7" s="223"/>
      <c r="VRG7" s="224"/>
      <c r="VRH7" s="224"/>
      <c r="VRI7" s="224"/>
      <c r="VRJ7" s="224"/>
      <c r="VRK7" s="224"/>
      <c r="VRL7" s="222"/>
      <c r="VRM7" s="223"/>
      <c r="VRN7" s="223"/>
      <c r="VRO7" s="223"/>
      <c r="VRP7" s="223"/>
      <c r="VRQ7" s="224"/>
      <c r="VRR7" s="224"/>
      <c r="VRS7" s="224"/>
      <c r="VRT7" s="224"/>
      <c r="VRU7" s="224"/>
      <c r="VRV7" s="222"/>
      <c r="VRW7" s="223"/>
      <c r="VRX7" s="223"/>
      <c r="VRY7" s="223"/>
      <c r="VRZ7" s="223"/>
      <c r="VSA7" s="224"/>
      <c r="VSB7" s="224"/>
      <c r="VSC7" s="224"/>
      <c r="VSD7" s="224"/>
      <c r="VSE7" s="224"/>
      <c r="VSF7" s="222"/>
      <c r="VSG7" s="223"/>
      <c r="VSH7" s="223"/>
      <c r="VSI7" s="223"/>
      <c r="VSJ7" s="223"/>
      <c r="VSK7" s="224"/>
      <c r="VSL7" s="224"/>
      <c r="VSM7" s="224"/>
      <c r="VSN7" s="224"/>
      <c r="VSO7" s="224"/>
      <c r="VSP7" s="222"/>
      <c r="VSQ7" s="223"/>
      <c r="VSR7" s="223"/>
      <c r="VSS7" s="223"/>
      <c r="VST7" s="223"/>
      <c r="VSU7" s="224"/>
      <c r="VSV7" s="224"/>
      <c r="VSW7" s="224"/>
      <c r="VSX7" s="224"/>
      <c r="VSY7" s="224"/>
      <c r="VSZ7" s="222"/>
      <c r="VTA7" s="223"/>
      <c r="VTB7" s="223"/>
      <c r="VTC7" s="223"/>
      <c r="VTD7" s="223"/>
      <c r="VTE7" s="224"/>
      <c r="VTF7" s="224"/>
      <c r="VTG7" s="224"/>
      <c r="VTH7" s="224"/>
      <c r="VTI7" s="224"/>
      <c r="VTJ7" s="222"/>
      <c r="VTK7" s="223"/>
      <c r="VTL7" s="223"/>
      <c r="VTM7" s="223"/>
      <c r="VTN7" s="223"/>
      <c r="VTO7" s="224"/>
      <c r="VTP7" s="224"/>
      <c r="VTQ7" s="224"/>
      <c r="VTR7" s="224"/>
      <c r="VTS7" s="224"/>
      <c r="VTT7" s="222"/>
      <c r="VTU7" s="223"/>
      <c r="VTV7" s="223"/>
      <c r="VTW7" s="223"/>
      <c r="VTX7" s="223"/>
      <c r="VTY7" s="224"/>
      <c r="VTZ7" s="224"/>
      <c r="VUA7" s="224"/>
      <c r="VUB7" s="224"/>
      <c r="VUC7" s="224"/>
      <c r="VUD7" s="222"/>
      <c r="VUE7" s="223"/>
      <c r="VUF7" s="223"/>
      <c r="VUG7" s="223"/>
      <c r="VUH7" s="223"/>
      <c r="VUI7" s="224"/>
      <c r="VUJ7" s="224"/>
      <c r="VUK7" s="224"/>
      <c r="VUL7" s="224"/>
      <c r="VUM7" s="224"/>
      <c r="VUN7" s="222"/>
      <c r="VUO7" s="223"/>
      <c r="VUP7" s="223"/>
      <c r="VUQ7" s="223"/>
      <c r="VUR7" s="223"/>
      <c r="VUS7" s="224"/>
      <c r="VUT7" s="224"/>
      <c r="VUU7" s="224"/>
      <c r="VUV7" s="224"/>
      <c r="VUW7" s="224"/>
      <c r="VUX7" s="222"/>
      <c r="VUY7" s="223"/>
      <c r="VUZ7" s="223"/>
      <c r="VVA7" s="223"/>
      <c r="VVB7" s="223"/>
      <c r="VVC7" s="224"/>
      <c r="VVD7" s="224"/>
      <c r="VVE7" s="224"/>
      <c r="VVF7" s="224"/>
      <c r="VVG7" s="224"/>
      <c r="VVH7" s="222"/>
      <c r="VVI7" s="223"/>
      <c r="VVJ7" s="223"/>
      <c r="VVK7" s="223"/>
      <c r="VVL7" s="223"/>
      <c r="VVM7" s="224"/>
      <c r="VVN7" s="224"/>
      <c r="VVO7" s="224"/>
      <c r="VVP7" s="224"/>
      <c r="VVQ7" s="224"/>
      <c r="VVR7" s="222"/>
      <c r="VVS7" s="223"/>
      <c r="VVT7" s="223"/>
      <c r="VVU7" s="223"/>
      <c r="VVV7" s="223"/>
      <c r="VVW7" s="224"/>
      <c r="VVX7" s="224"/>
      <c r="VVY7" s="224"/>
      <c r="VVZ7" s="224"/>
      <c r="VWA7" s="224"/>
      <c r="VWB7" s="222"/>
      <c r="VWC7" s="223"/>
      <c r="VWD7" s="223"/>
      <c r="VWE7" s="223"/>
      <c r="VWF7" s="223"/>
      <c r="VWG7" s="224"/>
      <c r="VWH7" s="224"/>
      <c r="VWI7" s="224"/>
      <c r="VWJ7" s="224"/>
      <c r="VWK7" s="224"/>
      <c r="VWL7" s="222"/>
      <c r="VWM7" s="223"/>
      <c r="VWN7" s="223"/>
      <c r="VWO7" s="223"/>
      <c r="VWP7" s="223"/>
      <c r="VWQ7" s="224"/>
      <c r="VWR7" s="224"/>
      <c r="VWS7" s="224"/>
      <c r="VWT7" s="224"/>
      <c r="VWU7" s="224"/>
      <c r="VWV7" s="222"/>
      <c r="VWW7" s="223"/>
      <c r="VWX7" s="223"/>
      <c r="VWY7" s="223"/>
      <c r="VWZ7" s="223"/>
      <c r="VXA7" s="224"/>
      <c r="VXB7" s="224"/>
      <c r="VXC7" s="224"/>
      <c r="VXD7" s="224"/>
      <c r="VXE7" s="224"/>
      <c r="VXF7" s="222"/>
      <c r="VXG7" s="223"/>
      <c r="VXH7" s="223"/>
      <c r="VXI7" s="223"/>
      <c r="VXJ7" s="223"/>
      <c r="VXK7" s="224"/>
      <c r="VXL7" s="224"/>
      <c r="VXM7" s="224"/>
      <c r="VXN7" s="224"/>
      <c r="VXO7" s="224"/>
      <c r="VXP7" s="222"/>
      <c r="VXQ7" s="223"/>
      <c r="VXR7" s="223"/>
      <c r="VXS7" s="223"/>
      <c r="VXT7" s="223"/>
      <c r="VXU7" s="224"/>
      <c r="VXV7" s="224"/>
      <c r="VXW7" s="224"/>
      <c r="VXX7" s="224"/>
      <c r="VXY7" s="224"/>
      <c r="VXZ7" s="222"/>
      <c r="VYA7" s="223"/>
      <c r="VYB7" s="223"/>
      <c r="VYC7" s="223"/>
      <c r="VYD7" s="223"/>
      <c r="VYE7" s="224"/>
      <c r="VYF7" s="224"/>
      <c r="VYG7" s="224"/>
      <c r="VYH7" s="224"/>
      <c r="VYI7" s="224"/>
      <c r="VYJ7" s="222"/>
      <c r="VYK7" s="223"/>
      <c r="VYL7" s="223"/>
      <c r="VYM7" s="223"/>
      <c r="VYN7" s="223"/>
      <c r="VYO7" s="224"/>
      <c r="VYP7" s="224"/>
      <c r="VYQ7" s="224"/>
      <c r="VYR7" s="224"/>
      <c r="VYS7" s="224"/>
      <c r="VYT7" s="222"/>
      <c r="VYU7" s="223"/>
      <c r="VYV7" s="223"/>
      <c r="VYW7" s="223"/>
      <c r="VYX7" s="223"/>
      <c r="VYY7" s="224"/>
      <c r="VYZ7" s="224"/>
      <c r="VZA7" s="224"/>
      <c r="VZB7" s="224"/>
      <c r="VZC7" s="224"/>
      <c r="VZD7" s="222"/>
      <c r="VZE7" s="223"/>
      <c r="VZF7" s="223"/>
      <c r="VZG7" s="223"/>
      <c r="VZH7" s="223"/>
      <c r="VZI7" s="224"/>
      <c r="VZJ7" s="224"/>
      <c r="VZK7" s="224"/>
      <c r="VZL7" s="224"/>
      <c r="VZM7" s="224"/>
      <c r="VZN7" s="222"/>
      <c r="VZO7" s="223"/>
      <c r="VZP7" s="223"/>
      <c r="VZQ7" s="223"/>
      <c r="VZR7" s="223"/>
      <c r="VZS7" s="224"/>
      <c r="VZT7" s="224"/>
      <c r="VZU7" s="224"/>
      <c r="VZV7" s="224"/>
      <c r="VZW7" s="224"/>
      <c r="VZX7" s="222"/>
      <c r="VZY7" s="223"/>
      <c r="VZZ7" s="223"/>
      <c r="WAA7" s="223"/>
      <c r="WAB7" s="223"/>
      <c r="WAC7" s="224"/>
      <c r="WAD7" s="224"/>
      <c r="WAE7" s="224"/>
      <c r="WAF7" s="224"/>
      <c r="WAG7" s="224"/>
      <c r="WAH7" s="222"/>
      <c r="WAI7" s="223"/>
      <c r="WAJ7" s="223"/>
      <c r="WAK7" s="223"/>
      <c r="WAL7" s="223"/>
      <c r="WAM7" s="224"/>
      <c r="WAN7" s="224"/>
      <c r="WAO7" s="224"/>
      <c r="WAP7" s="224"/>
      <c r="WAQ7" s="224"/>
      <c r="WAR7" s="222"/>
      <c r="WAS7" s="223"/>
      <c r="WAT7" s="223"/>
      <c r="WAU7" s="223"/>
      <c r="WAV7" s="223"/>
      <c r="WAW7" s="224"/>
      <c r="WAX7" s="224"/>
      <c r="WAY7" s="224"/>
      <c r="WAZ7" s="224"/>
      <c r="WBA7" s="224"/>
      <c r="WBB7" s="222"/>
      <c r="WBC7" s="223"/>
      <c r="WBD7" s="223"/>
      <c r="WBE7" s="223"/>
      <c r="WBF7" s="223"/>
      <c r="WBG7" s="224"/>
      <c r="WBH7" s="224"/>
      <c r="WBI7" s="224"/>
      <c r="WBJ7" s="224"/>
      <c r="WBK7" s="224"/>
      <c r="WBL7" s="222"/>
      <c r="WBM7" s="223"/>
      <c r="WBN7" s="223"/>
      <c r="WBO7" s="223"/>
      <c r="WBP7" s="223"/>
      <c r="WBQ7" s="224"/>
      <c r="WBR7" s="224"/>
      <c r="WBS7" s="224"/>
      <c r="WBT7" s="224"/>
      <c r="WBU7" s="224"/>
      <c r="WBV7" s="222"/>
      <c r="WBW7" s="223"/>
      <c r="WBX7" s="223"/>
      <c r="WBY7" s="223"/>
      <c r="WBZ7" s="223"/>
      <c r="WCA7" s="224"/>
      <c r="WCB7" s="224"/>
      <c r="WCC7" s="224"/>
      <c r="WCD7" s="224"/>
      <c r="WCE7" s="224"/>
      <c r="WCF7" s="222"/>
      <c r="WCG7" s="223"/>
      <c r="WCH7" s="223"/>
      <c r="WCI7" s="223"/>
      <c r="WCJ7" s="223"/>
      <c r="WCK7" s="224"/>
      <c r="WCL7" s="224"/>
      <c r="WCM7" s="224"/>
      <c r="WCN7" s="224"/>
      <c r="WCO7" s="224"/>
      <c r="WCP7" s="222"/>
      <c r="WCQ7" s="223"/>
      <c r="WCR7" s="223"/>
      <c r="WCS7" s="223"/>
      <c r="WCT7" s="223"/>
      <c r="WCU7" s="224"/>
      <c r="WCV7" s="224"/>
      <c r="WCW7" s="224"/>
      <c r="WCX7" s="224"/>
      <c r="WCY7" s="224"/>
      <c r="WCZ7" s="222"/>
      <c r="WDA7" s="223"/>
      <c r="WDB7" s="223"/>
      <c r="WDC7" s="223"/>
      <c r="WDD7" s="223"/>
      <c r="WDE7" s="224"/>
      <c r="WDF7" s="224"/>
      <c r="WDG7" s="224"/>
      <c r="WDH7" s="224"/>
      <c r="WDI7" s="224"/>
      <c r="WDJ7" s="222"/>
      <c r="WDK7" s="223"/>
      <c r="WDL7" s="223"/>
      <c r="WDM7" s="223"/>
      <c r="WDN7" s="223"/>
      <c r="WDO7" s="224"/>
      <c r="WDP7" s="224"/>
      <c r="WDQ7" s="224"/>
      <c r="WDR7" s="224"/>
      <c r="WDS7" s="224"/>
      <c r="WDT7" s="222"/>
      <c r="WDU7" s="223"/>
      <c r="WDV7" s="223"/>
      <c r="WDW7" s="223"/>
      <c r="WDX7" s="223"/>
      <c r="WDY7" s="224"/>
      <c r="WDZ7" s="224"/>
      <c r="WEA7" s="224"/>
      <c r="WEB7" s="224"/>
      <c r="WEC7" s="224"/>
      <c r="WED7" s="222"/>
      <c r="WEE7" s="223"/>
      <c r="WEF7" s="223"/>
      <c r="WEG7" s="223"/>
      <c r="WEH7" s="223"/>
      <c r="WEI7" s="224"/>
      <c r="WEJ7" s="224"/>
      <c r="WEK7" s="224"/>
      <c r="WEL7" s="224"/>
      <c r="WEM7" s="224"/>
      <c r="WEN7" s="222"/>
      <c r="WEO7" s="223"/>
      <c r="WEP7" s="223"/>
      <c r="WEQ7" s="223"/>
      <c r="WER7" s="223"/>
      <c r="WES7" s="224"/>
      <c r="WET7" s="224"/>
      <c r="WEU7" s="224"/>
      <c r="WEV7" s="224"/>
      <c r="WEW7" s="224"/>
      <c r="WEX7" s="222"/>
      <c r="WEY7" s="223"/>
      <c r="WEZ7" s="223"/>
      <c r="WFA7" s="223"/>
      <c r="WFB7" s="223"/>
      <c r="WFC7" s="224"/>
      <c r="WFD7" s="224"/>
      <c r="WFE7" s="224"/>
      <c r="WFF7" s="224"/>
      <c r="WFG7" s="224"/>
      <c r="WFH7" s="222"/>
      <c r="WFI7" s="223"/>
      <c r="WFJ7" s="223"/>
      <c r="WFK7" s="223"/>
      <c r="WFL7" s="223"/>
      <c r="WFM7" s="224"/>
      <c r="WFN7" s="224"/>
      <c r="WFO7" s="224"/>
      <c r="WFP7" s="224"/>
      <c r="WFQ7" s="224"/>
      <c r="WFR7" s="222"/>
      <c r="WFS7" s="223"/>
      <c r="WFT7" s="223"/>
      <c r="WFU7" s="223"/>
      <c r="WFV7" s="223"/>
      <c r="WFW7" s="224"/>
      <c r="WFX7" s="224"/>
      <c r="WFY7" s="224"/>
      <c r="WFZ7" s="224"/>
      <c r="WGA7" s="224"/>
      <c r="WGB7" s="222"/>
      <c r="WGC7" s="223"/>
      <c r="WGD7" s="223"/>
      <c r="WGE7" s="223"/>
      <c r="WGF7" s="223"/>
      <c r="WGG7" s="224"/>
      <c r="WGH7" s="224"/>
      <c r="WGI7" s="224"/>
      <c r="WGJ7" s="224"/>
      <c r="WGK7" s="224"/>
      <c r="WGL7" s="222"/>
      <c r="WGM7" s="223"/>
      <c r="WGN7" s="223"/>
      <c r="WGO7" s="223"/>
      <c r="WGP7" s="223"/>
      <c r="WGQ7" s="224"/>
      <c r="WGR7" s="224"/>
      <c r="WGS7" s="224"/>
      <c r="WGT7" s="224"/>
      <c r="WGU7" s="224"/>
      <c r="WGV7" s="222"/>
      <c r="WGW7" s="223"/>
      <c r="WGX7" s="223"/>
      <c r="WGY7" s="223"/>
      <c r="WGZ7" s="223"/>
      <c r="WHA7" s="224"/>
      <c r="WHB7" s="224"/>
      <c r="WHC7" s="224"/>
      <c r="WHD7" s="224"/>
      <c r="WHE7" s="224"/>
      <c r="WHF7" s="222"/>
      <c r="WHG7" s="223"/>
      <c r="WHH7" s="223"/>
      <c r="WHI7" s="223"/>
      <c r="WHJ7" s="223"/>
      <c r="WHK7" s="224"/>
      <c r="WHL7" s="224"/>
      <c r="WHM7" s="224"/>
      <c r="WHN7" s="224"/>
      <c r="WHO7" s="224"/>
      <c r="WHP7" s="222"/>
      <c r="WHQ7" s="223"/>
      <c r="WHR7" s="223"/>
      <c r="WHS7" s="223"/>
      <c r="WHT7" s="223"/>
      <c r="WHU7" s="224"/>
      <c r="WHV7" s="224"/>
      <c r="WHW7" s="224"/>
      <c r="WHX7" s="224"/>
      <c r="WHY7" s="224"/>
      <c r="WHZ7" s="222"/>
      <c r="WIA7" s="223"/>
      <c r="WIB7" s="223"/>
      <c r="WIC7" s="223"/>
      <c r="WID7" s="223"/>
      <c r="WIE7" s="224"/>
      <c r="WIF7" s="224"/>
      <c r="WIG7" s="224"/>
      <c r="WIH7" s="224"/>
      <c r="WII7" s="224"/>
      <c r="WIJ7" s="222"/>
      <c r="WIK7" s="223"/>
      <c r="WIL7" s="223"/>
      <c r="WIM7" s="223"/>
      <c r="WIN7" s="223"/>
      <c r="WIO7" s="224"/>
      <c r="WIP7" s="224"/>
      <c r="WIQ7" s="224"/>
      <c r="WIR7" s="224"/>
      <c r="WIS7" s="224"/>
      <c r="WIT7" s="222"/>
      <c r="WIU7" s="223"/>
      <c r="WIV7" s="223"/>
      <c r="WIW7" s="223"/>
      <c r="WIX7" s="223"/>
      <c r="WIY7" s="224"/>
      <c r="WIZ7" s="224"/>
      <c r="WJA7" s="224"/>
      <c r="WJB7" s="224"/>
      <c r="WJC7" s="224"/>
      <c r="WJD7" s="222"/>
      <c r="WJE7" s="223"/>
      <c r="WJF7" s="223"/>
      <c r="WJG7" s="223"/>
      <c r="WJH7" s="223"/>
      <c r="WJI7" s="224"/>
      <c r="WJJ7" s="224"/>
      <c r="WJK7" s="224"/>
      <c r="WJL7" s="224"/>
      <c r="WJM7" s="224"/>
      <c r="WJN7" s="222"/>
      <c r="WJO7" s="223"/>
      <c r="WJP7" s="223"/>
      <c r="WJQ7" s="223"/>
      <c r="WJR7" s="223"/>
      <c r="WJS7" s="224"/>
      <c r="WJT7" s="224"/>
      <c r="WJU7" s="224"/>
      <c r="WJV7" s="224"/>
      <c r="WJW7" s="224"/>
      <c r="WJX7" s="222"/>
      <c r="WJY7" s="223"/>
      <c r="WJZ7" s="223"/>
      <c r="WKA7" s="223"/>
      <c r="WKB7" s="223"/>
      <c r="WKC7" s="224"/>
      <c r="WKD7" s="224"/>
      <c r="WKE7" s="224"/>
      <c r="WKF7" s="224"/>
      <c r="WKG7" s="224"/>
      <c r="WKH7" s="222"/>
      <c r="WKI7" s="223"/>
      <c r="WKJ7" s="223"/>
      <c r="WKK7" s="223"/>
      <c r="WKL7" s="223"/>
      <c r="WKM7" s="224"/>
      <c r="WKN7" s="224"/>
      <c r="WKO7" s="224"/>
      <c r="WKP7" s="224"/>
      <c r="WKQ7" s="224"/>
      <c r="WKR7" s="222"/>
      <c r="WKS7" s="223"/>
      <c r="WKT7" s="223"/>
      <c r="WKU7" s="223"/>
      <c r="WKV7" s="223"/>
      <c r="WKW7" s="224"/>
      <c r="WKX7" s="224"/>
      <c r="WKY7" s="224"/>
      <c r="WKZ7" s="224"/>
      <c r="WLA7" s="224"/>
      <c r="WLB7" s="222"/>
      <c r="WLC7" s="223"/>
      <c r="WLD7" s="223"/>
      <c r="WLE7" s="223"/>
      <c r="WLF7" s="223"/>
      <c r="WLG7" s="224"/>
      <c r="WLH7" s="224"/>
      <c r="WLI7" s="224"/>
      <c r="WLJ7" s="224"/>
      <c r="WLK7" s="224"/>
      <c r="WLL7" s="222"/>
      <c r="WLM7" s="223"/>
      <c r="WLN7" s="223"/>
      <c r="WLO7" s="223"/>
      <c r="WLP7" s="223"/>
      <c r="WLQ7" s="224"/>
      <c r="WLR7" s="224"/>
      <c r="WLS7" s="224"/>
      <c r="WLT7" s="224"/>
      <c r="WLU7" s="224"/>
      <c r="WLV7" s="222"/>
      <c r="WLW7" s="223"/>
      <c r="WLX7" s="223"/>
      <c r="WLY7" s="223"/>
      <c r="WLZ7" s="223"/>
      <c r="WMA7" s="224"/>
      <c r="WMB7" s="224"/>
      <c r="WMC7" s="224"/>
      <c r="WMD7" s="224"/>
      <c r="WME7" s="224"/>
      <c r="WMF7" s="222"/>
      <c r="WMG7" s="223"/>
      <c r="WMH7" s="223"/>
      <c r="WMI7" s="223"/>
      <c r="WMJ7" s="223"/>
      <c r="WMK7" s="224"/>
      <c r="WML7" s="224"/>
      <c r="WMM7" s="224"/>
      <c r="WMN7" s="224"/>
      <c r="WMO7" s="224"/>
      <c r="WMP7" s="222"/>
      <c r="WMQ7" s="223"/>
      <c r="WMR7" s="223"/>
      <c r="WMS7" s="223"/>
      <c r="WMT7" s="223"/>
      <c r="WMU7" s="224"/>
      <c r="WMV7" s="224"/>
      <c r="WMW7" s="224"/>
      <c r="WMX7" s="224"/>
      <c r="WMY7" s="224"/>
      <c r="WMZ7" s="222"/>
      <c r="WNA7" s="223"/>
      <c r="WNB7" s="223"/>
      <c r="WNC7" s="223"/>
      <c r="WND7" s="223"/>
      <c r="WNE7" s="224"/>
      <c r="WNF7" s="224"/>
      <c r="WNG7" s="224"/>
      <c r="WNH7" s="224"/>
      <c r="WNI7" s="224"/>
      <c r="WNJ7" s="222"/>
      <c r="WNK7" s="223"/>
      <c r="WNL7" s="223"/>
      <c r="WNM7" s="223"/>
      <c r="WNN7" s="223"/>
      <c r="WNO7" s="224"/>
      <c r="WNP7" s="224"/>
      <c r="WNQ7" s="224"/>
      <c r="WNR7" s="224"/>
      <c r="WNS7" s="224"/>
      <c r="WNT7" s="222"/>
      <c r="WNU7" s="223"/>
      <c r="WNV7" s="223"/>
      <c r="WNW7" s="223"/>
      <c r="WNX7" s="223"/>
      <c r="WNY7" s="224"/>
      <c r="WNZ7" s="224"/>
      <c r="WOA7" s="224"/>
      <c r="WOB7" s="224"/>
      <c r="WOC7" s="224"/>
      <c r="WOD7" s="222"/>
      <c r="WOE7" s="223"/>
      <c r="WOF7" s="223"/>
      <c r="WOG7" s="223"/>
      <c r="WOH7" s="223"/>
      <c r="WOI7" s="224"/>
      <c r="WOJ7" s="224"/>
      <c r="WOK7" s="224"/>
      <c r="WOL7" s="224"/>
      <c r="WOM7" s="224"/>
      <c r="WON7" s="222"/>
      <c r="WOO7" s="223"/>
      <c r="WOP7" s="223"/>
      <c r="WOQ7" s="223"/>
      <c r="WOR7" s="223"/>
      <c r="WOS7" s="224"/>
      <c r="WOT7" s="224"/>
      <c r="WOU7" s="224"/>
      <c r="WOV7" s="224"/>
      <c r="WOW7" s="224"/>
      <c r="WOX7" s="222"/>
      <c r="WOY7" s="223"/>
      <c r="WOZ7" s="223"/>
      <c r="WPA7" s="223"/>
      <c r="WPB7" s="223"/>
      <c r="WPC7" s="224"/>
      <c r="WPD7" s="224"/>
      <c r="WPE7" s="224"/>
      <c r="WPF7" s="224"/>
      <c r="WPG7" s="224"/>
      <c r="WPH7" s="222"/>
      <c r="WPI7" s="223"/>
      <c r="WPJ7" s="223"/>
      <c r="WPK7" s="223"/>
      <c r="WPL7" s="223"/>
      <c r="WPM7" s="224"/>
      <c r="WPN7" s="224"/>
      <c r="WPO7" s="224"/>
      <c r="WPP7" s="224"/>
      <c r="WPQ7" s="224"/>
      <c r="WPR7" s="222"/>
      <c r="WPS7" s="223"/>
      <c r="WPT7" s="223"/>
      <c r="WPU7" s="223"/>
      <c r="WPV7" s="223"/>
      <c r="WPW7" s="224"/>
      <c r="WPX7" s="224"/>
      <c r="WPY7" s="224"/>
      <c r="WPZ7" s="224"/>
      <c r="WQA7" s="224"/>
      <c r="WQB7" s="222"/>
      <c r="WQC7" s="223"/>
      <c r="WQD7" s="223"/>
      <c r="WQE7" s="223"/>
      <c r="WQF7" s="223"/>
      <c r="WQG7" s="224"/>
      <c r="WQH7" s="224"/>
      <c r="WQI7" s="224"/>
      <c r="WQJ7" s="224"/>
      <c r="WQK7" s="224"/>
      <c r="WQL7" s="222"/>
      <c r="WQM7" s="223"/>
      <c r="WQN7" s="223"/>
      <c r="WQO7" s="223"/>
      <c r="WQP7" s="223"/>
      <c r="WQQ7" s="224"/>
      <c r="WQR7" s="224"/>
      <c r="WQS7" s="224"/>
      <c r="WQT7" s="224"/>
      <c r="WQU7" s="224"/>
      <c r="WQV7" s="222"/>
      <c r="WQW7" s="223"/>
      <c r="WQX7" s="223"/>
      <c r="WQY7" s="223"/>
      <c r="WQZ7" s="223"/>
      <c r="WRA7" s="224"/>
      <c r="WRB7" s="224"/>
      <c r="WRC7" s="224"/>
      <c r="WRD7" s="224"/>
      <c r="WRE7" s="224"/>
      <c r="WRF7" s="222"/>
      <c r="WRG7" s="223"/>
      <c r="WRH7" s="223"/>
      <c r="WRI7" s="223"/>
      <c r="WRJ7" s="223"/>
      <c r="WRK7" s="224"/>
      <c r="WRL7" s="224"/>
      <c r="WRM7" s="224"/>
      <c r="WRN7" s="224"/>
      <c r="WRO7" s="224"/>
      <c r="WRP7" s="222"/>
      <c r="WRQ7" s="223"/>
      <c r="WRR7" s="223"/>
      <c r="WRS7" s="223"/>
      <c r="WRT7" s="223"/>
      <c r="WRU7" s="224"/>
      <c r="WRV7" s="224"/>
      <c r="WRW7" s="224"/>
      <c r="WRX7" s="224"/>
      <c r="WRY7" s="224"/>
      <c r="WRZ7" s="222"/>
      <c r="WSA7" s="223"/>
      <c r="WSB7" s="223"/>
      <c r="WSC7" s="223"/>
      <c r="WSD7" s="223"/>
      <c r="WSE7" s="224"/>
      <c r="WSF7" s="224"/>
      <c r="WSG7" s="224"/>
      <c r="WSH7" s="224"/>
      <c r="WSI7" s="224"/>
      <c r="WSJ7" s="222"/>
      <c r="WSK7" s="223"/>
      <c r="WSL7" s="223"/>
      <c r="WSM7" s="223"/>
      <c r="WSN7" s="223"/>
      <c r="WSO7" s="224"/>
      <c r="WSP7" s="224"/>
      <c r="WSQ7" s="224"/>
      <c r="WSR7" s="224"/>
      <c r="WSS7" s="224"/>
      <c r="WST7" s="222"/>
      <c r="WSU7" s="223"/>
      <c r="WSV7" s="223"/>
      <c r="WSW7" s="223"/>
      <c r="WSX7" s="223"/>
      <c r="WSY7" s="224"/>
      <c r="WSZ7" s="224"/>
      <c r="WTA7" s="224"/>
      <c r="WTB7" s="224"/>
      <c r="WTC7" s="224"/>
      <c r="WTD7" s="222"/>
      <c r="WTE7" s="223"/>
      <c r="WTF7" s="223"/>
      <c r="WTG7" s="223"/>
      <c r="WTH7" s="223"/>
      <c r="WTI7" s="224"/>
      <c r="WTJ7" s="224"/>
      <c r="WTK7" s="224"/>
      <c r="WTL7" s="224"/>
      <c r="WTM7" s="224"/>
      <c r="WTN7" s="222"/>
      <c r="WTO7" s="223"/>
      <c r="WTP7" s="223"/>
      <c r="WTQ7" s="223"/>
      <c r="WTR7" s="223"/>
      <c r="WTS7" s="224"/>
      <c r="WTT7" s="224"/>
      <c r="WTU7" s="224"/>
      <c r="WTV7" s="224"/>
      <c r="WTW7" s="224"/>
      <c r="WTX7" s="222"/>
      <c r="WTY7" s="223"/>
      <c r="WTZ7" s="223"/>
      <c r="WUA7" s="223"/>
      <c r="WUB7" s="223"/>
      <c r="WUC7" s="224"/>
      <c r="WUD7" s="224"/>
      <c r="WUE7" s="224"/>
      <c r="WUF7" s="224"/>
      <c r="WUG7" s="224"/>
      <c r="WUH7" s="222"/>
      <c r="WUI7" s="223"/>
      <c r="WUJ7" s="223"/>
      <c r="WUK7" s="223"/>
      <c r="WUL7" s="223"/>
      <c r="WUM7" s="224"/>
      <c r="WUN7" s="224"/>
      <c r="WUO7" s="224"/>
      <c r="WUP7" s="224"/>
      <c r="WUQ7" s="224"/>
      <c r="WUR7" s="222"/>
      <c r="WUS7" s="223"/>
      <c r="WUT7" s="223"/>
      <c r="WUU7" s="223"/>
      <c r="WUV7" s="223"/>
      <c r="WUW7" s="224"/>
      <c r="WUX7" s="224"/>
      <c r="WUY7" s="224"/>
      <c r="WUZ7" s="224"/>
      <c r="WVA7" s="224"/>
      <c r="WVB7" s="222"/>
      <c r="WVC7" s="223"/>
      <c r="WVD7" s="223"/>
      <c r="WVE7" s="223"/>
      <c r="WVF7" s="223"/>
      <c r="WVG7" s="224"/>
      <c r="WVH7" s="224"/>
      <c r="WVI7" s="224"/>
      <c r="WVJ7" s="224"/>
      <c r="WVK7" s="224"/>
      <c r="WVL7" s="222"/>
      <c r="WVM7" s="223"/>
      <c r="WVN7" s="223"/>
      <c r="WVO7" s="223"/>
      <c r="WVP7" s="223"/>
      <c r="WVQ7" s="224"/>
      <c r="WVR7" s="224"/>
      <c r="WVS7" s="224"/>
      <c r="WVT7" s="224"/>
      <c r="WVU7" s="224"/>
      <c r="WVV7" s="222"/>
      <c r="WVW7" s="223"/>
      <c r="WVX7" s="223"/>
      <c r="WVY7" s="223"/>
      <c r="WVZ7" s="223"/>
      <c r="WWA7" s="224"/>
      <c r="WWB7" s="224"/>
      <c r="WWC7" s="224"/>
      <c r="WWD7" s="224"/>
      <c r="WWE7" s="224"/>
      <c r="WWF7" s="222"/>
      <c r="WWG7" s="223"/>
      <c r="WWH7" s="223"/>
      <c r="WWI7" s="223"/>
      <c r="WWJ7" s="223"/>
      <c r="WWK7" s="224"/>
      <c r="WWL7" s="224"/>
      <c r="WWM7" s="224"/>
      <c r="WWN7" s="224"/>
      <c r="WWO7" s="224"/>
      <c r="WWP7" s="222"/>
      <c r="WWQ7" s="223"/>
      <c r="WWR7" s="223"/>
      <c r="WWS7" s="223"/>
      <c r="WWT7" s="223"/>
      <c r="WWU7" s="224"/>
      <c r="WWV7" s="224"/>
      <c r="WWW7" s="224"/>
      <c r="WWX7" s="224"/>
      <c r="WWY7" s="224"/>
      <c r="WWZ7" s="222"/>
      <c r="WXA7" s="223"/>
      <c r="WXB7" s="223"/>
      <c r="WXC7" s="223"/>
      <c r="WXD7" s="223"/>
      <c r="WXE7" s="224"/>
      <c r="WXF7" s="224"/>
      <c r="WXG7" s="224"/>
      <c r="WXH7" s="224"/>
      <c r="WXI7" s="224"/>
      <c r="WXJ7" s="222"/>
      <c r="WXK7" s="223"/>
      <c r="WXL7" s="223"/>
      <c r="WXM7" s="223"/>
      <c r="WXN7" s="223"/>
      <c r="WXO7" s="224"/>
      <c r="WXP7" s="224"/>
      <c r="WXQ7" s="224"/>
      <c r="WXR7" s="224"/>
      <c r="WXS7" s="224"/>
      <c r="WXT7" s="222"/>
      <c r="WXU7" s="223"/>
      <c r="WXV7" s="223"/>
      <c r="WXW7" s="223"/>
      <c r="WXX7" s="223"/>
      <c r="WXY7" s="224"/>
      <c r="WXZ7" s="224"/>
      <c r="WYA7" s="224"/>
      <c r="WYB7" s="224"/>
      <c r="WYC7" s="224"/>
      <c r="WYD7" s="222"/>
      <c r="WYE7" s="223"/>
      <c r="WYF7" s="223"/>
      <c r="WYG7" s="223"/>
      <c r="WYH7" s="223"/>
      <c r="WYI7" s="224"/>
      <c r="WYJ7" s="224"/>
      <c r="WYK7" s="224"/>
      <c r="WYL7" s="224"/>
      <c r="WYM7" s="224"/>
      <c r="WYN7" s="222"/>
      <c r="WYO7" s="223"/>
      <c r="WYP7" s="223"/>
      <c r="WYQ7" s="223"/>
      <c r="WYR7" s="223"/>
      <c r="WYS7" s="224"/>
      <c r="WYT7" s="224"/>
      <c r="WYU7" s="224"/>
      <c r="WYV7" s="224"/>
      <c r="WYW7" s="224"/>
      <c r="WYX7" s="222"/>
      <c r="WYY7" s="223"/>
      <c r="WYZ7" s="223"/>
      <c r="WZA7" s="223"/>
      <c r="WZB7" s="223"/>
      <c r="WZC7" s="224"/>
      <c r="WZD7" s="224"/>
      <c r="WZE7" s="224"/>
      <c r="WZF7" s="224"/>
      <c r="WZG7" s="224"/>
      <c r="WZH7" s="222"/>
      <c r="WZI7" s="223"/>
      <c r="WZJ7" s="223"/>
      <c r="WZK7" s="223"/>
      <c r="WZL7" s="223"/>
      <c r="WZM7" s="224"/>
      <c r="WZN7" s="224"/>
      <c r="WZO7" s="224"/>
      <c r="WZP7" s="224"/>
      <c r="WZQ7" s="224"/>
      <c r="WZR7" s="222"/>
      <c r="WZS7" s="223"/>
      <c r="WZT7" s="223"/>
      <c r="WZU7" s="223"/>
      <c r="WZV7" s="223"/>
      <c r="WZW7" s="224"/>
      <c r="WZX7" s="224"/>
      <c r="WZY7" s="224"/>
      <c r="WZZ7" s="224"/>
      <c r="XAA7" s="224"/>
      <c r="XAB7" s="222"/>
      <c r="XAC7" s="223"/>
      <c r="XAD7" s="223"/>
      <c r="XAE7" s="223"/>
      <c r="XAF7" s="223"/>
      <c r="XAG7" s="224"/>
      <c r="XAH7" s="224"/>
      <c r="XAI7" s="224"/>
      <c r="XAJ7" s="224"/>
      <c r="XAK7" s="224"/>
      <c r="XAL7" s="222"/>
      <c r="XAM7" s="223"/>
      <c r="XAN7" s="223"/>
      <c r="XAO7" s="223"/>
      <c r="XAP7" s="223"/>
      <c r="XAQ7" s="224"/>
      <c r="XAR7" s="224"/>
      <c r="XAS7" s="224"/>
      <c r="XAT7" s="224"/>
      <c r="XAU7" s="224"/>
      <c r="XAV7" s="222"/>
      <c r="XAW7" s="223"/>
      <c r="XAX7" s="223"/>
      <c r="XAY7" s="223"/>
      <c r="XAZ7" s="223"/>
      <c r="XBA7" s="224"/>
      <c r="XBB7" s="224"/>
      <c r="XBC7" s="224"/>
      <c r="XBD7" s="224"/>
      <c r="XBE7" s="224"/>
      <c r="XBF7" s="222"/>
      <c r="XBG7" s="223"/>
      <c r="XBH7" s="223"/>
      <c r="XBI7" s="223"/>
      <c r="XBJ7" s="223"/>
      <c r="XBK7" s="224"/>
      <c r="XBL7" s="224"/>
      <c r="XBM7" s="224"/>
      <c r="XBN7" s="224"/>
      <c r="XBO7" s="224"/>
      <c r="XBP7" s="222"/>
      <c r="XBQ7" s="223"/>
      <c r="XBR7" s="223"/>
      <c r="XBS7" s="223"/>
      <c r="XBT7" s="223"/>
      <c r="XBU7" s="224"/>
      <c r="XBV7" s="224"/>
      <c r="XBW7" s="224"/>
      <c r="XBX7" s="224"/>
      <c r="XBY7" s="224"/>
      <c r="XBZ7" s="222"/>
      <c r="XCA7" s="223"/>
      <c r="XCB7" s="223"/>
      <c r="XCC7" s="223"/>
      <c r="XCD7" s="223"/>
      <c r="XCE7" s="224"/>
      <c r="XCF7" s="224"/>
      <c r="XCG7" s="224"/>
      <c r="XCH7" s="224"/>
      <c r="XCI7" s="224"/>
      <c r="XCJ7" s="222"/>
      <c r="XCK7" s="223"/>
      <c r="XCL7" s="223"/>
      <c r="XCM7" s="223"/>
      <c r="XCN7" s="223"/>
      <c r="XCO7" s="224"/>
      <c r="XCP7" s="224"/>
      <c r="XCQ7" s="224"/>
      <c r="XCR7" s="224"/>
      <c r="XCS7" s="224"/>
      <c r="XCT7" s="222"/>
      <c r="XCU7" s="223"/>
      <c r="XCV7" s="223"/>
      <c r="XCW7" s="223"/>
      <c r="XCX7" s="223"/>
      <c r="XCY7" s="224"/>
      <c r="XCZ7" s="224"/>
      <c r="XDA7" s="224"/>
      <c r="XDB7" s="224"/>
      <c r="XDC7" s="224"/>
      <c r="XDD7" s="222"/>
      <c r="XDE7" s="223"/>
      <c r="XDF7" s="223"/>
      <c r="XDG7" s="223"/>
      <c r="XDH7" s="223"/>
      <c r="XDI7" s="224"/>
      <c r="XDJ7" s="224"/>
      <c r="XDK7" s="224"/>
      <c r="XDL7" s="224"/>
      <c r="XDM7" s="224"/>
      <c r="XDN7" s="222"/>
      <c r="XDO7" s="223"/>
      <c r="XDP7" s="223"/>
      <c r="XDQ7" s="223"/>
      <c r="XDR7" s="223"/>
      <c r="XDS7" s="224"/>
      <c r="XDT7" s="224"/>
      <c r="XDU7" s="224"/>
      <c r="XDV7" s="224"/>
      <c r="XDW7" s="224"/>
      <c r="XDX7" s="222"/>
      <c r="XDY7" s="223"/>
      <c r="XDZ7" s="223"/>
      <c r="XEA7" s="223"/>
      <c r="XEB7" s="223"/>
      <c r="XEC7" s="224"/>
      <c r="XED7" s="224"/>
      <c r="XEE7" s="224"/>
      <c r="XEF7" s="224"/>
      <c r="XEG7" s="224"/>
      <c r="XEH7" s="222"/>
      <c r="XEI7" s="223"/>
      <c r="XEJ7" s="223"/>
      <c r="XEK7" s="223"/>
      <c r="XEL7" s="223"/>
      <c r="XEM7" s="224"/>
      <c r="XEN7" s="224"/>
      <c r="XEO7" s="224"/>
      <c r="XEP7" s="224"/>
      <c r="XEQ7" s="224"/>
      <c r="XER7" s="222"/>
      <c r="XES7" s="223"/>
      <c r="XET7" s="223"/>
      <c r="XEU7" s="223"/>
      <c r="XEV7" s="223"/>
      <c r="XEW7" s="224"/>
      <c r="XEX7" s="224"/>
      <c r="XEY7" s="224"/>
      <c r="XEZ7" s="224"/>
      <c r="XFA7" s="224"/>
      <c r="XFB7" s="222"/>
    </row>
    <row r="8" spans="1:16382" x14ac:dyDescent="0.25">
      <c r="A8" s="163"/>
      <c r="B8" s="221"/>
      <c r="C8" s="221"/>
      <c r="D8" s="221"/>
      <c r="E8" s="221"/>
      <c r="F8" s="221"/>
      <c r="G8" s="221"/>
      <c r="H8" s="221"/>
      <c r="I8" s="221"/>
      <c r="J8" s="221"/>
      <c r="K8" s="221"/>
      <c r="L8" s="221"/>
      <c r="M8" s="219"/>
      <c r="N8" s="225"/>
      <c r="O8" s="225"/>
      <c r="P8" s="225"/>
      <c r="Q8" s="225"/>
      <c r="R8" s="219"/>
      <c r="S8" s="219"/>
      <c r="T8" s="219"/>
      <c r="U8" s="219"/>
      <c r="V8" s="219"/>
      <c r="W8" s="219"/>
      <c r="X8" s="219"/>
      <c r="Y8" s="219"/>
      <c r="Z8" s="219"/>
      <c r="AA8" s="219"/>
      <c r="AB8" s="219"/>
      <c r="AC8" s="219"/>
      <c r="AD8" s="219"/>
      <c r="AE8" s="219"/>
      <c r="AF8" s="219"/>
      <c r="AG8" s="219"/>
      <c r="AH8" s="219"/>
      <c r="AI8" s="219"/>
      <c r="AJ8" s="219"/>
      <c r="AK8" s="219"/>
      <c r="AL8" s="219"/>
      <c r="AM8" s="219"/>
    </row>
    <row r="9" spans="1:16382" ht="14" x14ac:dyDescent="0.3">
      <c r="A9" s="197" t="s">
        <v>375</v>
      </c>
      <c r="B9" s="226"/>
      <c r="C9" s="226"/>
      <c r="D9" s="226"/>
      <c r="E9" s="226"/>
      <c r="F9" s="226"/>
      <c r="G9" s="226"/>
      <c r="H9" s="226"/>
      <c r="I9" s="226"/>
      <c r="J9" s="226"/>
      <c r="K9" s="226"/>
      <c r="L9" s="226"/>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row>
    <row r="10" spans="1:16382" ht="14" customHeight="1" x14ac:dyDescent="0.25">
      <c r="A10" s="266" t="s">
        <v>376</v>
      </c>
      <c r="B10" s="211">
        <v>10575</v>
      </c>
      <c r="C10" s="211">
        <v>10793</v>
      </c>
      <c r="D10" s="211">
        <v>17390</v>
      </c>
      <c r="E10" s="211">
        <v>14593.972639999993</v>
      </c>
      <c r="F10" s="211">
        <v>3122.9052499000018</v>
      </c>
      <c r="G10" s="211">
        <v>7083</v>
      </c>
      <c r="H10" s="211">
        <v>11622</v>
      </c>
      <c r="I10" s="211">
        <v>13872.7724165</v>
      </c>
      <c r="J10" s="211">
        <v>3965</v>
      </c>
      <c r="K10" s="211">
        <v>6371</v>
      </c>
      <c r="L10" s="211">
        <v>9702</v>
      </c>
      <c r="M10" s="211">
        <v>13545</v>
      </c>
      <c r="N10" s="211">
        <v>5290.0544398000002</v>
      </c>
      <c r="O10" s="211">
        <v>10237</v>
      </c>
      <c r="P10" s="211">
        <v>15987</v>
      </c>
      <c r="Q10" s="211">
        <v>24759</v>
      </c>
      <c r="R10" s="211">
        <v>6883</v>
      </c>
      <c r="S10" s="211">
        <v>12066</v>
      </c>
      <c r="T10" s="211">
        <v>17253</v>
      </c>
      <c r="U10" s="211">
        <v>25523</v>
      </c>
      <c r="V10" s="211">
        <v>16191</v>
      </c>
      <c r="W10" s="211">
        <v>30557</v>
      </c>
      <c r="X10" s="211">
        <v>46235</v>
      </c>
      <c r="Y10" s="211">
        <v>62231</v>
      </c>
      <c r="Z10" s="211">
        <v>15782</v>
      </c>
      <c r="AA10" s="211">
        <v>26064</v>
      </c>
      <c r="AB10" s="211">
        <v>41542</v>
      </c>
      <c r="AC10" s="211">
        <v>62958</v>
      </c>
      <c r="AD10" s="211">
        <v>16423</v>
      </c>
      <c r="AE10" s="211">
        <v>24226</v>
      </c>
      <c r="AF10" s="211">
        <v>40484</v>
      </c>
      <c r="AG10" s="211">
        <v>55256</v>
      </c>
      <c r="AH10" s="211">
        <v>17002</v>
      </c>
      <c r="AI10" s="211">
        <v>37376</v>
      </c>
      <c r="AJ10" s="491">
        <v>52404</v>
      </c>
      <c r="AK10" s="495">
        <v>73614</v>
      </c>
      <c r="AL10" s="503">
        <v>16387</v>
      </c>
      <c r="AM10" s="629">
        <v>32328</v>
      </c>
    </row>
    <row r="11" spans="1:16382" ht="14" customHeight="1" x14ac:dyDescent="0.25">
      <c r="A11" s="266" t="s">
        <v>377</v>
      </c>
      <c r="B11" s="211">
        <v>-941.74240000006785</v>
      </c>
      <c r="C11" s="211">
        <v>-3842.2108864355196</v>
      </c>
      <c r="D11" s="211">
        <v>217</v>
      </c>
      <c r="E11" s="211">
        <v>-2710</v>
      </c>
      <c r="F11" s="211">
        <v>-48</v>
      </c>
      <c r="G11" s="211">
        <v>166</v>
      </c>
      <c r="H11" s="211">
        <v>136</v>
      </c>
      <c r="I11" s="211">
        <v>67</v>
      </c>
      <c r="J11" s="211">
        <v>-255</v>
      </c>
      <c r="K11" s="211">
        <v>2095</v>
      </c>
      <c r="L11" s="211">
        <v>2968</v>
      </c>
      <c r="M11" s="312">
        <v>3237</v>
      </c>
      <c r="N11" s="211">
        <v>1228.2118299999997</v>
      </c>
      <c r="O11" s="211">
        <v>528</v>
      </c>
      <c r="P11" s="211">
        <v>1028</v>
      </c>
      <c r="Q11" s="211">
        <v>360</v>
      </c>
      <c r="R11" s="211">
        <v>132</v>
      </c>
      <c r="S11" s="211">
        <v>93</v>
      </c>
      <c r="T11" s="211">
        <v>565</v>
      </c>
      <c r="U11" s="211">
        <v>-1042</v>
      </c>
      <c r="V11" s="211">
        <v>-245</v>
      </c>
      <c r="W11" s="211">
        <v>-2677</v>
      </c>
      <c r="X11" s="211">
        <v>-3113</v>
      </c>
      <c r="Y11" s="211">
        <v>-3360</v>
      </c>
      <c r="Z11" s="201">
        <v>-922</v>
      </c>
      <c r="AA11" s="201">
        <v>-1690</v>
      </c>
      <c r="AB11" s="201">
        <v>-1972</v>
      </c>
      <c r="AC11" s="201">
        <v>-2652</v>
      </c>
      <c r="AD11" s="201">
        <v>-1704</v>
      </c>
      <c r="AE11" s="201">
        <v>-2781</v>
      </c>
      <c r="AF11" s="201">
        <v>-3516</v>
      </c>
      <c r="AG11" s="201">
        <v>-4422</v>
      </c>
      <c r="AH11" s="201">
        <v>-2459</v>
      </c>
      <c r="AI11" s="201">
        <v>-3522</v>
      </c>
      <c r="AJ11" s="492">
        <v>-4644</v>
      </c>
      <c r="AK11" s="492">
        <v>-14657</v>
      </c>
      <c r="AL11" s="492">
        <v>-2322</v>
      </c>
      <c r="AM11" s="629">
        <v>-4612</v>
      </c>
    </row>
    <row r="12" spans="1:16382" ht="14" customHeight="1" x14ac:dyDescent="0.25">
      <c r="A12" s="266" t="s">
        <v>378</v>
      </c>
      <c r="B12" s="211">
        <v>98912.1992402139</v>
      </c>
      <c r="C12" s="211">
        <v>168163</v>
      </c>
      <c r="D12" s="211">
        <v>234993</v>
      </c>
      <c r="E12" s="211">
        <v>247307.03942000002</v>
      </c>
      <c r="F12" s="211">
        <v>38808</v>
      </c>
      <c r="G12" s="211">
        <v>76475</v>
      </c>
      <c r="H12" s="211">
        <v>130986</v>
      </c>
      <c r="I12" s="211">
        <v>124837.43404670205</v>
      </c>
      <c r="J12" s="211">
        <v>22929</v>
      </c>
      <c r="K12" s="211">
        <v>51876</v>
      </c>
      <c r="L12" s="211">
        <v>78536</v>
      </c>
      <c r="M12" s="211">
        <v>95302</v>
      </c>
      <c r="N12" s="211">
        <v>17546.295931869528</v>
      </c>
      <c r="O12" s="211">
        <v>34157</v>
      </c>
      <c r="P12" s="211">
        <v>50589</v>
      </c>
      <c r="Q12" s="211">
        <v>62418</v>
      </c>
      <c r="R12" s="211">
        <v>22939</v>
      </c>
      <c r="S12" s="211">
        <v>35603</v>
      </c>
      <c r="T12" s="211">
        <v>56297</v>
      </c>
      <c r="U12" s="211">
        <v>79090</v>
      </c>
      <c r="V12" s="211">
        <v>29442</v>
      </c>
      <c r="W12" s="211">
        <v>61471</v>
      </c>
      <c r="X12" s="211">
        <v>102438</v>
      </c>
      <c r="Y12" s="211">
        <v>156686</v>
      </c>
      <c r="Z12" s="211">
        <v>82090.684098810088</v>
      </c>
      <c r="AA12" s="211">
        <v>129780</v>
      </c>
      <c r="AB12" s="211">
        <v>234609</v>
      </c>
      <c r="AC12" s="211">
        <v>329987</v>
      </c>
      <c r="AD12" s="211">
        <v>69524</v>
      </c>
      <c r="AE12" s="211">
        <v>179233</v>
      </c>
      <c r="AF12" s="211">
        <v>290366</v>
      </c>
      <c r="AG12" s="211">
        <v>419871</v>
      </c>
      <c r="AH12" s="211">
        <v>63320</v>
      </c>
      <c r="AI12" s="211">
        <v>142565</v>
      </c>
      <c r="AJ12" s="491">
        <v>217247</v>
      </c>
      <c r="AK12" s="495">
        <v>317059</v>
      </c>
      <c r="AL12" s="503">
        <v>93431</v>
      </c>
      <c r="AM12" s="629">
        <v>221665</v>
      </c>
    </row>
    <row r="13" spans="1:16382" ht="14" customHeight="1" x14ac:dyDescent="0.25">
      <c r="A13" s="266" t="s">
        <v>379</v>
      </c>
      <c r="B13" s="108">
        <v>0</v>
      </c>
      <c r="C13" s="108">
        <v>0</v>
      </c>
      <c r="D13" s="108">
        <v>0</v>
      </c>
      <c r="E13" s="108">
        <v>0</v>
      </c>
      <c r="F13" s="108">
        <v>0</v>
      </c>
      <c r="G13" s="108">
        <v>0</v>
      </c>
      <c r="H13" s="108">
        <v>0</v>
      </c>
      <c r="I13" s="211">
        <v>-1452.8910199999973</v>
      </c>
      <c r="J13" s="211">
        <v>1050</v>
      </c>
      <c r="K13" s="211">
        <v>10122</v>
      </c>
      <c r="L13" s="211">
        <v>14254</v>
      </c>
      <c r="M13" s="211">
        <v>19448</v>
      </c>
      <c r="N13" s="211">
        <v>5031.6451799999977</v>
      </c>
      <c r="O13" s="211">
        <v>37348</v>
      </c>
      <c r="P13" s="211">
        <v>39753</v>
      </c>
      <c r="Q13" s="211">
        <v>42513</v>
      </c>
      <c r="R13" s="211">
        <v>2716</v>
      </c>
      <c r="S13" s="211">
        <v>8208</v>
      </c>
      <c r="T13" s="211">
        <v>8887</v>
      </c>
      <c r="U13" s="211">
        <v>10915</v>
      </c>
      <c r="V13" s="211">
        <v>1351</v>
      </c>
      <c r="W13" s="211">
        <v>2574</v>
      </c>
      <c r="X13" s="211">
        <v>3895</v>
      </c>
      <c r="Y13" s="211">
        <v>4314</v>
      </c>
      <c r="Z13" s="211">
        <v>1053.9103699999998</v>
      </c>
      <c r="AA13" s="211">
        <v>251</v>
      </c>
      <c r="AB13" s="211">
        <v>-8801</v>
      </c>
      <c r="AC13" s="211">
        <v>1714</v>
      </c>
      <c r="AD13" s="211">
        <v>5839</v>
      </c>
      <c r="AE13" s="211">
        <v>-117</v>
      </c>
      <c r="AF13" s="211">
        <v>1862</v>
      </c>
      <c r="AG13" s="211">
        <v>588.03065000000015</v>
      </c>
      <c r="AH13" s="211">
        <v>7079</v>
      </c>
      <c r="AI13" s="211">
        <v>7527</v>
      </c>
      <c r="AJ13" s="211">
        <v>3227</v>
      </c>
      <c r="AK13" s="211">
        <v>10861</v>
      </c>
      <c r="AL13" s="211">
        <v>10861</v>
      </c>
      <c r="AM13" s="629">
        <v>4263</v>
      </c>
    </row>
    <row r="14" spans="1:16382" ht="14" customHeight="1" x14ac:dyDescent="0.25">
      <c r="A14" s="266" t="s">
        <v>380</v>
      </c>
      <c r="B14" s="108">
        <v>0</v>
      </c>
      <c r="C14" s="108">
        <v>0</v>
      </c>
      <c r="D14" s="108">
        <v>0</v>
      </c>
      <c r="E14" s="108">
        <v>0</v>
      </c>
      <c r="F14" s="108">
        <v>0</v>
      </c>
      <c r="G14" s="108">
        <v>0</v>
      </c>
      <c r="H14" s="108">
        <v>0</v>
      </c>
      <c r="I14" s="211">
        <v>512</v>
      </c>
      <c r="J14" s="211">
        <v>-1283</v>
      </c>
      <c r="K14" s="211">
        <v>-3357</v>
      </c>
      <c r="L14" s="211">
        <v>-7291</v>
      </c>
      <c r="M14" s="211">
        <v>-45303</v>
      </c>
      <c r="N14" s="211">
        <v>-3243</v>
      </c>
      <c r="O14" s="211">
        <v>-6028</v>
      </c>
      <c r="P14" s="211">
        <v>-9012</v>
      </c>
      <c r="Q14" s="211">
        <v>-9704</v>
      </c>
      <c r="R14" s="211">
        <v>-5727</v>
      </c>
      <c r="S14" s="211">
        <v>-7037</v>
      </c>
      <c r="T14" s="211">
        <v>-5425</v>
      </c>
      <c r="U14" s="211">
        <v>-5782</v>
      </c>
      <c r="V14" s="108">
        <v>0</v>
      </c>
      <c r="W14" s="211">
        <v>1371</v>
      </c>
      <c r="X14" s="211">
        <v>6729</v>
      </c>
      <c r="Y14" s="211">
        <v>8038</v>
      </c>
      <c r="Z14" s="108">
        <v>0</v>
      </c>
      <c r="AA14" s="201">
        <v>-10353</v>
      </c>
      <c r="AB14" s="201">
        <v>-10353</v>
      </c>
      <c r="AC14" s="201">
        <v>-10353</v>
      </c>
      <c r="AD14" s="201">
        <v>0</v>
      </c>
      <c r="AE14" s="108">
        <v>0</v>
      </c>
      <c r="AF14" s="108">
        <v>0</v>
      </c>
      <c r="AG14" s="201">
        <v>5154</v>
      </c>
      <c r="AH14" s="201">
        <v>-14471</v>
      </c>
      <c r="AI14" s="201">
        <v>-20315</v>
      </c>
      <c r="AJ14" s="492">
        <v>-35780</v>
      </c>
      <c r="AK14" s="492">
        <v>-35853</v>
      </c>
      <c r="AL14" s="492">
        <v>-4751</v>
      </c>
      <c r="AM14" s="629">
        <v>-86056</v>
      </c>
    </row>
    <row r="15" spans="1:16382" ht="14" customHeight="1" x14ac:dyDescent="0.25">
      <c r="A15" s="267" t="s">
        <v>381</v>
      </c>
      <c r="B15" s="108">
        <v>0</v>
      </c>
      <c r="C15" s="108">
        <v>0</v>
      </c>
      <c r="D15" s="108">
        <v>0</v>
      </c>
      <c r="E15" s="211">
        <v>-131005</v>
      </c>
      <c r="F15" s="108">
        <v>0</v>
      </c>
      <c r="G15" s="108">
        <v>0</v>
      </c>
      <c r="H15" s="108">
        <v>0</v>
      </c>
      <c r="I15" s="108">
        <v>0</v>
      </c>
      <c r="J15" s="108">
        <v>0</v>
      </c>
      <c r="K15" s="108">
        <v>0</v>
      </c>
      <c r="L15" s="108">
        <v>0</v>
      </c>
      <c r="M15" s="108">
        <v>0</v>
      </c>
      <c r="N15" s="108">
        <v>0</v>
      </c>
      <c r="O15" s="108">
        <v>0</v>
      </c>
      <c r="P15" s="108">
        <v>0</v>
      </c>
      <c r="Q15" s="108">
        <v>0</v>
      </c>
      <c r="R15" s="108">
        <v>0</v>
      </c>
      <c r="S15" s="108">
        <v>0</v>
      </c>
      <c r="T15" s="108">
        <v>0</v>
      </c>
      <c r="U15" s="108">
        <v>0</v>
      </c>
      <c r="V15" s="108">
        <v>0</v>
      </c>
      <c r="W15" s="108">
        <v>0</v>
      </c>
      <c r="X15" s="108">
        <v>0</v>
      </c>
      <c r="Y15" s="108">
        <v>0</v>
      </c>
      <c r="Z15" s="108">
        <v>0</v>
      </c>
      <c r="AA15" s="108">
        <v>0</v>
      </c>
      <c r="AB15" s="108">
        <v>0</v>
      </c>
      <c r="AC15" s="108">
        <v>0</v>
      </c>
      <c r="AD15" s="108">
        <v>0</v>
      </c>
      <c r="AE15" s="108">
        <v>0</v>
      </c>
      <c r="AF15" s="108">
        <v>0</v>
      </c>
      <c r="AG15" s="108">
        <v>0</v>
      </c>
      <c r="AH15" s="108">
        <v>0</v>
      </c>
      <c r="AI15" s="108">
        <v>0</v>
      </c>
      <c r="AJ15" s="493">
        <v>0</v>
      </c>
      <c r="AK15" s="493">
        <v>0</v>
      </c>
      <c r="AL15" s="493">
        <v>0</v>
      </c>
      <c r="AM15" s="493">
        <v>0</v>
      </c>
    </row>
    <row r="16" spans="1:16382" ht="14" customHeight="1" x14ac:dyDescent="0.25">
      <c r="A16" s="267" t="s">
        <v>382</v>
      </c>
      <c r="B16" s="211">
        <v>-30734.740407799487</v>
      </c>
      <c r="C16" s="211">
        <v>-1606</v>
      </c>
      <c r="D16" s="108">
        <v>0</v>
      </c>
      <c r="E16" s="108">
        <v>0</v>
      </c>
      <c r="F16" s="108">
        <v>0</v>
      </c>
      <c r="G16" s="108">
        <v>0</v>
      </c>
      <c r="H16" s="108">
        <v>0</v>
      </c>
      <c r="I16" s="108">
        <v>0</v>
      </c>
      <c r="J16" s="108">
        <v>0</v>
      </c>
      <c r="K16" s="108">
        <v>0</v>
      </c>
      <c r="L16" s="108">
        <v>0</v>
      </c>
      <c r="M16" s="108">
        <v>0</v>
      </c>
      <c r="N16" s="108">
        <v>0</v>
      </c>
      <c r="O16" s="108">
        <v>0</v>
      </c>
      <c r="P16" s="108">
        <v>0</v>
      </c>
      <c r="Q16" s="108">
        <v>0</v>
      </c>
      <c r="R16" s="108">
        <v>0</v>
      </c>
      <c r="S16" s="108">
        <v>0</v>
      </c>
      <c r="T16" s="108">
        <v>0</v>
      </c>
      <c r="U16" s="108">
        <v>0</v>
      </c>
      <c r="V16" s="108">
        <v>0</v>
      </c>
      <c r="W16" s="108">
        <v>0</v>
      </c>
      <c r="X16" s="108">
        <v>0</v>
      </c>
      <c r="Y16" s="108">
        <v>0</v>
      </c>
      <c r="Z16" s="108">
        <v>0</v>
      </c>
      <c r="AA16" s="108">
        <v>0</v>
      </c>
      <c r="AB16" s="108">
        <v>0</v>
      </c>
      <c r="AC16" s="108">
        <v>0</v>
      </c>
      <c r="AD16" s="108">
        <v>0</v>
      </c>
      <c r="AE16" s="108">
        <v>0</v>
      </c>
      <c r="AF16" s="108">
        <v>0</v>
      </c>
      <c r="AG16" s="108">
        <v>0</v>
      </c>
      <c r="AH16" s="108">
        <v>0</v>
      </c>
      <c r="AI16" s="108">
        <v>0</v>
      </c>
      <c r="AJ16" s="493">
        <v>0</v>
      </c>
      <c r="AK16" s="493">
        <v>0</v>
      </c>
      <c r="AL16" s="493">
        <v>0</v>
      </c>
      <c r="AM16" s="493">
        <v>0</v>
      </c>
    </row>
    <row r="17" spans="1:39" ht="14" customHeight="1" x14ac:dyDescent="0.25">
      <c r="A17" s="267" t="s">
        <v>383</v>
      </c>
      <c r="B17" s="211">
        <v>-13226</v>
      </c>
      <c r="C17" s="211">
        <v>3779</v>
      </c>
      <c r="D17" s="211">
        <v>-1814</v>
      </c>
      <c r="E17" s="211">
        <v>447.78826000000026</v>
      </c>
      <c r="F17" s="211">
        <v>134</v>
      </c>
      <c r="G17" s="211">
        <v>-1462</v>
      </c>
      <c r="H17" s="211">
        <v>-1719</v>
      </c>
      <c r="I17" s="211">
        <v>-2133</v>
      </c>
      <c r="J17" s="211">
        <v>0</v>
      </c>
      <c r="K17" s="211">
        <v>-75</v>
      </c>
      <c r="L17" s="211">
        <v>614</v>
      </c>
      <c r="M17" s="108">
        <v>0</v>
      </c>
      <c r="N17" s="108">
        <v>0</v>
      </c>
      <c r="O17" s="108">
        <v>0</v>
      </c>
      <c r="P17" s="108">
        <v>0</v>
      </c>
      <c r="Q17" s="108">
        <v>0</v>
      </c>
      <c r="R17" s="108">
        <v>0</v>
      </c>
      <c r="S17" s="108">
        <v>0</v>
      </c>
      <c r="T17" s="108">
        <v>0</v>
      </c>
      <c r="U17" s="108">
        <v>0</v>
      </c>
      <c r="V17" s="108">
        <v>0</v>
      </c>
      <c r="W17" s="108">
        <v>0</v>
      </c>
      <c r="X17" s="108">
        <v>0</v>
      </c>
      <c r="Y17" s="108">
        <v>0</v>
      </c>
      <c r="Z17" s="108">
        <v>0</v>
      </c>
      <c r="AA17" s="108">
        <v>0</v>
      </c>
      <c r="AB17" s="108">
        <v>0</v>
      </c>
      <c r="AC17" s="108">
        <v>0</v>
      </c>
      <c r="AD17" s="108">
        <v>0</v>
      </c>
      <c r="AE17" s="108">
        <v>0</v>
      </c>
      <c r="AF17" s="108">
        <v>0</v>
      </c>
      <c r="AG17" s="108">
        <v>0</v>
      </c>
      <c r="AH17" s="108">
        <v>0</v>
      </c>
      <c r="AI17" s="108">
        <v>0</v>
      </c>
      <c r="AJ17" s="493">
        <v>0</v>
      </c>
      <c r="AK17" s="493">
        <v>0</v>
      </c>
      <c r="AL17" s="493">
        <v>0</v>
      </c>
      <c r="AM17" s="493">
        <v>0</v>
      </c>
    </row>
    <row r="18" spans="1:39" ht="14" customHeight="1" x14ac:dyDescent="0.25">
      <c r="A18" s="267" t="s">
        <v>384</v>
      </c>
      <c r="B18" s="108">
        <v>0</v>
      </c>
      <c r="C18" s="108">
        <v>0</v>
      </c>
      <c r="D18" s="108">
        <v>0</v>
      </c>
      <c r="E18" s="108">
        <v>0</v>
      </c>
      <c r="F18" s="211">
        <v>-7938</v>
      </c>
      <c r="G18" s="211">
        <v>-15776</v>
      </c>
      <c r="H18" s="211">
        <v>-23490</v>
      </c>
      <c r="I18" s="108">
        <v>0</v>
      </c>
      <c r="J18" s="108">
        <v>0</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08">
        <v>0</v>
      </c>
      <c r="AD18" s="108">
        <v>0</v>
      </c>
      <c r="AE18" s="108">
        <v>0</v>
      </c>
      <c r="AF18" s="108">
        <v>0</v>
      </c>
      <c r="AG18" s="108">
        <v>0</v>
      </c>
      <c r="AH18" s="108">
        <v>0</v>
      </c>
      <c r="AI18" s="108">
        <v>0</v>
      </c>
      <c r="AJ18" s="493">
        <v>0</v>
      </c>
      <c r="AK18" s="493">
        <v>0</v>
      </c>
      <c r="AL18" s="493">
        <v>0</v>
      </c>
      <c r="AM18" s="493">
        <v>0</v>
      </c>
    </row>
    <row r="19" spans="1:39" ht="14" customHeight="1" x14ac:dyDescent="0.25">
      <c r="A19" s="267" t="s">
        <v>385</v>
      </c>
      <c r="B19" s="211">
        <v>488</v>
      </c>
      <c r="C19" s="211">
        <v>508</v>
      </c>
      <c r="D19" s="211">
        <v>1743</v>
      </c>
      <c r="E19" s="211">
        <v>1801.477090000001</v>
      </c>
      <c r="F19" s="211">
        <v>0</v>
      </c>
      <c r="G19" s="211">
        <v>0</v>
      </c>
      <c r="H19" s="211">
        <v>0</v>
      </c>
      <c r="I19" s="108">
        <v>0</v>
      </c>
      <c r="J19" s="108">
        <v>0</v>
      </c>
      <c r="K19" s="108">
        <v>0</v>
      </c>
      <c r="L19" s="108">
        <v>0</v>
      </c>
      <c r="M19" s="108">
        <v>0</v>
      </c>
      <c r="N19" s="108">
        <v>0</v>
      </c>
      <c r="O19" s="108">
        <v>0</v>
      </c>
      <c r="P19" s="108">
        <v>0</v>
      </c>
      <c r="Q19" s="108">
        <v>0</v>
      </c>
      <c r="R19" s="108">
        <v>0</v>
      </c>
      <c r="S19" s="108">
        <v>0</v>
      </c>
      <c r="T19" s="108">
        <v>0</v>
      </c>
      <c r="U19" s="108">
        <v>0</v>
      </c>
      <c r="V19" s="108">
        <v>0</v>
      </c>
      <c r="W19" s="108">
        <v>0</v>
      </c>
      <c r="X19" s="108">
        <v>0</v>
      </c>
      <c r="Y19" s="108">
        <v>0</v>
      </c>
      <c r="Z19" s="108">
        <v>0</v>
      </c>
      <c r="AA19" s="108">
        <v>0</v>
      </c>
      <c r="AB19" s="108">
        <v>0</v>
      </c>
      <c r="AC19" s="108">
        <v>0</v>
      </c>
      <c r="AD19" s="108">
        <v>0</v>
      </c>
      <c r="AE19" s="108">
        <v>0</v>
      </c>
      <c r="AF19" s="108">
        <v>0</v>
      </c>
      <c r="AG19" s="108">
        <v>0</v>
      </c>
      <c r="AH19" s="108">
        <v>0</v>
      </c>
      <c r="AI19" s="108">
        <v>0</v>
      </c>
      <c r="AJ19" s="493">
        <v>0</v>
      </c>
      <c r="AK19" s="493">
        <v>0</v>
      </c>
      <c r="AL19" s="493">
        <v>0</v>
      </c>
      <c r="AM19" s="493">
        <v>0</v>
      </c>
    </row>
    <row r="20" spans="1:39" ht="14" customHeight="1" x14ac:dyDescent="0.25">
      <c r="A20" s="267" t="s">
        <v>386</v>
      </c>
      <c r="B20" s="211">
        <v>806.13853000000006</v>
      </c>
      <c r="C20" s="211">
        <v>21978</v>
      </c>
      <c r="D20" s="211">
        <v>30723</v>
      </c>
      <c r="E20" s="211">
        <v>21171.019003200006</v>
      </c>
      <c r="F20" s="211">
        <v>-116.46315460000284</v>
      </c>
      <c r="G20" s="211">
        <v>2799</v>
      </c>
      <c r="H20" s="211">
        <v>4782</v>
      </c>
      <c r="I20" s="211">
        <v>2597</v>
      </c>
      <c r="J20" s="211">
        <v>-3454</v>
      </c>
      <c r="K20" s="211">
        <v>-6391</v>
      </c>
      <c r="L20" s="211">
        <v>-6556</v>
      </c>
      <c r="M20" s="108">
        <v>0</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08">
        <v>0</v>
      </c>
      <c r="AD20" s="108">
        <v>0</v>
      </c>
      <c r="AE20" s="108">
        <v>0</v>
      </c>
      <c r="AF20" s="108">
        <v>0</v>
      </c>
      <c r="AG20" s="108">
        <v>0</v>
      </c>
      <c r="AH20" s="108">
        <v>0</v>
      </c>
      <c r="AI20" s="108">
        <v>0</v>
      </c>
      <c r="AJ20" s="493">
        <v>0</v>
      </c>
      <c r="AK20" s="493">
        <v>0</v>
      </c>
      <c r="AL20" s="493">
        <v>0</v>
      </c>
      <c r="AM20" s="493">
        <v>0</v>
      </c>
    </row>
    <row r="21" spans="1:39" ht="14" customHeight="1" x14ac:dyDescent="0.25">
      <c r="A21" s="267" t="s">
        <v>387</v>
      </c>
      <c r="B21" s="108">
        <v>0</v>
      </c>
      <c r="C21" s="108">
        <v>0</v>
      </c>
      <c r="D21" s="108">
        <v>0</v>
      </c>
      <c r="E21" s="108">
        <v>0</v>
      </c>
      <c r="F21" s="108">
        <v>0</v>
      </c>
      <c r="G21" s="108">
        <v>0</v>
      </c>
      <c r="H21" s="108">
        <v>0</v>
      </c>
      <c r="I21" s="108">
        <v>0</v>
      </c>
      <c r="J21" s="108">
        <v>0</v>
      </c>
      <c r="K21" s="108">
        <v>0</v>
      </c>
      <c r="L21" s="108">
        <v>0</v>
      </c>
      <c r="M21" s="108">
        <v>0</v>
      </c>
      <c r="N21" s="108">
        <v>0</v>
      </c>
      <c r="O21" s="108">
        <v>0</v>
      </c>
      <c r="P21" s="108">
        <v>0</v>
      </c>
      <c r="Q21" s="108">
        <v>0</v>
      </c>
      <c r="R21" s="108">
        <v>0</v>
      </c>
      <c r="S21" s="108">
        <v>0</v>
      </c>
      <c r="T21" s="108">
        <v>0</v>
      </c>
      <c r="U21" s="108">
        <v>0</v>
      </c>
      <c r="V21" s="108">
        <v>0</v>
      </c>
      <c r="W21" s="108">
        <v>0</v>
      </c>
      <c r="X21" s="108">
        <v>0</v>
      </c>
      <c r="Y21" s="108">
        <v>0</v>
      </c>
      <c r="Z21" s="108">
        <v>0</v>
      </c>
      <c r="AA21" s="108">
        <v>0</v>
      </c>
      <c r="AB21" s="108">
        <v>0</v>
      </c>
      <c r="AC21" s="108">
        <v>0</v>
      </c>
      <c r="AD21" s="108">
        <v>0</v>
      </c>
      <c r="AE21" s="108">
        <v>0</v>
      </c>
      <c r="AF21" s="108">
        <v>0</v>
      </c>
      <c r="AG21" s="108">
        <v>0</v>
      </c>
      <c r="AH21" s="108">
        <v>0</v>
      </c>
      <c r="AI21" s="108">
        <v>0</v>
      </c>
      <c r="AJ21" s="493">
        <v>0</v>
      </c>
      <c r="AK21" s="493">
        <v>0</v>
      </c>
      <c r="AL21" s="493">
        <v>0</v>
      </c>
      <c r="AM21" s="493">
        <v>0</v>
      </c>
    </row>
    <row r="22" spans="1:39" ht="14" customHeight="1" x14ac:dyDescent="0.25">
      <c r="A22" s="267" t="s">
        <v>388</v>
      </c>
      <c r="B22" s="211">
        <v>-7590.65</v>
      </c>
      <c r="C22" s="211">
        <v>1795</v>
      </c>
      <c r="D22" s="211">
        <v>509</v>
      </c>
      <c r="E22" s="211">
        <v>-3153.5146497000005</v>
      </c>
      <c r="F22" s="211">
        <v>-806</v>
      </c>
      <c r="G22" s="211">
        <v>-1138</v>
      </c>
      <c r="H22" s="211">
        <v>-1664</v>
      </c>
      <c r="I22" s="211">
        <v>-2270</v>
      </c>
      <c r="J22" s="211">
        <v>-543</v>
      </c>
      <c r="K22" s="211">
        <v>-1235</v>
      </c>
      <c r="L22" s="211">
        <v>-1603</v>
      </c>
      <c r="M22" s="108">
        <v>0</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08">
        <v>0</v>
      </c>
      <c r="AD22" s="108">
        <v>0</v>
      </c>
      <c r="AE22" s="108">
        <v>0</v>
      </c>
      <c r="AF22" s="108">
        <v>0</v>
      </c>
      <c r="AG22" s="108">
        <v>0</v>
      </c>
      <c r="AH22" s="108">
        <v>0</v>
      </c>
      <c r="AI22" s="108">
        <v>0</v>
      </c>
      <c r="AJ22" s="493">
        <v>0</v>
      </c>
      <c r="AK22" s="493">
        <v>0</v>
      </c>
      <c r="AL22" s="493">
        <v>0</v>
      </c>
      <c r="AM22" s="493">
        <v>0</v>
      </c>
    </row>
    <row r="23" spans="1:39" ht="14" customHeight="1" x14ac:dyDescent="0.25">
      <c r="A23" s="267" t="s">
        <v>389</v>
      </c>
      <c r="B23" s="211">
        <v>3391</v>
      </c>
      <c r="C23" s="211">
        <v>4361.5834099999993</v>
      </c>
      <c r="D23" s="108">
        <v>0</v>
      </c>
      <c r="E23" s="211">
        <v>7278.8633299999992</v>
      </c>
      <c r="F23" s="211">
        <v>2050</v>
      </c>
      <c r="G23" s="211">
        <v>3749</v>
      </c>
      <c r="H23" s="211">
        <v>3114</v>
      </c>
      <c r="I23" s="211">
        <v>3830</v>
      </c>
      <c r="J23" s="211">
        <v>481.94835999999998</v>
      </c>
      <c r="K23" s="211">
        <v>837</v>
      </c>
      <c r="L23" s="211">
        <v>1177</v>
      </c>
      <c r="M23" s="108">
        <v>0</v>
      </c>
      <c r="N23" s="108">
        <v>0</v>
      </c>
      <c r="O23" s="108">
        <v>0</v>
      </c>
      <c r="P23" s="108">
        <v>0</v>
      </c>
      <c r="Q23" s="108">
        <v>0</v>
      </c>
      <c r="R23" s="108">
        <v>0</v>
      </c>
      <c r="S23" s="108">
        <v>0</v>
      </c>
      <c r="T23" s="108">
        <v>0</v>
      </c>
      <c r="U23" s="108">
        <v>0</v>
      </c>
      <c r="V23" s="108">
        <v>0</v>
      </c>
      <c r="W23" s="108">
        <v>0</v>
      </c>
      <c r="X23" s="108">
        <v>0</v>
      </c>
      <c r="Y23" s="108">
        <v>0</v>
      </c>
      <c r="Z23" s="108">
        <v>0</v>
      </c>
      <c r="AA23" s="108">
        <v>0</v>
      </c>
      <c r="AB23" s="108">
        <v>0</v>
      </c>
      <c r="AC23" s="108">
        <v>0</v>
      </c>
      <c r="AD23" s="108">
        <v>0</v>
      </c>
      <c r="AE23" s="108">
        <v>0</v>
      </c>
      <c r="AF23" s="108">
        <v>0</v>
      </c>
      <c r="AG23" s="108">
        <v>0</v>
      </c>
      <c r="AH23" s="108">
        <v>0</v>
      </c>
      <c r="AI23" s="108">
        <v>0</v>
      </c>
      <c r="AJ23" s="493">
        <v>0</v>
      </c>
      <c r="AK23" s="493">
        <v>0</v>
      </c>
      <c r="AL23" s="493">
        <v>0</v>
      </c>
      <c r="AM23" s="493">
        <v>0</v>
      </c>
    </row>
    <row r="24" spans="1:39" ht="14" customHeight="1" x14ac:dyDescent="0.25">
      <c r="A24" s="267" t="s">
        <v>390</v>
      </c>
      <c r="B24" s="211">
        <v>-389455.47237999988</v>
      </c>
      <c r="C24" s="211">
        <v>-123514.0652674639</v>
      </c>
      <c r="D24" s="211">
        <v>-313861</v>
      </c>
      <c r="E24" s="211">
        <v>-35578</v>
      </c>
      <c r="F24" s="211">
        <v>-34838</v>
      </c>
      <c r="G24" s="211">
        <v>-89259</v>
      </c>
      <c r="H24" s="211">
        <v>-99661</v>
      </c>
      <c r="I24" s="211">
        <v>-155970</v>
      </c>
      <c r="J24" s="211">
        <v>2452</v>
      </c>
      <c r="K24" s="211">
        <v>-15680</v>
      </c>
      <c r="L24" s="211">
        <v>-31729</v>
      </c>
      <c r="M24" s="211">
        <v>-206205</v>
      </c>
      <c r="N24" s="211">
        <v>-50751.271189999999</v>
      </c>
      <c r="O24" s="211">
        <v>-112532.64125</v>
      </c>
      <c r="P24" s="211">
        <v>-183377.49046999999</v>
      </c>
      <c r="Q24" s="211">
        <v>-437327.68283000001</v>
      </c>
      <c r="R24" s="211">
        <v>-28160</v>
      </c>
      <c r="S24" s="211">
        <v>-205493</v>
      </c>
      <c r="T24" s="211">
        <v>-210340</v>
      </c>
      <c r="U24" s="211">
        <v>-195596</v>
      </c>
      <c r="V24" s="211">
        <v>-258</v>
      </c>
      <c r="W24" s="211">
        <v>282</v>
      </c>
      <c r="X24" s="211">
        <v>-13788</v>
      </c>
      <c r="Y24" s="211">
        <v>-26244</v>
      </c>
      <c r="Z24" s="211">
        <v>-2711</v>
      </c>
      <c r="AA24" s="211">
        <v>-29239</v>
      </c>
      <c r="AB24" s="211">
        <v>-36391</v>
      </c>
      <c r="AC24" s="211">
        <v>-111943</v>
      </c>
      <c r="AD24" s="211">
        <v>-89934</v>
      </c>
      <c r="AE24" s="211">
        <v>-142347</v>
      </c>
      <c r="AF24" s="211">
        <v>-244242</v>
      </c>
      <c r="AG24" s="211">
        <v>-577067</v>
      </c>
      <c r="AH24" s="211">
        <v>-137668</v>
      </c>
      <c r="AI24" s="211">
        <v>-159782</v>
      </c>
      <c r="AJ24" s="491">
        <v>-351862</v>
      </c>
      <c r="AK24" s="495">
        <v>-540908</v>
      </c>
      <c r="AL24" s="503">
        <v>-403499</v>
      </c>
      <c r="AM24" s="629">
        <v>-528637</v>
      </c>
    </row>
    <row r="25" spans="1:39" ht="14" customHeight="1" x14ac:dyDescent="0.25">
      <c r="A25" s="267" t="s">
        <v>391</v>
      </c>
      <c r="B25" s="108">
        <v>0</v>
      </c>
      <c r="C25" s="108">
        <v>0</v>
      </c>
      <c r="D25" s="108">
        <v>0</v>
      </c>
      <c r="E25" s="108">
        <v>0</v>
      </c>
      <c r="F25" s="108">
        <v>0</v>
      </c>
      <c r="G25" s="108">
        <v>0</v>
      </c>
      <c r="H25" s="108">
        <v>0</v>
      </c>
      <c r="I25" s="108">
        <v>0</v>
      </c>
      <c r="J25" s="108">
        <v>0</v>
      </c>
      <c r="K25" s="108">
        <v>0</v>
      </c>
      <c r="L25" s="108">
        <v>0</v>
      </c>
      <c r="M25" s="108">
        <v>0</v>
      </c>
      <c r="N25" s="108">
        <v>0</v>
      </c>
      <c r="O25" s="211">
        <v>1114</v>
      </c>
      <c r="P25" s="211">
        <v>4145</v>
      </c>
      <c r="Q25" s="108">
        <v>0</v>
      </c>
      <c r="R25" s="108">
        <v>0</v>
      </c>
      <c r="S25" s="108">
        <v>0</v>
      </c>
      <c r="T25" s="108">
        <v>0</v>
      </c>
      <c r="U25" s="108">
        <v>0</v>
      </c>
      <c r="V25" s="108">
        <v>0</v>
      </c>
      <c r="W25" s="108">
        <v>0</v>
      </c>
      <c r="X25" s="108">
        <v>0</v>
      </c>
      <c r="Y25" s="108">
        <v>0</v>
      </c>
      <c r="Z25" s="108">
        <v>0</v>
      </c>
      <c r="AA25" s="108">
        <v>0</v>
      </c>
      <c r="AB25" s="108">
        <v>0</v>
      </c>
      <c r="AC25" s="108">
        <v>0</v>
      </c>
      <c r="AD25" s="108">
        <v>0</v>
      </c>
      <c r="AE25" s="108">
        <v>0</v>
      </c>
      <c r="AF25" s="108">
        <v>0</v>
      </c>
      <c r="AG25" s="108">
        <v>0</v>
      </c>
      <c r="AH25" s="108">
        <v>0</v>
      </c>
      <c r="AI25" s="108">
        <v>0</v>
      </c>
      <c r="AJ25" s="493">
        <v>0</v>
      </c>
      <c r="AK25" s="493">
        <v>0</v>
      </c>
      <c r="AL25" s="493">
        <v>0</v>
      </c>
      <c r="AM25" s="493">
        <v>0</v>
      </c>
    </row>
    <row r="26" spans="1:39" ht="14" customHeight="1" x14ac:dyDescent="0.25">
      <c r="A26" s="267" t="s">
        <v>392</v>
      </c>
      <c r="B26" s="108">
        <v>0</v>
      </c>
      <c r="C26" s="108">
        <v>0</v>
      </c>
      <c r="D26" s="108">
        <v>0</v>
      </c>
      <c r="E26" s="108">
        <v>0</v>
      </c>
      <c r="F26" s="108">
        <v>0</v>
      </c>
      <c r="G26" s="108">
        <v>0</v>
      </c>
      <c r="H26" s="108">
        <v>0</v>
      </c>
      <c r="I26" s="211">
        <v>-2605</v>
      </c>
      <c r="J26" s="108">
        <v>0</v>
      </c>
      <c r="K26" s="108">
        <v>0</v>
      </c>
      <c r="L26" s="108">
        <v>0</v>
      </c>
      <c r="M26" s="108">
        <v>0</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08">
        <v>0</v>
      </c>
      <c r="AD26" s="108">
        <v>0</v>
      </c>
      <c r="AE26" s="108">
        <v>0</v>
      </c>
      <c r="AF26" s="108">
        <v>0</v>
      </c>
      <c r="AG26" s="108">
        <v>0</v>
      </c>
      <c r="AH26" s="108">
        <v>0</v>
      </c>
      <c r="AI26" s="108">
        <v>0</v>
      </c>
      <c r="AJ26" s="493">
        <v>0</v>
      </c>
      <c r="AK26" s="493">
        <v>0</v>
      </c>
      <c r="AL26" s="493">
        <v>0</v>
      </c>
      <c r="AM26" s="493">
        <v>0</v>
      </c>
    </row>
    <row r="27" spans="1:39" ht="14" customHeight="1" x14ac:dyDescent="0.25">
      <c r="A27" s="267" t="s">
        <v>393</v>
      </c>
      <c r="B27" s="108">
        <v>0</v>
      </c>
      <c r="C27" s="108">
        <v>0</v>
      </c>
      <c r="D27" s="211">
        <v>-26697</v>
      </c>
      <c r="E27" s="211">
        <v>134916.83736346388</v>
      </c>
      <c r="F27" s="108">
        <v>0</v>
      </c>
      <c r="G27" s="108">
        <v>0</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08">
        <v>0</v>
      </c>
      <c r="Y27" s="108">
        <v>0</v>
      </c>
      <c r="Z27" s="108">
        <v>0</v>
      </c>
      <c r="AA27" s="108">
        <v>0</v>
      </c>
      <c r="AB27" s="108">
        <v>0</v>
      </c>
      <c r="AC27" s="108">
        <v>0</v>
      </c>
      <c r="AD27" s="108">
        <v>0</v>
      </c>
      <c r="AE27" s="108">
        <v>0</v>
      </c>
      <c r="AF27" s="108">
        <v>0</v>
      </c>
      <c r="AG27" s="108">
        <v>0</v>
      </c>
      <c r="AH27" s="108">
        <v>0</v>
      </c>
      <c r="AI27" s="108">
        <v>0</v>
      </c>
      <c r="AJ27" s="493">
        <v>0</v>
      </c>
      <c r="AK27" s="493">
        <v>0</v>
      </c>
      <c r="AL27" s="493">
        <v>0</v>
      </c>
      <c r="AM27" s="493">
        <v>0</v>
      </c>
    </row>
    <row r="28" spans="1:39" ht="14" customHeight="1" x14ac:dyDescent="0.25">
      <c r="A28" s="267" t="s">
        <v>394</v>
      </c>
      <c r="B28" s="108">
        <v>0</v>
      </c>
      <c r="C28" s="108">
        <v>0</v>
      </c>
      <c r="D28" s="108">
        <v>0</v>
      </c>
      <c r="E28" s="108">
        <v>0</v>
      </c>
      <c r="F28" s="108">
        <v>0</v>
      </c>
      <c r="G28" s="108">
        <v>0</v>
      </c>
      <c r="H28" s="108">
        <v>0</v>
      </c>
      <c r="I28" s="108">
        <v>0</v>
      </c>
      <c r="J28" s="108">
        <v>0</v>
      </c>
      <c r="K28" s="108">
        <v>0</v>
      </c>
      <c r="L28" s="108">
        <v>0</v>
      </c>
      <c r="M28" s="211">
        <v>10937</v>
      </c>
      <c r="N28" s="211">
        <v>3863.280229999993</v>
      </c>
      <c r="O28" s="211">
        <v>-1947.971590000001</v>
      </c>
      <c r="P28" s="211">
        <v>-12386.246279999999</v>
      </c>
      <c r="Q28" s="211">
        <v>-7984</v>
      </c>
      <c r="R28" s="211">
        <v>4190</v>
      </c>
      <c r="S28" s="211">
        <v>660</v>
      </c>
      <c r="T28" s="211">
        <v>-15039</v>
      </c>
      <c r="U28" s="211">
        <v>-11212</v>
      </c>
      <c r="V28" s="211">
        <v>-14408</v>
      </c>
      <c r="W28" s="211">
        <v>23299</v>
      </c>
      <c r="X28" s="211">
        <v>4643</v>
      </c>
      <c r="Y28" s="211">
        <v>27465</v>
      </c>
      <c r="Z28" s="211">
        <v>2206</v>
      </c>
      <c r="AA28" s="211">
        <v>-234</v>
      </c>
      <c r="AB28" s="211">
        <v>11588</v>
      </c>
      <c r="AC28" s="211">
        <v>23268</v>
      </c>
      <c r="AD28" s="211">
        <v>-27968</v>
      </c>
      <c r="AE28" s="211">
        <v>-27260</v>
      </c>
      <c r="AF28" s="211">
        <v>23076</v>
      </c>
      <c r="AG28" s="211">
        <v>110786</v>
      </c>
      <c r="AH28" s="211">
        <v>13662</v>
      </c>
      <c r="AI28" s="211">
        <v>133195</v>
      </c>
      <c r="AJ28" s="491">
        <v>18448</v>
      </c>
      <c r="AK28" s="495">
        <v>6527</v>
      </c>
      <c r="AL28" s="503">
        <v>-7554</v>
      </c>
      <c r="AM28" s="629">
        <v>-46812</v>
      </c>
    </row>
    <row r="29" spans="1:39" x14ac:dyDescent="0.25">
      <c r="A29" s="230"/>
      <c r="B29" s="108">
        <v>0</v>
      </c>
      <c r="C29" s="108">
        <v>0</v>
      </c>
      <c r="D29" s="108">
        <v>0</v>
      </c>
      <c r="E29" s="108">
        <v>0</v>
      </c>
      <c r="F29" s="108">
        <v>0</v>
      </c>
      <c r="G29" s="108">
        <v>0</v>
      </c>
      <c r="H29" s="108">
        <v>0</v>
      </c>
      <c r="I29" s="108">
        <v>0</v>
      </c>
      <c r="J29" s="108">
        <v>0</v>
      </c>
      <c r="K29" s="108">
        <v>0</v>
      </c>
      <c r="L29" s="108">
        <v>0</v>
      </c>
      <c r="M29" s="108">
        <v>0</v>
      </c>
      <c r="N29" s="108">
        <v>0</v>
      </c>
      <c r="O29" s="108">
        <v>0</v>
      </c>
      <c r="P29" s="225"/>
      <c r="Q29" s="225"/>
      <c r="R29" s="211"/>
      <c r="S29" s="211"/>
      <c r="T29" s="211"/>
      <c r="U29" s="211"/>
      <c r="V29" s="211"/>
      <c r="W29" s="211"/>
      <c r="X29" s="211"/>
      <c r="Y29" s="211"/>
      <c r="Z29" s="211"/>
      <c r="AA29" s="211"/>
      <c r="AB29" s="211"/>
      <c r="AC29" s="211"/>
      <c r="AD29" s="211"/>
      <c r="AE29" s="211"/>
      <c r="AF29" s="211"/>
      <c r="AG29" s="211"/>
      <c r="AH29" s="211"/>
      <c r="AI29" s="211"/>
      <c r="AJ29" s="211"/>
      <c r="AK29" s="211"/>
      <c r="AL29" s="211"/>
      <c r="AM29" s="211"/>
    </row>
    <row r="30" spans="1:39" ht="14" x14ac:dyDescent="0.3">
      <c r="A30" s="197" t="s">
        <v>395</v>
      </c>
      <c r="B30" s="108">
        <v>0</v>
      </c>
      <c r="C30" s="108">
        <v>0</v>
      </c>
      <c r="D30" s="108">
        <v>0</v>
      </c>
      <c r="E30" s="108">
        <v>0</v>
      </c>
      <c r="F30" s="108">
        <v>0</v>
      </c>
      <c r="G30" s="108">
        <v>0</v>
      </c>
      <c r="H30" s="108">
        <v>0</v>
      </c>
      <c r="I30" s="108">
        <v>0</v>
      </c>
      <c r="J30" s="108">
        <v>0</v>
      </c>
      <c r="K30" s="108">
        <v>0</v>
      </c>
      <c r="L30" s="108">
        <v>0</v>
      </c>
      <c r="M30" s="108">
        <v>0</v>
      </c>
      <c r="N30" s="108">
        <v>0</v>
      </c>
      <c r="O30" s="108">
        <v>0</v>
      </c>
      <c r="P30" s="311"/>
      <c r="Q30" s="311"/>
      <c r="R30" s="311"/>
      <c r="S30" s="311"/>
      <c r="T30" s="311"/>
      <c r="U30" s="313"/>
      <c r="V30" s="311"/>
      <c r="W30" s="311"/>
      <c r="X30" s="311"/>
      <c r="Y30" s="311"/>
      <c r="Z30" s="311"/>
      <c r="AA30" s="108"/>
      <c r="AB30" s="108"/>
      <c r="AC30" s="108"/>
      <c r="AD30" s="108"/>
      <c r="AE30" s="108"/>
      <c r="AF30" s="108"/>
      <c r="AG30" s="108"/>
      <c r="AH30" s="108"/>
      <c r="AI30" s="108"/>
      <c r="AJ30" s="108"/>
      <c r="AK30" s="108"/>
      <c r="AL30" s="108"/>
      <c r="AM30" s="108"/>
    </row>
    <row r="31" spans="1:39" ht="14.5" customHeight="1" x14ac:dyDescent="0.25">
      <c r="A31" s="200" t="s">
        <v>396</v>
      </c>
      <c r="B31" s="108">
        <v>0</v>
      </c>
      <c r="C31" s="108">
        <v>0</v>
      </c>
      <c r="D31" s="211">
        <v>33605</v>
      </c>
      <c r="E31" s="211">
        <v>-1295.0067299999937</v>
      </c>
      <c r="F31" s="108">
        <v>0</v>
      </c>
      <c r="G31" s="108">
        <v>0</v>
      </c>
      <c r="H31" s="108">
        <v>0</v>
      </c>
      <c r="I31" s="108">
        <v>0</v>
      </c>
      <c r="J31" s="108">
        <v>0</v>
      </c>
      <c r="K31" s="108">
        <v>0</v>
      </c>
      <c r="L31" s="108">
        <v>0</v>
      </c>
      <c r="M31" s="108">
        <v>0</v>
      </c>
      <c r="N31" s="108">
        <v>0</v>
      </c>
      <c r="O31" s="108">
        <v>0</v>
      </c>
      <c r="P31" s="108">
        <v>0</v>
      </c>
      <c r="Q31" s="108">
        <v>0</v>
      </c>
      <c r="R31" s="108">
        <v>0</v>
      </c>
      <c r="S31" s="108">
        <v>0</v>
      </c>
      <c r="T31" s="108">
        <v>0</v>
      </c>
      <c r="U31" s="108">
        <v>0</v>
      </c>
      <c r="V31" s="108">
        <v>0</v>
      </c>
      <c r="W31" s="108">
        <v>0</v>
      </c>
      <c r="X31" s="108">
        <v>0</v>
      </c>
      <c r="Y31" s="108">
        <v>0</v>
      </c>
      <c r="Z31" s="108">
        <v>0</v>
      </c>
      <c r="AA31" s="108">
        <v>0</v>
      </c>
      <c r="AB31" s="108">
        <v>0</v>
      </c>
      <c r="AC31" s="108">
        <v>0</v>
      </c>
      <c r="AD31" s="108">
        <v>0</v>
      </c>
      <c r="AE31" s="108">
        <v>0</v>
      </c>
      <c r="AF31" s="108">
        <v>0</v>
      </c>
      <c r="AG31" s="108">
        <v>0</v>
      </c>
      <c r="AH31" s="108">
        <v>0</v>
      </c>
      <c r="AI31" s="108">
        <v>0</v>
      </c>
      <c r="AJ31" s="493">
        <v>0</v>
      </c>
      <c r="AK31" s="493">
        <v>0</v>
      </c>
      <c r="AL31" s="493">
        <v>0</v>
      </c>
      <c r="AM31" s="493">
        <v>0</v>
      </c>
    </row>
    <row r="32" spans="1:39" ht="14.5" customHeight="1" x14ac:dyDescent="0.25">
      <c r="A32" s="200" t="s">
        <v>329</v>
      </c>
      <c r="B32" s="211">
        <v>-116046.13853</v>
      </c>
      <c r="C32" s="211">
        <v>161813</v>
      </c>
      <c r="D32" s="211">
        <v>56986</v>
      </c>
      <c r="E32" s="211">
        <v>-107967.87928882404</v>
      </c>
      <c r="F32" s="211">
        <v>313415</v>
      </c>
      <c r="G32" s="211">
        <v>337104</v>
      </c>
      <c r="H32" s="211">
        <v>343998</v>
      </c>
      <c r="I32" s="211">
        <v>122473</v>
      </c>
      <c r="J32" s="211">
        <v>12773</v>
      </c>
      <c r="K32" s="211">
        <v>-16399</v>
      </c>
      <c r="L32" s="211">
        <v>-28393</v>
      </c>
      <c r="M32" s="211">
        <v>-132275</v>
      </c>
      <c r="N32" s="211">
        <v>6604.2223376000184</v>
      </c>
      <c r="O32" s="211">
        <v>-8498.4423838000512</v>
      </c>
      <c r="P32" s="211">
        <v>-35127.456800600004</v>
      </c>
      <c r="Q32" s="211">
        <v>-27805.043157100066</v>
      </c>
      <c r="R32" s="211">
        <v>-8685</v>
      </c>
      <c r="S32" s="211">
        <v>-152956</v>
      </c>
      <c r="T32" s="211">
        <v>-278082</v>
      </c>
      <c r="U32" s="211">
        <v>-399293</v>
      </c>
      <c r="V32" s="211">
        <v>-100229</v>
      </c>
      <c r="W32" s="211">
        <v>-423467</v>
      </c>
      <c r="X32" s="211">
        <v>-527664</v>
      </c>
      <c r="Y32" s="211">
        <v>-438053</v>
      </c>
      <c r="Z32" s="211">
        <v>-130392.57100824206</v>
      </c>
      <c r="AA32" s="211">
        <v>-221621</v>
      </c>
      <c r="AB32" s="211">
        <v>-352990</v>
      </c>
      <c r="AC32" s="211">
        <v>-332916</v>
      </c>
      <c r="AD32" s="211">
        <v>153958</v>
      </c>
      <c r="AE32" s="211">
        <v>95892</v>
      </c>
      <c r="AF32" s="211">
        <v>116781</v>
      </c>
      <c r="AG32" s="211">
        <v>14910</v>
      </c>
      <c r="AH32" s="211">
        <v>-13224</v>
      </c>
      <c r="AI32" s="211">
        <v>-37806</v>
      </c>
      <c r="AJ32" s="491">
        <v>187381</v>
      </c>
      <c r="AK32" s="495">
        <v>42913</v>
      </c>
      <c r="AL32" s="503">
        <v>-131639</v>
      </c>
      <c r="AM32" s="629">
        <v>-261347</v>
      </c>
    </row>
    <row r="33" spans="1:39" ht="14.5" customHeight="1" x14ac:dyDescent="0.25">
      <c r="A33" s="200" t="s">
        <v>330</v>
      </c>
      <c r="B33" s="211">
        <v>-61011</v>
      </c>
      <c r="C33" s="211">
        <v>-76723</v>
      </c>
      <c r="D33" s="211">
        <v>-81727</v>
      </c>
      <c r="E33" s="211">
        <v>18677.879697783967</v>
      </c>
      <c r="F33" s="49">
        <v>-3802</v>
      </c>
      <c r="G33" s="211">
        <v>-3720</v>
      </c>
      <c r="H33" s="211">
        <v>-4938</v>
      </c>
      <c r="I33" s="211">
        <v>-32609</v>
      </c>
      <c r="J33" s="211">
        <v>-4254</v>
      </c>
      <c r="K33" s="211">
        <v>323</v>
      </c>
      <c r="L33" s="211">
        <v>331</v>
      </c>
      <c r="M33" s="211">
        <v>12203</v>
      </c>
      <c r="N33" s="211">
        <v>17816.801110000073</v>
      </c>
      <c r="O33" s="211">
        <v>32422.786980000121</v>
      </c>
      <c r="P33" s="211">
        <v>-4314.4519699999801</v>
      </c>
      <c r="Q33" s="211">
        <v>57500.200400000074</v>
      </c>
      <c r="R33" s="211">
        <v>16700</v>
      </c>
      <c r="S33" s="211">
        <v>45377</v>
      </c>
      <c r="T33" s="211">
        <v>48424</v>
      </c>
      <c r="U33" s="211">
        <v>-13527</v>
      </c>
      <c r="V33" s="211">
        <v>-7814</v>
      </c>
      <c r="W33" s="211">
        <v>-21362</v>
      </c>
      <c r="X33" s="211">
        <v>18729</v>
      </c>
      <c r="Y33" s="108">
        <v>0</v>
      </c>
      <c r="Z33" s="201">
        <v>-73994.167779999902</v>
      </c>
      <c r="AA33" s="108">
        <v>0</v>
      </c>
      <c r="AB33" s="211">
        <v>-340031</v>
      </c>
      <c r="AC33" s="211">
        <v>-548582</v>
      </c>
      <c r="AD33" s="211">
        <v>-81658.729579045728</v>
      </c>
      <c r="AE33" s="211">
        <v>-236799</v>
      </c>
      <c r="AF33" s="211">
        <v>-290501.27850999997</v>
      </c>
      <c r="AG33" s="211">
        <v>-370589</v>
      </c>
      <c r="AH33" s="211">
        <v>-66200</v>
      </c>
      <c r="AI33" s="211">
        <v>-164639</v>
      </c>
      <c r="AJ33" s="491">
        <v>-57697</v>
      </c>
      <c r="AK33" s="495">
        <v>-265793</v>
      </c>
      <c r="AL33" s="503">
        <v>-46366</v>
      </c>
      <c r="AM33" s="629">
        <v>-183629</v>
      </c>
    </row>
    <row r="34" spans="1:39" ht="14.5" customHeight="1" x14ac:dyDescent="0.25">
      <c r="A34" s="200" t="s">
        <v>332</v>
      </c>
      <c r="B34" s="211">
        <v>373</v>
      </c>
      <c r="C34" s="211">
        <v>-212.37449999999899</v>
      </c>
      <c r="D34" s="211">
        <v>966</v>
      </c>
      <c r="E34" s="211">
        <v>263.02182999999968</v>
      </c>
      <c r="F34" s="211">
        <v>-1572</v>
      </c>
      <c r="G34" s="211">
        <v>-1023</v>
      </c>
      <c r="H34" s="108">
        <v>0</v>
      </c>
      <c r="I34" s="211">
        <v>1562</v>
      </c>
      <c r="J34" s="211">
        <v>-1987</v>
      </c>
      <c r="K34" s="211">
        <v>-3461</v>
      </c>
      <c r="L34" s="211">
        <v>-1206</v>
      </c>
      <c r="M34" s="108">
        <v>0</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08">
        <v>0</v>
      </c>
      <c r="AD34" s="108">
        <v>0</v>
      </c>
      <c r="AE34" s="108">
        <v>0</v>
      </c>
      <c r="AF34" s="108">
        <v>0</v>
      </c>
      <c r="AG34" s="108">
        <v>0</v>
      </c>
      <c r="AH34" s="108">
        <v>0</v>
      </c>
      <c r="AI34" s="108">
        <v>0</v>
      </c>
      <c r="AJ34" s="493">
        <v>0</v>
      </c>
      <c r="AK34" s="493">
        <v>0</v>
      </c>
      <c r="AL34" s="493">
        <v>0</v>
      </c>
      <c r="AM34" s="493">
        <v>0</v>
      </c>
    </row>
    <row r="35" spans="1:39" ht="14.5" customHeight="1" x14ac:dyDescent="0.25">
      <c r="A35" s="200" t="s">
        <v>397</v>
      </c>
      <c r="B35" s="211">
        <v>-8821</v>
      </c>
      <c r="C35" s="211">
        <v>-2490</v>
      </c>
      <c r="D35" s="211">
        <v>114871</v>
      </c>
      <c r="E35" s="211">
        <v>-47181.775480000004</v>
      </c>
      <c r="F35" s="211">
        <v>-37565</v>
      </c>
      <c r="G35" s="211">
        <v>-44425</v>
      </c>
      <c r="H35" s="211">
        <v>-66986</v>
      </c>
      <c r="I35" s="211">
        <v>-57051</v>
      </c>
      <c r="J35" s="211">
        <v>-6774</v>
      </c>
      <c r="K35" s="211">
        <v>-4441</v>
      </c>
      <c r="L35" s="211">
        <v>-20179</v>
      </c>
      <c r="M35" s="211">
        <v>10125</v>
      </c>
      <c r="N35" s="211">
        <v>-37202</v>
      </c>
      <c r="O35" s="211">
        <v>834</v>
      </c>
      <c r="P35" s="211">
        <v>-21142</v>
      </c>
      <c r="Q35" s="108">
        <v>0</v>
      </c>
      <c r="R35" s="211">
        <v>1015</v>
      </c>
      <c r="S35" s="211">
        <v>2791</v>
      </c>
      <c r="T35" s="211">
        <v>88953</v>
      </c>
      <c r="U35" s="211">
        <v>103323</v>
      </c>
      <c r="V35" s="108">
        <v>0</v>
      </c>
      <c r="W35" s="108">
        <v>0</v>
      </c>
      <c r="X35" s="108">
        <v>0</v>
      </c>
      <c r="Y35" s="108">
        <v>0</v>
      </c>
      <c r="Z35" s="108">
        <v>0</v>
      </c>
      <c r="AA35" s="108">
        <v>0</v>
      </c>
      <c r="AB35" s="108">
        <v>0</v>
      </c>
      <c r="AC35" s="108">
        <v>0</v>
      </c>
      <c r="AD35" s="108">
        <v>0</v>
      </c>
      <c r="AE35" s="108">
        <v>0</v>
      </c>
      <c r="AF35" s="108">
        <v>0</v>
      </c>
      <c r="AG35" s="108">
        <v>0</v>
      </c>
      <c r="AH35" s="108">
        <v>0</v>
      </c>
      <c r="AI35" s="108">
        <v>0</v>
      </c>
      <c r="AJ35" s="493">
        <v>0</v>
      </c>
      <c r="AK35" s="493">
        <v>0</v>
      </c>
      <c r="AL35" s="493">
        <v>0</v>
      </c>
      <c r="AM35" s="493">
        <v>0</v>
      </c>
    </row>
    <row r="36" spans="1:39" ht="14.5" customHeight="1" x14ac:dyDescent="0.25">
      <c r="A36" s="200" t="s">
        <v>398</v>
      </c>
      <c r="B36" s="108">
        <v>-6652</v>
      </c>
      <c r="C36" s="108">
        <v>0</v>
      </c>
      <c r="D36" s="108">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08">
        <v>0</v>
      </c>
      <c r="U36" s="108">
        <v>0</v>
      </c>
      <c r="V36" s="108">
        <v>0</v>
      </c>
      <c r="W36" s="108">
        <v>0</v>
      </c>
      <c r="X36" s="108">
        <v>0</v>
      </c>
      <c r="Y36" s="108">
        <v>0</v>
      </c>
      <c r="Z36" s="108">
        <v>0</v>
      </c>
      <c r="AA36" s="108">
        <v>0</v>
      </c>
      <c r="AB36" s="108">
        <v>0</v>
      </c>
      <c r="AC36" s="108">
        <v>0</v>
      </c>
      <c r="AD36" s="108">
        <v>0</v>
      </c>
      <c r="AE36" s="108">
        <v>0</v>
      </c>
      <c r="AF36" s="108">
        <v>0</v>
      </c>
      <c r="AG36" s="108">
        <v>0</v>
      </c>
      <c r="AH36" s="108">
        <v>0</v>
      </c>
      <c r="AI36" s="108">
        <v>0</v>
      </c>
      <c r="AJ36" s="493">
        <v>0</v>
      </c>
      <c r="AK36" s="493">
        <v>0</v>
      </c>
      <c r="AL36" s="493">
        <v>0</v>
      </c>
      <c r="AM36" s="493">
        <v>0</v>
      </c>
    </row>
    <row r="37" spans="1:39" ht="14.5" customHeight="1" x14ac:dyDescent="0.25">
      <c r="A37" s="200" t="s">
        <v>347</v>
      </c>
      <c r="B37" s="211">
        <v>36577.07447</v>
      </c>
      <c r="C37" s="211">
        <v>38366</v>
      </c>
      <c r="D37" s="211">
        <v>-27580</v>
      </c>
      <c r="E37" s="211">
        <v>28668.205575600005</v>
      </c>
      <c r="F37" s="211">
        <v>-9026</v>
      </c>
      <c r="G37" s="211">
        <v>-13164</v>
      </c>
      <c r="H37" s="211">
        <v>-21771</v>
      </c>
      <c r="I37" s="211">
        <v>-32905</v>
      </c>
      <c r="J37" s="211">
        <v>13392</v>
      </c>
      <c r="K37" s="211">
        <v>33988</v>
      </c>
      <c r="L37" s="211">
        <v>14060</v>
      </c>
      <c r="M37" s="211">
        <v>14839</v>
      </c>
      <c r="N37" s="211">
        <v>4409.4058360000199</v>
      </c>
      <c r="O37" s="211">
        <v>3436.9578060000204</v>
      </c>
      <c r="P37" s="211">
        <v>16730.977508099983</v>
      </c>
      <c r="Q37" s="211">
        <v>10576.089636399993</v>
      </c>
      <c r="R37" s="211">
        <v>6910</v>
      </c>
      <c r="S37" s="211">
        <v>29596</v>
      </c>
      <c r="T37" s="211">
        <v>64034</v>
      </c>
      <c r="U37" s="211">
        <v>143141</v>
      </c>
      <c r="V37" s="211">
        <v>45435</v>
      </c>
      <c r="W37" s="211">
        <v>23435</v>
      </c>
      <c r="X37" s="211">
        <v>17644</v>
      </c>
      <c r="Y37" s="211">
        <v>1570</v>
      </c>
      <c r="Z37" s="211">
        <v>-33868.75876300002</v>
      </c>
      <c r="AA37" s="211">
        <v>-45930</v>
      </c>
      <c r="AB37" s="211">
        <v>-10796</v>
      </c>
      <c r="AC37" s="211">
        <v>-47329</v>
      </c>
      <c r="AD37" s="211">
        <v>59050</v>
      </c>
      <c r="AE37" s="211">
        <v>51902</v>
      </c>
      <c r="AF37" s="211">
        <v>83254</v>
      </c>
      <c r="AG37" s="211">
        <v>80289</v>
      </c>
      <c r="AH37" s="211">
        <v>76000</v>
      </c>
      <c r="AI37" s="211">
        <v>176361</v>
      </c>
      <c r="AJ37" s="491">
        <v>363322</v>
      </c>
      <c r="AK37" s="495">
        <v>171203</v>
      </c>
      <c r="AL37" s="503">
        <v>98917</v>
      </c>
      <c r="AM37" s="629">
        <v>359672</v>
      </c>
    </row>
    <row r="38" spans="1:39" ht="14.5" customHeight="1" x14ac:dyDescent="0.25">
      <c r="A38" s="200" t="s">
        <v>399</v>
      </c>
      <c r="B38" s="211">
        <v>34053</v>
      </c>
      <c r="C38" s="211">
        <v>-5482</v>
      </c>
      <c r="D38" s="108">
        <v>0</v>
      </c>
      <c r="E38" s="108">
        <v>0</v>
      </c>
      <c r="F38" s="108">
        <v>0</v>
      </c>
      <c r="G38" s="108">
        <v>0</v>
      </c>
      <c r="H38" s="108">
        <v>0</v>
      </c>
      <c r="I38" s="211">
        <v>3047</v>
      </c>
      <c r="J38" s="108">
        <v>0</v>
      </c>
      <c r="K38" s="108">
        <v>0</v>
      </c>
      <c r="L38" s="108">
        <v>0</v>
      </c>
      <c r="M38" s="108">
        <v>0</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08">
        <v>0</v>
      </c>
      <c r="AD38" s="108">
        <v>0</v>
      </c>
      <c r="AE38" s="108">
        <v>0</v>
      </c>
      <c r="AF38" s="108">
        <v>0</v>
      </c>
      <c r="AG38" s="108">
        <v>0</v>
      </c>
      <c r="AH38" s="108">
        <v>0</v>
      </c>
      <c r="AI38" s="108">
        <v>0</v>
      </c>
      <c r="AJ38" s="493">
        <v>0</v>
      </c>
      <c r="AK38" s="493">
        <v>0</v>
      </c>
      <c r="AL38" s="493">
        <v>0</v>
      </c>
      <c r="AM38" s="493">
        <v>0</v>
      </c>
    </row>
    <row r="39" spans="1:39" ht="14.5" customHeight="1" x14ac:dyDescent="0.25">
      <c r="A39" s="200" t="s">
        <v>342</v>
      </c>
      <c r="B39" s="108">
        <v>0</v>
      </c>
      <c r="C39" s="108">
        <v>0</v>
      </c>
      <c r="D39" s="108">
        <v>0</v>
      </c>
      <c r="E39" s="108">
        <v>0</v>
      </c>
      <c r="F39" s="108">
        <v>0</v>
      </c>
      <c r="G39" s="108">
        <v>0</v>
      </c>
      <c r="H39" s="108">
        <v>0</v>
      </c>
      <c r="I39" s="108">
        <v>0</v>
      </c>
      <c r="J39" s="108">
        <v>0</v>
      </c>
      <c r="K39" s="108">
        <v>0</v>
      </c>
      <c r="L39" s="108">
        <v>0</v>
      </c>
      <c r="M39" s="108">
        <v>0</v>
      </c>
      <c r="N39" s="211">
        <v>298</v>
      </c>
      <c r="O39" s="211">
        <v>3245</v>
      </c>
      <c r="P39" s="211">
        <v>33289</v>
      </c>
      <c r="Q39" s="108">
        <v>0</v>
      </c>
      <c r="R39" s="108">
        <v>0</v>
      </c>
      <c r="S39" s="108">
        <v>0</v>
      </c>
      <c r="T39" s="108">
        <v>0</v>
      </c>
      <c r="U39" s="108">
        <v>0</v>
      </c>
      <c r="V39" s="108">
        <v>0</v>
      </c>
      <c r="W39" s="108">
        <v>0</v>
      </c>
      <c r="X39" s="108">
        <v>0</v>
      </c>
      <c r="Y39" s="108">
        <v>0</v>
      </c>
      <c r="Z39" s="108">
        <v>0</v>
      </c>
      <c r="AA39" s="108">
        <v>0</v>
      </c>
      <c r="AB39" s="108">
        <v>0</v>
      </c>
      <c r="AC39" s="108">
        <v>0</v>
      </c>
      <c r="AD39" s="108">
        <v>0</v>
      </c>
      <c r="AE39" s="108">
        <v>0</v>
      </c>
      <c r="AF39" s="108">
        <v>0</v>
      </c>
      <c r="AG39" s="108">
        <v>0</v>
      </c>
      <c r="AH39" s="108">
        <v>0</v>
      </c>
      <c r="AI39" s="108">
        <v>0</v>
      </c>
      <c r="AJ39" s="493">
        <v>0</v>
      </c>
      <c r="AK39" s="493">
        <v>0</v>
      </c>
      <c r="AL39" s="493">
        <v>0</v>
      </c>
      <c r="AM39" s="493">
        <v>0</v>
      </c>
    </row>
    <row r="40" spans="1:39" ht="12.5" customHeight="1" x14ac:dyDescent="0.25">
      <c r="A40" s="200" t="s">
        <v>438</v>
      </c>
      <c r="B40" s="201">
        <v>-8322.9031137391576</v>
      </c>
      <c r="C40" s="201">
        <v>-46773</v>
      </c>
      <c r="D40" s="201">
        <v>5148</v>
      </c>
      <c r="E40" s="201">
        <v>-53065.473661604003</v>
      </c>
      <c r="F40" s="201">
        <v>7690</v>
      </c>
      <c r="G40" s="201">
        <v>8775</v>
      </c>
      <c r="H40" s="201">
        <v>17164</v>
      </c>
      <c r="I40" s="201">
        <v>-8528</v>
      </c>
      <c r="J40" s="201">
        <v>5415</v>
      </c>
      <c r="K40" s="201">
        <v>10542</v>
      </c>
      <c r="L40" s="201">
        <v>10934</v>
      </c>
      <c r="M40" s="201">
        <v>22203</v>
      </c>
      <c r="N40" s="201">
        <v>-10839.262889500005</v>
      </c>
      <c r="O40" s="201">
        <v>-9013</v>
      </c>
      <c r="P40" s="201">
        <v>-13048.250759100003</v>
      </c>
      <c r="Q40" s="201">
        <v>14050</v>
      </c>
      <c r="R40" s="201">
        <v>-14812</v>
      </c>
      <c r="S40" s="201">
        <v>14765</v>
      </c>
      <c r="T40" s="201">
        <v>48570</v>
      </c>
      <c r="U40" s="201">
        <v>4737</v>
      </c>
      <c r="V40" s="201">
        <v>-25471</v>
      </c>
      <c r="W40" s="201">
        <v>25561</v>
      </c>
      <c r="X40" s="201">
        <v>56966</v>
      </c>
      <c r="Y40" s="201">
        <v>29705</v>
      </c>
      <c r="Z40" s="201">
        <v>39671.228563245058</v>
      </c>
      <c r="AA40" s="201">
        <v>-149822</v>
      </c>
      <c r="AB40" s="201">
        <v>79481</v>
      </c>
      <c r="AC40" s="201">
        <v>78478</v>
      </c>
      <c r="AD40" s="201">
        <v>-9557</v>
      </c>
      <c r="AE40" s="201">
        <v>113151</v>
      </c>
      <c r="AF40" s="201">
        <v>-18886</v>
      </c>
      <c r="AG40" s="201">
        <v>152355</v>
      </c>
      <c r="AH40" s="201">
        <v>-88213</v>
      </c>
      <c r="AI40" s="201">
        <v>-278046</v>
      </c>
      <c r="AJ40" s="492">
        <v>-175524</v>
      </c>
      <c r="AK40" s="492">
        <v>94153</v>
      </c>
      <c r="AL40" s="492">
        <v>-53174</v>
      </c>
      <c r="AM40" s="629">
        <v>-14429</v>
      </c>
    </row>
    <row r="41" spans="1:39" x14ac:dyDescent="0.25">
      <c r="A41" s="200"/>
      <c r="C41" s="27"/>
      <c r="AM41" s="493"/>
    </row>
    <row r="42" spans="1:39" ht="33.5" customHeight="1" x14ac:dyDescent="0.3">
      <c r="A42" s="268" t="s">
        <v>400</v>
      </c>
      <c r="B42" s="314">
        <v>22126.176562390065</v>
      </c>
      <c r="C42" s="314">
        <v>252809.93275610061</v>
      </c>
      <c r="D42" s="314">
        <v>291848</v>
      </c>
      <c r="E42" s="314">
        <v>-346423.54560008028</v>
      </c>
      <c r="F42" s="314">
        <v>265413.85774050001</v>
      </c>
      <c r="G42" s="314">
        <v>288773</v>
      </c>
      <c r="H42" s="314">
        <v>292161</v>
      </c>
      <c r="I42" s="314">
        <v>17626.315443202038</v>
      </c>
      <c r="J42" s="314">
        <v>36835.948360000002</v>
      </c>
      <c r="K42" s="314">
        <v>77903</v>
      </c>
      <c r="L42" s="314">
        <v>76487</v>
      </c>
      <c r="M42" s="314">
        <v>29159</v>
      </c>
      <c r="N42" s="314">
        <v>-9357.7449064307839</v>
      </c>
      <c r="O42" s="314">
        <v>48549.629393700088</v>
      </c>
      <c r="P42" s="314">
        <v>69464.36999390008</v>
      </c>
      <c r="Q42" s="314">
        <v>201944.36711758928</v>
      </c>
      <c r="R42" s="314">
        <v>36786</v>
      </c>
      <c r="S42" s="314">
        <v>142227</v>
      </c>
      <c r="T42" s="314">
        <v>372430</v>
      </c>
      <c r="U42" s="314">
        <v>491341</v>
      </c>
      <c r="V42" s="314">
        <v>150959</v>
      </c>
      <c r="W42" s="314">
        <v>269975</v>
      </c>
      <c r="X42" s="314">
        <v>492744</v>
      </c>
      <c r="Y42" s="314">
        <v>818114</v>
      </c>
      <c r="Z42" s="314">
        <v>82191.325480813161</v>
      </c>
      <c r="AA42" s="314">
        <v>118811</v>
      </c>
      <c r="AB42" s="314">
        <v>214702</v>
      </c>
      <c r="AC42" s="314">
        <v>155423</v>
      </c>
      <c r="AD42" s="314">
        <v>221282.27042095427</v>
      </c>
      <c r="AE42" s="314">
        <v>308262</v>
      </c>
      <c r="AF42" s="314">
        <v>375939.72149000003</v>
      </c>
      <c r="AG42" s="314">
        <v>603090.03064999997</v>
      </c>
      <c r="AH42" s="314">
        <v>47083</v>
      </c>
      <c r="AI42" s="314">
        <v>189338</v>
      </c>
      <c r="AJ42" s="314">
        <v>775722</v>
      </c>
      <c r="AK42" s="314">
        <v>854542</v>
      </c>
      <c r="AL42" s="314">
        <v>58480</v>
      </c>
      <c r="AM42" s="314">
        <v>271051</v>
      </c>
    </row>
    <row r="43" spans="1:39" ht="15.5" customHeight="1" x14ac:dyDescent="0.25">
      <c r="A43" s="203" t="s">
        <v>401</v>
      </c>
      <c r="B43" s="649">
        <v>-39919.701061200001</v>
      </c>
      <c r="C43" s="649">
        <v>-17148.5993448933</v>
      </c>
      <c r="D43" s="649">
        <v>-8699</v>
      </c>
      <c r="E43" s="649">
        <v>-7521.4551539639997</v>
      </c>
      <c r="F43" s="649">
        <v>-1949</v>
      </c>
      <c r="G43" s="649">
        <v>-2303</v>
      </c>
      <c r="H43" s="649">
        <v>-3354</v>
      </c>
      <c r="I43" s="649">
        <v>-11230</v>
      </c>
      <c r="J43" s="649">
        <v>-293</v>
      </c>
      <c r="K43" s="649">
        <v>-2855</v>
      </c>
      <c r="L43" s="649">
        <v>-1161</v>
      </c>
      <c r="M43" s="649">
        <v>-2682</v>
      </c>
      <c r="N43" s="649">
        <v>-1572</v>
      </c>
      <c r="O43" s="649">
        <v>-2032</v>
      </c>
      <c r="P43" s="649">
        <v>-3978</v>
      </c>
      <c r="Q43" s="649">
        <v>-6281</v>
      </c>
      <c r="R43" s="649">
        <v>-3191</v>
      </c>
      <c r="S43" s="649">
        <v>-3191</v>
      </c>
      <c r="T43" s="649">
        <v>-19152</v>
      </c>
      <c r="U43" s="649">
        <v>-27887</v>
      </c>
      <c r="V43" s="649">
        <v>-12462</v>
      </c>
      <c r="W43" s="649">
        <v>-27295</v>
      </c>
      <c r="X43" s="649">
        <v>-37769</v>
      </c>
      <c r="Y43" s="649">
        <v>-47818</v>
      </c>
      <c r="Z43" s="649">
        <v>-11991</v>
      </c>
      <c r="AA43" s="649">
        <v>-20646</v>
      </c>
      <c r="AB43" s="649">
        <v>-32141</v>
      </c>
      <c r="AC43" s="649">
        <v>-35044</v>
      </c>
      <c r="AD43" s="649">
        <v>-11390</v>
      </c>
      <c r="AE43" s="649">
        <v>-11390</v>
      </c>
      <c r="AF43" s="649">
        <v>-11390</v>
      </c>
      <c r="AG43" s="649">
        <v>-24191</v>
      </c>
      <c r="AH43" s="649">
        <v>-2869</v>
      </c>
      <c r="AI43" s="649">
        <v>-724</v>
      </c>
      <c r="AJ43" s="650">
        <v>-3767</v>
      </c>
      <c r="AK43" s="629">
        <v>-3767</v>
      </c>
      <c r="AL43" s="629">
        <v>-3767</v>
      </c>
      <c r="AM43" s="629">
        <v>-3767</v>
      </c>
    </row>
    <row r="44" spans="1:39" ht="15.5" customHeight="1" x14ac:dyDescent="0.25">
      <c r="A44" s="203" t="s">
        <v>402</v>
      </c>
      <c r="B44" s="651">
        <v>0</v>
      </c>
      <c r="C44" s="651">
        <v>0</v>
      </c>
      <c r="D44" s="651">
        <v>0</v>
      </c>
      <c r="E44" s="651">
        <v>0</v>
      </c>
      <c r="F44" s="651">
        <v>0</v>
      </c>
      <c r="G44" s="651">
        <v>0</v>
      </c>
      <c r="H44" s="651">
        <v>0</v>
      </c>
      <c r="I44" s="649">
        <v>-108445.30621353876</v>
      </c>
      <c r="J44" s="649">
        <v>-12117</v>
      </c>
      <c r="K44" s="649">
        <v>-25107</v>
      </c>
      <c r="L44" s="649">
        <v>-38894</v>
      </c>
      <c r="M44" s="649">
        <v>-72125</v>
      </c>
      <c r="N44" s="649">
        <v>-30042</v>
      </c>
      <c r="O44" s="649">
        <v>-54460</v>
      </c>
      <c r="P44" s="649">
        <v>-75739.851749255249</v>
      </c>
      <c r="Q44" s="649">
        <v>-97042</v>
      </c>
      <c r="R44" s="649">
        <v>-19670</v>
      </c>
      <c r="S44" s="649">
        <v>-34651</v>
      </c>
      <c r="T44" s="649">
        <v>-42679</v>
      </c>
      <c r="U44" s="649">
        <v>-47367</v>
      </c>
      <c r="V44" s="649">
        <v>-7147</v>
      </c>
      <c r="W44" s="649">
        <v>-18170</v>
      </c>
      <c r="X44" s="649">
        <v>-30620</v>
      </c>
      <c r="Y44" s="649">
        <v>-53527</v>
      </c>
      <c r="Z44" s="649">
        <v>-26607.818281058946</v>
      </c>
      <c r="AA44" s="649">
        <v>-64265</v>
      </c>
      <c r="AB44" s="649">
        <v>-135185</v>
      </c>
      <c r="AC44" s="649">
        <v>-241894</v>
      </c>
      <c r="AD44" s="649">
        <v>-103033</v>
      </c>
      <c r="AE44" s="649">
        <v>-212449</v>
      </c>
      <c r="AF44" s="649">
        <v>-308765</v>
      </c>
      <c r="AG44" s="649">
        <v>-414787</v>
      </c>
      <c r="AH44" s="665">
        <v>-90707</v>
      </c>
      <c r="AI44" s="665">
        <v>-188684</v>
      </c>
      <c r="AJ44" s="666">
        <v>-302176</v>
      </c>
      <c r="AK44" s="648">
        <v>-388784</v>
      </c>
      <c r="AL44" s="648">
        <v>-148982</v>
      </c>
      <c r="AM44" s="648">
        <v>-281593</v>
      </c>
    </row>
    <row r="45" spans="1:39" ht="15.5" customHeight="1" x14ac:dyDescent="0.25">
      <c r="A45" s="203" t="s">
        <v>403</v>
      </c>
      <c r="B45" s="651">
        <v>0</v>
      </c>
      <c r="C45" s="651">
        <v>0</v>
      </c>
      <c r="D45" s="651">
        <v>0</v>
      </c>
      <c r="E45" s="651">
        <v>0</v>
      </c>
      <c r="F45" s="651">
        <v>0</v>
      </c>
      <c r="G45" s="651">
        <v>0</v>
      </c>
      <c r="H45" s="651">
        <v>0</v>
      </c>
      <c r="I45" s="649">
        <v>-5730</v>
      </c>
      <c r="J45" s="649">
        <v>-16100</v>
      </c>
      <c r="K45" s="649">
        <v>-31821</v>
      </c>
      <c r="L45" s="649">
        <v>-48286</v>
      </c>
      <c r="M45" s="649">
        <v>-62903</v>
      </c>
      <c r="N45" s="651">
        <v>0</v>
      </c>
      <c r="O45" s="651">
        <v>0</v>
      </c>
      <c r="P45" s="651">
        <v>0</v>
      </c>
      <c r="Q45" s="651">
        <v>0</v>
      </c>
      <c r="R45" s="649">
        <v>-436</v>
      </c>
      <c r="S45" s="649">
        <v>-436</v>
      </c>
      <c r="T45" s="649">
        <v>-830</v>
      </c>
      <c r="U45" s="649">
        <v>-1010</v>
      </c>
      <c r="V45" s="649">
        <v>-624</v>
      </c>
      <c r="W45" s="649">
        <v>-1794</v>
      </c>
      <c r="X45" s="649">
        <v>-3072</v>
      </c>
      <c r="Y45" s="652">
        <v>-4307</v>
      </c>
      <c r="Z45" s="652">
        <v>0</v>
      </c>
      <c r="AA45" s="652">
        <v>-2882</v>
      </c>
      <c r="AB45" s="652">
        <v>-2882</v>
      </c>
      <c r="AC45" s="652">
        <v>0</v>
      </c>
      <c r="AD45" s="652">
        <v>0</v>
      </c>
      <c r="AE45" s="652">
        <v>0</v>
      </c>
      <c r="AF45" s="652">
        <v>0</v>
      </c>
      <c r="AG45" s="652">
        <v>0</v>
      </c>
      <c r="AH45" s="665"/>
      <c r="AI45" s="665"/>
      <c r="AJ45" s="666"/>
      <c r="AK45" s="653" t="s">
        <v>26</v>
      </c>
      <c r="AL45" s="653" t="s">
        <v>26</v>
      </c>
      <c r="AM45" s="653" t="s">
        <v>26</v>
      </c>
    </row>
    <row r="46" spans="1:39" x14ac:dyDescent="0.25">
      <c r="A46" s="203" t="s">
        <v>404</v>
      </c>
      <c r="B46" s="651">
        <v>0</v>
      </c>
      <c r="C46" s="651">
        <v>0</v>
      </c>
      <c r="D46" s="651">
        <v>0</v>
      </c>
      <c r="E46" s="651">
        <v>0</v>
      </c>
      <c r="F46" s="651">
        <v>0</v>
      </c>
      <c r="G46" s="651">
        <v>0</v>
      </c>
      <c r="H46" s="651">
        <v>0</v>
      </c>
      <c r="I46" s="651">
        <v>0</v>
      </c>
      <c r="J46" s="651">
        <v>0</v>
      </c>
      <c r="K46" s="651">
        <v>0</v>
      </c>
      <c r="L46" s="651">
        <v>0</v>
      </c>
      <c r="M46" s="651">
        <v>0</v>
      </c>
      <c r="N46" s="651">
        <v>0</v>
      </c>
      <c r="O46" s="651">
        <v>0</v>
      </c>
      <c r="P46" s="651">
        <v>0</v>
      </c>
      <c r="Q46" s="651">
        <v>0</v>
      </c>
      <c r="R46" s="651">
        <v>0</v>
      </c>
      <c r="S46" s="651">
        <v>0</v>
      </c>
      <c r="T46" s="649">
        <v>-138424</v>
      </c>
      <c r="U46" s="649">
        <v>-138424</v>
      </c>
      <c r="V46" s="651">
        <v>0</v>
      </c>
      <c r="W46" s="651">
        <v>0</v>
      </c>
      <c r="X46" s="649">
        <v>-378646</v>
      </c>
      <c r="Y46" s="649">
        <v>-321446</v>
      </c>
      <c r="Z46" s="649">
        <v>-3000</v>
      </c>
      <c r="AA46" s="649">
        <v>-60500</v>
      </c>
      <c r="AB46" s="649">
        <v>-246657</v>
      </c>
      <c r="AC46" s="649">
        <v>-90734</v>
      </c>
      <c r="AD46" s="652">
        <v>0</v>
      </c>
      <c r="AE46" s="652">
        <v>0</v>
      </c>
      <c r="AF46" s="649">
        <v>-13500</v>
      </c>
      <c r="AG46" s="652">
        <v>-54000</v>
      </c>
      <c r="AH46" s="653" t="s">
        <v>26</v>
      </c>
      <c r="AI46" s="653" t="s">
        <v>26</v>
      </c>
      <c r="AJ46" s="654">
        <v>-14566</v>
      </c>
      <c r="AK46" s="654">
        <v>-14566</v>
      </c>
      <c r="AL46" s="655" t="s">
        <v>26</v>
      </c>
      <c r="AM46" s="655" t="s">
        <v>26</v>
      </c>
    </row>
    <row r="47" spans="1:39" x14ac:dyDescent="0.25">
      <c r="A47" s="203" t="s">
        <v>599</v>
      </c>
      <c r="B47" s="652">
        <v>0</v>
      </c>
      <c r="C47" s="652">
        <v>0</v>
      </c>
      <c r="D47" s="652">
        <v>0</v>
      </c>
      <c r="E47" s="652">
        <v>0</v>
      </c>
      <c r="F47" s="652">
        <v>0</v>
      </c>
      <c r="G47" s="652">
        <v>0</v>
      </c>
      <c r="H47" s="652">
        <v>0</v>
      </c>
      <c r="I47" s="652">
        <v>0</v>
      </c>
      <c r="J47" s="652">
        <v>0</v>
      </c>
      <c r="K47" s="652">
        <v>0</v>
      </c>
      <c r="L47" s="652">
        <v>0</v>
      </c>
      <c r="M47" s="652">
        <v>0</v>
      </c>
      <c r="N47" s="652">
        <v>0</v>
      </c>
      <c r="O47" s="652">
        <v>0</v>
      </c>
      <c r="P47" s="652">
        <v>0</v>
      </c>
      <c r="Q47" s="652">
        <v>0</v>
      </c>
      <c r="R47" s="652">
        <v>0</v>
      </c>
      <c r="S47" s="652">
        <v>0</v>
      </c>
      <c r="T47" s="652">
        <v>0</v>
      </c>
      <c r="U47" s="652">
        <v>0</v>
      </c>
      <c r="V47" s="652">
        <v>0</v>
      </c>
      <c r="W47" s="652">
        <v>0</v>
      </c>
      <c r="X47" s="652">
        <v>0</v>
      </c>
      <c r="Y47" s="652">
        <v>0</v>
      </c>
      <c r="Z47" s="652">
        <v>0</v>
      </c>
      <c r="AA47" s="652">
        <v>0</v>
      </c>
      <c r="AB47" s="652">
        <v>0</v>
      </c>
      <c r="AC47" s="652">
        <v>-2882</v>
      </c>
      <c r="AD47" s="652">
        <v>0</v>
      </c>
      <c r="AE47" s="652">
        <v>0</v>
      </c>
      <c r="AF47" s="649">
        <v>-3889</v>
      </c>
      <c r="AG47" s="649">
        <v>-3350</v>
      </c>
      <c r="AH47" s="655" t="s">
        <v>26</v>
      </c>
      <c r="AI47" s="655" t="s">
        <v>26</v>
      </c>
      <c r="AJ47" s="650" t="s">
        <v>26</v>
      </c>
      <c r="AK47" s="650">
        <v>-8957</v>
      </c>
      <c r="AL47" s="650">
        <v>-8957</v>
      </c>
      <c r="AM47" s="629">
        <v>-4289</v>
      </c>
    </row>
    <row r="48" spans="1:39" ht="14" customHeight="1" x14ac:dyDescent="0.25">
      <c r="A48" s="203"/>
      <c r="C48" s="27"/>
    </row>
    <row r="49" spans="1:39" ht="14" customHeight="1" x14ac:dyDescent="0.3">
      <c r="A49" s="261" t="s">
        <v>405</v>
      </c>
      <c r="B49" s="262">
        <v>-422759</v>
      </c>
      <c r="C49" s="262">
        <v>-430070</v>
      </c>
      <c r="D49" s="262">
        <v>-268900</v>
      </c>
      <c r="E49" s="262">
        <v>786377.08593000006</v>
      </c>
      <c r="F49" s="262">
        <v>-12622</v>
      </c>
      <c r="G49" s="262">
        <v>-31244</v>
      </c>
      <c r="H49" s="262">
        <v>-41149.0893</v>
      </c>
      <c r="I49" s="262">
        <v>250167</v>
      </c>
      <c r="J49" s="262">
        <v>-20941</v>
      </c>
      <c r="K49" s="262">
        <v>-43441</v>
      </c>
      <c r="L49" s="262">
        <v>-62322</v>
      </c>
      <c r="M49" s="262">
        <v>293341</v>
      </c>
      <c r="N49" s="262">
        <v>216107.74581049997</v>
      </c>
      <c r="O49" s="262">
        <v>93511</v>
      </c>
      <c r="P49" s="262">
        <v>62710</v>
      </c>
      <c r="Q49" s="262">
        <v>-357140</v>
      </c>
      <c r="R49" s="262">
        <v>-12864.85520000002</v>
      </c>
      <c r="S49" s="262">
        <v>-90651</v>
      </c>
      <c r="T49" s="262">
        <v>-403111</v>
      </c>
      <c r="U49" s="262">
        <v>-558671</v>
      </c>
      <c r="V49" s="262">
        <v>-52743</v>
      </c>
      <c r="W49" s="262">
        <v>-135056</v>
      </c>
      <c r="X49" s="262">
        <v>-170797</v>
      </c>
      <c r="Y49" s="262">
        <v>-303423</v>
      </c>
      <c r="Z49" s="262">
        <v>-133188.79500359934</v>
      </c>
      <c r="AA49" s="262">
        <v>-230370</v>
      </c>
      <c r="AB49" s="262">
        <v>-618181</v>
      </c>
      <c r="AC49" s="262">
        <v>-758352</v>
      </c>
      <c r="AD49" s="262">
        <v>68075</v>
      </c>
      <c r="AE49" s="262">
        <v>187678.20389085915</v>
      </c>
      <c r="AF49" s="262">
        <v>273201.43288440292</v>
      </c>
      <c r="AG49" s="262">
        <v>58198.097389999952</v>
      </c>
      <c r="AH49" s="262">
        <v>2898</v>
      </c>
      <c r="AI49" s="262">
        <v>18624</v>
      </c>
      <c r="AJ49" s="262">
        <v>-392230</v>
      </c>
      <c r="AK49" s="262">
        <v>-488386</v>
      </c>
      <c r="AL49" s="262">
        <v>-122069</v>
      </c>
      <c r="AM49" s="262">
        <v>-415167</v>
      </c>
    </row>
    <row r="50" spans="1:39" ht="14" customHeight="1" x14ac:dyDescent="0.25">
      <c r="A50" s="234" t="s">
        <v>406</v>
      </c>
      <c r="B50" s="108">
        <v>-1341</v>
      </c>
      <c r="C50" s="108">
        <v>0</v>
      </c>
      <c r="D50" s="108">
        <v>0</v>
      </c>
      <c r="E50" s="108">
        <v>0</v>
      </c>
      <c r="F50" s="108">
        <v>0</v>
      </c>
      <c r="G50" s="108">
        <v>0</v>
      </c>
      <c r="H50" s="211">
        <v>274.91070000000002</v>
      </c>
      <c r="I50" s="211">
        <v>11254</v>
      </c>
      <c r="J50" s="108">
        <v>0</v>
      </c>
      <c r="K50" s="108">
        <v>0</v>
      </c>
      <c r="L50" s="108">
        <v>0</v>
      </c>
      <c r="M50" s="211">
        <v>-106803</v>
      </c>
      <c r="N50" s="108">
        <v>0</v>
      </c>
      <c r="O50" s="108">
        <v>0</v>
      </c>
      <c r="P50" s="211">
        <v>116223</v>
      </c>
      <c r="Q50" s="211">
        <v>-68732</v>
      </c>
      <c r="R50" s="211">
        <v>38583.14479999998</v>
      </c>
      <c r="S50" s="108">
        <v>0</v>
      </c>
      <c r="T50" s="108">
        <v>0</v>
      </c>
      <c r="U50" s="211">
        <v>-293356</v>
      </c>
      <c r="V50" s="211">
        <v>2289</v>
      </c>
      <c r="W50" s="211">
        <v>-1206</v>
      </c>
      <c r="X50" s="211">
        <v>64807</v>
      </c>
      <c r="Y50" s="211">
        <v>130860</v>
      </c>
      <c r="Z50" s="211">
        <v>12320</v>
      </c>
      <c r="AA50" s="211">
        <v>-3701</v>
      </c>
      <c r="AB50" s="211">
        <v>-225911</v>
      </c>
      <c r="AC50" s="211">
        <v>-182564</v>
      </c>
      <c r="AD50" s="211">
        <v>147511</v>
      </c>
      <c r="AE50" s="211">
        <v>354708</v>
      </c>
      <c r="AF50" s="211">
        <v>481252</v>
      </c>
      <c r="AG50" s="211">
        <v>338332.09738999995</v>
      </c>
      <c r="AH50" s="211">
        <v>89306</v>
      </c>
      <c r="AI50" s="211">
        <v>108332</v>
      </c>
      <c r="AJ50" s="491">
        <v>93432</v>
      </c>
      <c r="AK50" s="495">
        <v>98037</v>
      </c>
      <c r="AL50" s="503">
        <v>-13352</v>
      </c>
      <c r="AM50" s="628">
        <v>-93858</v>
      </c>
    </row>
    <row r="51" spans="1:39" ht="14" customHeight="1" x14ac:dyDescent="0.25">
      <c r="A51" s="234" t="s">
        <v>407</v>
      </c>
      <c r="B51" s="108">
        <v>0</v>
      </c>
      <c r="C51" s="108">
        <v>0</v>
      </c>
      <c r="D51" s="108">
        <v>0</v>
      </c>
      <c r="E51" s="108">
        <v>0</v>
      </c>
      <c r="F51" s="211">
        <v>-12623</v>
      </c>
      <c r="G51" s="211">
        <v>-31244</v>
      </c>
      <c r="H51" s="211">
        <v>-41424</v>
      </c>
      <c r="I51" s="108">
        <v>0</v>
      </c>
      <c r="J51" s="211">
        <v>-20495</v>
      </c>
      <c r="K51" s="211">
        <v>-42070</v>
      </c>
      <c r="L51" s="108">
        <v>0</v>
      </c>
      <c r="M51" s="108">
        <v>0</v>
      </c>
      <c r="N51" s="211">
        <v>124350.42329999999</v>
      </c>
      <c r="O51" s="211">
        <v>109358</v>
      </c>
      <c r="P51" s="108">
        <v>0</v>
      </c>
      <c r="Q51" s="108">
        <v>0</v>
      </c>
      <c r="R51" s="108">
        <v>0</v>
      </c>
      <c r="S51" s="211">
        <v>9779</v>
      </c>
      <c r="T51" s="211">
        <v>-284475</v>
      </c>
      <c r="U51" s="108">
        <v>0</v>
      </c>
      <c r="V51" s="108">
        <v>0</v>
      </c>
      <c r="W51" s="108">
        <v>0</v>
      </c>
      <c r="X51" s="108">
        <v>0</v>
      </c>
      <c r="Y51" s="108">
        <v>0</v>
      </c>
      <c r="Z51" s="227">
        <v>0</v>
      </c>
      <c r="AA51" s="108">
        <v>0</v>
      </c>
      <c r="AB51" s="108">
        <v>0</v>
      </c>
      <c r="AC51" s="108">
        <v>0</v>
      </c>
      <c r="AD51" s="108">
        <v>0</v>
      </c>
      <c r="AE51" s="108">
        <v>0</v>
      </c>
      <c r="AF51" s="108">
        <v>0</v>
      </c>
      <c r="AG51" s="108">
        <v>0</v>
      </c>
      <c r="AH51" s="108">
        <v>0</v>
      </c>
      <c r="AI51" s="431">
        <v>0</v>
      </c>
      <c r="AJ51" s="494">
        <v>0</v>
      </c>
      <c r="AK51" s="494">
        <v>0</v>
      </c>
      <c r="AL51" s="494">
        <v>0</v>
      </c>
      <c r="AM51" s="494">
        <v>0</v>
      </c>
    </row>
    <row r="52" spans="1:39" ht="14" customHeight="1" x14ac:dyDescent="0.25">
      <c r="A52" s="234" t="s">
        <v>408</v>
      </c>
      <c r="B52" s="211">
        <v>0</v>
      </c>
      <c r="C52" s="211">
        <v>-433139</v>
      </c>
      <c r="D52" s="211">
        <v>-266400</v>
      </c>
      <c r="E52" s="211">
        <v>-130375</v>
      </c>
      <c r="F52" s="211">
        <v>1</v>
      </c>
      <c r="G52" s="108">
        <v>0</v>
      </c>
      <c r="H52" s="108">
        <v>0</v>
      </c>
      <c r="I52" s="211">
        <v>-1857</v>
      </c>
      <c r="J52" s="211">
        <v>-446</v>
      </c>
      <c r="K52" s="211">
        <v>-1371</v>
      </c>
      <c r="L52" s="211">
        <v>-82322</v>
      </c>
      <c r="M52" s="315">
        <v>-4657</v>
      </c>
      <c r="N52" s="315">
        <v>-495.57324</v>
      </c>
      <c r="O52" s="315">
        <v>-1483</v>
      </c>
      <c r="P52" s="108">
        <v>0</v>
      </c>
      <c r="Q52" s="211">
        <v>-4573</v>
      </c>
      <c r="R52" s="108">
        <v>0</v>
      </c>
      <c r="S52" s="211">
        <v>-6286</v>
      </c>
      <c r="T52" s="108">
        <v>0</v>
      </c>
      <c r="U52" s="108">
        <v>0</v>
      </c>
      <c r="V52" s="108">
        <v>0</v>
      </c>
      <c r="W52" s="108">
        <v>0</v>
      </c>
      <c r="X52" s="108">
        <v>0</v>
      </c>
      <c r="Y52" s="108">
        <v>0</v>
      </c>
      <c r="Z52" s="227">
        <v>0</v>
      </c>
      <c r="AA52" s="201">
        <v>13529</v>
      </c>
      <c r="AB52" s="108">
        <v>0</v>
      </c>
      <c r="AC52" s="108">
        <v>0</v>
      </c>
      <c r="AD52" s="108">
        <v>0</v>
      </c>
      <c r="AE52" s="108">
        <v>0</v>
      </c>
      <c r="AF52" s="108">
        <v>0</v>
      </c>
      <c r="AG52" s="108">
        <v>0</v>
      </c>
      <c r="AH52" s="108">
        <v>0</v>
      </c>
      <c r="AI52" s="431">
        <v>0</v>
      </c>
      <c r="AJ52" s="494">
        <v>0</v>
      </c>
      <c r="AK52" s="494">
        <v>0</v>
      </c>
      <c r="AL52" s="494">
        <v>0</v>
      </c>
      <c r="AM52" s="494">
        <v>0</v>
      </c>
    </row>
    <row r="53" spans="1:39" ht="14" customHeight="1" x14ac:dyDescent="0.25">
      <c r="A53" s="234" t="s">
        <v>409</v>
      </c>
      <c r="B53" s="108">
        <v>0</v>
      </c>
      <c r="C53" s="108">
        <v>0</v>
      </c>
      <c r="D53" s="108">
        <v>0</v>
      </c>
      <c r="E53" s="108">
        <v>0</v>
      </c>
      <c r="F53" s="108">
        <v>0</v>
      </c>
      <c r="G53" s="108">
        <v>0</v>
      </c>
      <c r="H53" s="108">
        <v>0</v>
      </c>
      <c r="I53" s="108">
        <v>0</v>
      </c>
      <c r="J53" s="108">
        <v>0</v>
      </c>
      <c r="K53" s="108">
        <v>0</v>
      </c>
      <c r="L53" s="108">
        <v>0</v>
      </c>
      <c r="M53" s="108">
        <v>0</v>
      </c>
      <c r="N53" s="108">
        <v>0</v>
      </c>
      <c r="O53" s="108">
        <v>0</v>
      </c>
      <c r="P53" s="108">
        <v>0</v>
      </c>
      <c r="Q53" s="108">
        <v>0</v>
      </c>
      <c r="R53" s="108">
        <v>0</v>
      </c>
      <c r="S53" s="108">
        <v>0</v>
      </c>
      <c r="T53" s="108">
        <v>0</v>
      </c>
      <c r="U53" s="108">
        <v>0</v>
      </c>
      <c r="V53" s="108">
        <v>0</v>
      </c>
      <c r="W53" s="108">
        <v>0</v>
      </c>
      <c r="X53" s="108">
        <v>0</v>
      </c>
      <c r="Y53" s="108">
        <v>0</v>
      </c>
      <c r="Z53" s="227">
        <v>0</v>
      </c>
      <c r="AA53" s="108">
        <v>0</v>
      </c>
      <c r="AB53" s="108">
        <v>0</v>
      </c>
      <c r="AC53" s="108">
        <v>0</v>
      </c>
      <c r="AD53" s="108">
        <v>0</v>
      </c>
      <c r="AE53" s="108">
        <v>0</v>
      </c>
      <c r="AF53" s="108">
        <v>0</v>
      </c>
      <c r="AG53" s="108">
        <v>0</v>
      </c>
      <c r="AH53" s="108">
        <v>0</v>
      </c>
      <c r="AI53" s="431">
        <v>0</v>
      </c>
      <c r="AJ53" s="494">
        <v>0</v>
      </c>
      <c r="AK53" s="494">
        <v>0</v>
      </c>
      <c r="AL53" s="494">
        <v>0</v>
      </c>
      <c r="AM53" s="630">
        <v>0</v>
      </c>
    </row>
    <row r="54" spans="1:39" ht="14" customHeight="1" x14ac:dyDescent="0.25">
      <c r="A54" s="234" t="s">
        <v>410</v>
      </c>
      <c r="B54" s="108">
        <v>0</v>
      </c>
      <c r="C54" s="108">
        <v>0</v>
      </c>
      <c r="D54" s="108">
        <v>0</v>
      </c>
      <c r="E54" s="108">
        <v>0</v>
      </c>
      <c r="F54" s="108">
        <v>0</v>
      </c>
      <c r="G54" s="108">
        <v>0</v>
      </c>
      <c r="H54" s="108">
        <v>0</v>
      </c>
      <c r="I54" s="108">
        <v>0</v>
      </c>
      <c r="J54" s="108">
        <v>0</v>
      </c>
      <c r="K54" s="108">
        <v>0</v>
      </c>
      <c r="L54" s="108">
        <v>0</v>
      </c>
      <c r="M54" s="108">
        <v>0</v>
      </c>
      <c r="N54" s="108">
        <v>0</v>
      </c>
      <c r="O54" s="315">
        <v>-65321</v>
      </c>
      <c r="P54" s="211">
        <v>-67141</v>
      </c>
      <c r="Q54" s="211">
        <v>-92082</v>
      </c>
      <c r="R54" s="211">
        <v>-4426</v>
      </c>
      <c r="S54" s="211">
        <v>-9675</v>
      </c>
      <c r="T54" s="211">
        <v>69313</v>
      </c>
      <c r="U54" s="211">
        <v>50724</v>
      </c>
      <c r="V54" s="211">
        <v>1497</v>
      </c>
      <c r="W54" s="211">
        <v>-3724</v>
      </c>
      <c r="X54" s="211">
        <v>-12194</v>
      </c>
      <c r="Y54" s="211">
        <v>-4915</v>
      </c>
      <c r="Z54" s="211">
        <v>-5861</v>
      </c>
      <c r="AA54" s="211">
        <v>-5408</v>
      </c>
      <c r="AB54" s="211">
        <v>-8246</v>
      </c>
      <c r="AC54" s="211">
        <v>-5266</v>
      </c>
      <c r="AD54" s="108">
        <v>0</v>
      </c>
      <c r="AE54" s="108">
        <v>0</v>
      </c>
      <c r="AF54" s="108">
        <v>0</v>
      </c>
      <c r="AG54" s="201">
        <v>-41171</v>
      </c>
      <c r="AH54" s="201">
        <v>-5052</v>
      </c>
      <c r="AI54" s="431">
        <v>-1205</v>
      </c>
      <c r="AJ54" s="494">
        <v>-15811</v>
      </c>
      <c r="AK54" s="494">
        <v>-58877</v>
      </c>
      <c r="AL54" s="494">
        <v>25560</v>
      </c>
      <c r="AM54" s="629">
        <v>110159</v>
      </c>
    </row>
    <row r="55" spans="1:39" ht="14" customHeight="1" x14ac:dyDescent="0.25">
      <c r="A55" s="234" t="s">
        <v>411</v>
      </c>
      <c r="B55" s="108">
        <v>-420519</v>
      </c>
      <c r="C55" s="108">
        <v>0</v>
      </c>
      <c r="D55" s="108">
        <v>0</v>
      </c>
      <c r="E55" s="315">
        <v>425295.98722000007</v>
      </c>
      <c r="F55" s="108">
        <v>0</v>
      </c>
      <c r="G55" s="108">
        <v>0</v>
      </c>
      <c r="H55" s="108">
        <v>0</v>
      </c>
      <c r="I55" s="315">
        <v>-43743</v>
      </c>
      <c r="J55" s="108">
        <v>0</v>
      </c>
      <c r="K55" s="108">
        <v>0</v>
      </c>
      <c r="L55" s="315">
        <v>20000</v>
      </c>
      <c r="M55" s="211">
        <v>-130426</v>
      </c>
      <c r="N55" s="211">
        <v>-36235.104249500022</v>
      </c>
      <c r="O55" s="211">
        <v>-77531</v>
      </c>
      <c r="P55" s="211">
        <v>-105373</v>
      </c>
      <c r="Q55" s="211">
        <v>-314155</v>
      </c>
      <c r="R55" s="211">
        <v>-42149</v>
      </c>
      <c r="S55" s="211">
        <v>-84469</v>
      </c>
      <c r="T55" s="211">
        <v>-180850</v>
      </c>
      <c r="U55" s="211">
        <v>-307507</v>
      </c>
      <c r="V55" s="211">
        <v>-53727</v>
      </c>
      <c r="W55" s="211">
        <v>-126954</v>
      </c>
      <c r="X55" s="211">
        <v>-219385</v>
      </c>
      <c r="Y55" s="211">
        <v>-422410</v>
      </c>
      <c r="Z55" s="211">
        <v>-135358.79500359934</v>
      </c>
      <c r="AA55" s="211">
        <v>-226249</v>
      </c>
      <c r="AB55" s="211">
        <v>-389012</v>
      </c>
      <c r="AC55" s="211">
        <v>-561727</v>
      </c>
      <c r="AD55" s="211">
        <v>-79436</v>
      </c>
      <c r="AE55" s="211">
        <v>-167029.79610914085</v>
      </c>
      <c r="AF55" s="201">
        <v>-196120.56711559705</v>
      </c>
      <c r="AG55" s="201">
        <v>-222127</v>
      </c>
      <c r="AH55" s="201">
        <v>-75795</v>
      </c>
      <c r="AI55" s="431">
        <v>-79441</v>
      </c>
      <c r="AJ55" s="494">
        <v>-457554</v>
      </c>
      <c r="AK55" s="494">
        <v>-484421</v>
      </c>
      <c r="AL55" s="494">
        <v>-129752</v>
      </c>
      <c r="AM55" s="630">
        <v>-425309</v>
      </c>
    </row>
    <row r="56" spans="1:39" ht="14" customHeight="1" x14ac:dyDescent="0.25">
      <c r="A56" s="234" t="s">
        <v>412</v>
      </c>
      <c r="B56" s="108">
        <v>0</v>
      </c>
      <c r="C56" s="108">
        <v>0</v>
      </c>
      <c r="D56" s="211">
        <v>-2500</v>
      </c>
      <c r="E56" s="211">
        <v>491456.09870999999</v>
      </c>
      <c r="F56" s="211">
        <v>0</v>
      </c>
      <c r="G56" s="211">
        <v>0</v>
      </c>
      <c r="H56" s="211">
        <v>0</v>
      </c>
      <c r="I56" s="211">
        <v>284513</v>
      </c>
      <c r="J56" s="211">
        <v>0</v>
      </c>
      <c r="K56" s="211">
        <v>0</v>
      </c>
      <c r="L56" s="211">
        <v>0</v>
      </c>
      <c r="M56" s="211">
        <v>535227</v>
      </c>
      <c r="N56" s="211">
        <v>128488</v>
      </c>
      <c r="O56" s="211">
        <v>128488</v>
      </c>
      <c r="P56" s="211">
        <v>128488</v>
      </c>
      <c r="Q56" s="211">
        <v>128488</v>
      </c>
      <c r="R56" s="108">
        <v>0</v>
      </c>
      <c r="S56" s="108">
        <v>0</v>
      </c>
      <c r="T56" s="108">
        <v>0</v>
      </c>
      <c r="U56" s="108">
        <v>0</v>
      </c>
      <c r="V56" s="108">
        <v>0</v>
      </c>
      <c r="W56" s="211">
        <v>2400</v>
      </c>
      <c r="X56" s="211">
        <v>2400</v>
      </c>
      <c r="Y56" s="211">
        <v>2400</v>
      </c>
      <c r="Z56" s="227">
        <v>0</v>
      </c>
      <c r="AA56" s="108">
        <v>0</v>
      </c>
      <c r="AB56" s="108">
        <v>0</v>
      </c>
      <c r="AC56" s="108">
        <v>0</v>
      </c>
      <c r="AD56" s="108">
        <v>0</v>
      </c>
      <c r="AE56" s="108">
        <v>0</v>
      </c>
      <c r="AF56" s="108">
        <v>0</v>
      </c>
      <c r="AG56" s="108">
        <v>0</v>
      </c>
      <c r="AH56" s="108">
        <v>0</v>
      </c>
      <c r="AI56" s="431">
        <v>0</v>
      </c>
      <c r="AJ56" s="494">
        <v>0</v>
      </c>
      <c r="AK56" s="494">
        <v>0</v>
      </c>
      <c r="AL56" s="494">
        <v>0</v>
      </c>
      <c r="AM56" s="630">
        <v>0</v>
      </c>
    </row>
    <row r="57" spans="1:39" ht="14" customHeight="1" x14ac:dyDescent="0.25">
      <c r="A57" s="234" t="s">
        <v>413</v>
      </c>
      <c r="B57" s="108">
        <v>-3249</v>
      </c>
      <c r="C57" s="108">
        <v>0</v>
      </c>
      <c r="D57" s="108">
        <v>0</v>
      </c>
      <c r="E57" s="108">
        <v>0</v>
      </c>
      <c r="F57" s="108">
        <v>0</v>
      </c>
      <c r="G57" s="108">
        <v>0</v>
      </c>
      <c r="H57" s="108">
        <v>0</v>
      </c>
      <c r="I57" s="108">
        <v>0</v>
      </c>
      <c r="J57" s="108">
        <v>0</v>
      </c>
      <c r="K57" s="108">
        <v>0</v>
      </c>
      <c r="L57" s="108">
        <v>0</v>
      </c>
      <c r="M57" s="108">
        <v>0</v>
      </c>
      <c r="N57" s="108">
        <v>0</v>
      </c>
      <c r="O57" s="108">
        <v>0</v>
      </c>
      <c r="P57" s="108">
        <v>0</v>
      </c>
      <c r="Q57" s="108">
        <v>0</v>
      </c>
      <c r="R57" s="108">
        <v>0</v>
      </c>
      <c r="S57" s="108">
        <v>0</v>
      </c>
      <c r="T57" s="108">
        <v>0</v>
      </c>
      <c r="U57" s="108">
        <v>0</v>
      </c>
      <c r="V57" s="108">
        <v>0</v>
      </c>
      <c r="W57" s="108">
        <v>0</v>
      </c>
      <c r="X57" s="108">
        <v>0</v>
      </c>
      <c r="Y57" s="108">
        <v>0</v>
      </c>
      <c r="Z57" s="227">
        <v>0</v>
      </c>
      <c r="AA57" s="108">
        <v>0</v>
      </c>
      <c r="AB57" s="108">
        <v>0</v>
      </c>
      <c r="AC57" s="108">
        <v>0</v>
      </c>
      <c r="AD57" s="108">
        <v>0</v>
      </c>
      <c r="AE57" s="108">
        <v>0</v>
      </c>
      <c r="AF57" s="108">
        <v>0</v>
      </c>
      <c r="AG57" s="108">
        <v>0</v>
      </c>
      <c r="AH57" s="108">
        <v>0</v>
      </c>
      <c r="AI57" s="431">
        <v>0</v>
      </c>
      <c r="AJ57" s="494">
        <v>0</v>
      </c>
      <c r="AK57" s="494">
        <v>0</v>
      </c>
      <c r="AL57" s="494">
        <v>0</v>
      </c>
      <c r="AM57" s="630">
        <v>0</v>
      </c>
    </row>
    <row r="58" spans="1:39" x14ac:dyDescent="0.25">
      <c r="A58" s="234" t="s">
        <v>414</v>
      </c>
      <c r="B58" s="211">
        <v>2350</v>
      </c>
      <c r="C58" s="211">
        <v>3069</v>
      </c>
      <c r="D58" s="108">
        <v>0</v>
      </c>
      <c r="E58" s="108">
        <v>0</v>
      </c>
      <c r="F58" s="108">
        <v>0</v>
      </c>
      <c r="G58" s="108">
        <v>0</v>
      </c>
      <c r="H58" s="108">
        <v>0</v>
      </c>
      <c r="I58" s="108">
        <v>0</v>
      </c>
      <c r="J58" s="108">
        <v>0</v>
      </c>
      <c r="K58" s="108">
        <v>0</v>
      </c>
      <c r="L58" s="108">
        <v>0</v>
      </c>
      <c r="M58" s="108">
        <v>0</v>
      </c>
      <c r="N58" s="108">
        <v>0</v>
      </c>
      <c r="O58" s="108">
        <v>0</v>
      </c>
      <c r="P58" s="211">
        <v>-9487</v>
      </c>
      <c r="Q58" s="108">
        <v>0</v>
      </c>
      <c r="R58" s="211">
        <v>-4873</v>
      </c>
      <c r="S58" s="108">
        <v>0</v>
      </c>
      <c r="T58" s="211">
        <v>-7099</v>
      </c>
      <c r="U58" s="211">
        <v>-8532</v>
      </c>
      <c r="V58" s="211">
        <v>-2802</v>
      </c>
      <c r="W58" s="211">
        <v>-5572</v>
      </c>
      <c r="X58" s="211">
        <v>-6425</v>
      </c>
      <c r="Y58" s="211">
        <v>-9358</v>
      </c>
      <c r="Z58" s="211">
        <v>-4289</v>
      </c>
      <c r="AA58" s="211">
        <v>-8541</v>
      </c>
      <c r="AB58" s="211">
        <v>-8541</v>
      </c>
      <c r="AC58" s="211">
        <v>-8795</v>
      </c>
      <c r="AD58" s="108">
        <v>0</v>
      </c>
      <c r="AE58" s="108">
        <v>0</v>
      </c>
      <c r="AF58" s="201">
        <v>-11930</v>
      </c>
      <c r="AG58" s="201">
        <v>-16836</v>
      </c>
      <c r="AH58" s="201">
        <v>-5561</v>
      </c>
      <c r="AI58" s="431">
        <v>-9062</v>
      </c>
      <c r="AJ58" s="494">
        <v>-12297</v>
      </c>
      <c r="AK58" s="494">
        <v>-15333</v>
      </c>
      <c r="AL58" s="494">
        <v>-4525</v>
      </c>
      <c r="AM58" s="629">
        <v>-6159</v>
      </c>
    </row>
    <row r="59" spans="1:39" x14ac:dyDescent="0.25">
      <c r="A59" s="234" t="s">
        <v>415</v>
      </c>
      <c r="B59" s="108">
        <v>0</v>
      </c>
      <c r="C59" s="108">
        <v>0</v>
      </c>
      <c r="D59" s="108">
        <v>0</v>
      </c>
      <c r="E59" s="108">
        <v>0</v>
      </c>
      <c r="F59" s="108">
        <v>0</v>
      </c>
      <c r="G59" s="108">
        <v>0</v>
      </c>
      <c r="H59" s="108">
        <v>0</v>
      </c>
      <c r="I59" s="108">
        <v>0</v>
      </c>
      <c r="J59" s="108">
        <v>0</v>
      </c>
      <c r="K59" s="108">
        <v>0</v>
      </c>
      <c r="L59" s="108">
        <v>0</v>
      </c>
      <c r="M59" s="108">
        <v>0</v>
      </c>
      <c r="N59" s="108">
        <v>0</v>
      </c>
      <c r="O59" s="108">
        <v>0</v>
      </c>
      <c r="P59" s="108">
        <v>0</v>
      </c>
      <c r="Q59" s="211">
        <v>-6086</v>
      </c>
      <c r="R59" s="108">
        <v>0</v>
      </c>
      <c r="S59" s="108">
        <v>0</v>
      </c>
      <c r="T59" s="108">
        <v>0</v>
      </c>
      <c r="U59" s="108">
        <v>0</v>
      </c>
      <c r="V59" s="108">
        <v>0</v>
      </c>
      <c r="W59" s="108">
        <v>0</v>
      </c>
      <c r="X59" s="108">
        <v>0</v>
      </c>
      <c r="Y59" s="108">
        <v>0</v>
      </c>
      <c r="Z59" s="227">
        <v>0</v>
      </c>
      <c r="AA59" s="108">
        <v>0</v>
      </c>
      <c r="AB59" s="108">
        <v>0</v>
      </c>
      <c r="AC59" s="108">
        <v>0</v>
      </c>
      <c r="AD59" s="108">
        <v>0</v>
      </c>
      <c r="AE59" s="108">
        <v>0</v>
      </c>
      <c r="AF59" s="108">
        <v>0</v>
      </c>
      <c r="AG59" s="108">
        <v>0</v>
      </c>
      <c r="AH59" s="108">
        <v>0</v>
      </c>
      <c r="AI59" s="431">
        <v>0</v>
      </c>
      <c r="AJ59" s="494">
        <v>0</v>
      </c>
      <c r="AK59" s="494">
        <v>-27792</v>
      </c>
      <c r="AL59" s="494"/>
      <c r="AM59" s="630">
        <v>0</v>
      </c>
    </row>
    <row r="60" spans="1:39" x14ac:dyDescent="0.25">
      <c r="A60" s="316" t="s">
        <v>630</v>
      </c>
      <c r="B60" s="108">
        <v>0</v>
      </c>
      <c r="C60" s="108">
        <v>0</v>
      </c>
      <c r="D60" s="108">
        <v>0</v>
      </c>
      <c r="E60" s="108">
        <v>0</v>
      </c>
      <c r="F60" s="108">
        <v>0</v>
      </c>
      <c r="G60" s="108">
        <v>0</v>
      </c>
      <c r="H60" s="108">
        <v>0</v>
      </c>
      <c r="I60" s="108">
        <v>0</v>
      </c>
      <c r="J60" s="108">
        <v>0</v>
      </c>
      <c r="K60" s="108">
        <v>0</v>
      </c>
      <c r="L60" s="108">
        <v>0</v>
      </c>
      <c r="M60" s="108">
        <v>0</v>
      </c>
      <c r="N60" s="108">
        <v>0</v>
      </c>
      <c r="O60" s="108">
        <v>0</v>
      </c>
      <c r="P60" s="108">
        <v>0</v>
      </c>
      <c r="Q60" s="108">
        <v>0</v>
      </c>
      <c r="R60" s="108">
        <v>0</v>
      </c>
      <c r="S60" s="108">
        <v>0</v>
      </c>
      <c r="T60" s="108">
        <v>0</v>
      </c>
      <c r="U60" s="108">
        <v>0</v>
      </c>
      <c r="V60" s="108">
        <v>0</v>
      </c>
      <c r="W60" s="108">
        <v>0</v>
      </c>
      <c r="X60" s="108">
        <v>0</v>
      </c>
      <c r="Y60" s="108">
        <v>0</v>
      </c>
      <c r="Z60" s="108">
        <v>0</v>
      </c>
      <c r="AA60" s="208">
        <v>0</v>
      </c>
      <c r="AB60" s="208">
        <v>13529</v>
      </c>
      <c r="AC60" s="108">
        <v>0</v>
      </c>
      <c r="AD60" s="108">
        <v>0</v>
      </c>
      <c r="AE60" s="108">
        <v>0</v>
      </c>
      <c r="AF60" s="108">
        <v>0</v>
      </c>
      <c r="AG60" s="108">
        <v>0</v>
      </c>
      <c r="AH60" s="108">
        <v>0</v>
      </c>
      <c r="AI60" s="431">
        <v>0</v>
      </c>
      <c r="AJ60" s="494">
        <v>0</v>
      </c>
      <c r="AK60" s="494">
        <v>0</v>
      </c>
      <c r="AL60" s="494">
        <v>0</v>
      </c>
      <c r="AM60" s="630">
        <v>0</v>
      </c>
    </row>
    <row r="61" spans="1:39" ht="12.5" customHeight="1" x14ac:dyDescent="0.25">
      <c r="A61" s="200"/>
      <c r="B61" s="108"/>
      <c r="C61" s="108"/>
      <c r="D61" s="108"/>
      <c r="E61" s="108"/>
      <c r="F61" s="108"/>
      <c r="G61" s="108"/>
      <c r="H61" s="108"/>
      <c r="I61" s="108"/>
      <c r="J61" s="108"/>
      <c r="K61" s="108"/>
      <c r="L61" s="108"/>
      <c r="M61" s="108"/>
      <c r="N61" s="108">
        <v>0</v>
      </c>
      <c r="O61" s="108">
        <v>0</v>
      </c>
      <c r="P61" s="211"/>
      <c r="Q61" s="412"/>
      <c r="R61" s="211"/>
      <c r="S61" s="211"/>
      <c r="T61" s="211"/>
      <c r="U61" s="211"/>
      <c r="V61" s="211"/>
      <c r="W61" s="211"/>
      <c r="X61" s="211"/>
      <c r="Y61" s="211"/>
      <c r="Z61" s="211"/>
      <c r="AA61" s="211"/>
      <c r="AB61" s="211"/>
      <c r="AC61" s="211"/>
      <c r="AD61" s="211"/>
      <c r="AE61" s="211"/>
      <c r="AF61" s="211"/>
      <c r="AG61" s="211"/>
      <c r="AH61" s="211"/>
      <c r="AI61" s="211"/>
      <c r="AJ61" s="211"/>
      <c r="AK61" s="211"/>
      <c r="AL61" s="211"/>
      <c r="AM61" s="211"/>
    </row>
    <row r="62" spans="1:39" ht="12.5" customHeight="1" x14ac:dyDescent="0.3">
      <c r="A62" s="263" t="s">
        <v>416</v>
      </c>
      <c r="B62" s="262">
        <v>463507</v>
      </c>
      <c r="C62" s="262">
        <v>-30119.651945677993</v>
      </c>
      <c r="D62" s="262">
        <v>-210808</v>
      </c>
      <c r="E62" s="262">
        <v>-514152.97314077907</v>
      </c>
      <c r="F62" s="262">
        <v>-312136</v>
      </c>
      <c r="G62" s="262">
        <v>-293334</v>
      </c>
      <c r="H62" s="262">
        <v>-303170</v>
      </c>
      <c r="I62" s="262">
        <v>-202915</v>
      </c>
      <c r="J62" s="262">
        <v>12791</v>
      </c>
      <c r="K62" s="262">
        <v>26007</v>
      </c>
      <c r="L62" s="262">
        <v>70886</v>
      </c>
      <c r="M62" s="262">
        <v>-151366</v>
      </c>
      <c r="N62" s="262">
        <v>-181863.55435757057</v>
      </c>
      <c r="O62" s="262">
        <v>-68115</v>
      </c>
      <c r="P62" s="262">
        <v>-69505.996742398245</v>
      </c>
      <c r="Q62" s="262">
        <v>503127</v>
      </c>
      <c r="R62" s="262">
        <v>-90372</v>
      </c>
      <c r="S62" s="262">
        <v>11029</v>
      </c>
      <c r="T62" s="262">
        <v>254899</v>
      </c>
      <c r="U62" s="262">
        <v>475843</v>
      </c>
      <c r="V62" s="262">
        <v>58940</v>
      </c>
      <c r="W62" s="262">
        <v>55938</v>
      </c>
      <c r="X62" s="262">
        <v>-24844</v>
      </c>
      <c r="Y62" s="262">
        <v>-146010</v>
      </c>
      <c r="Z62" s="262">
        <v>-122189.3505877509</v>
      </c>
      <c r="AA62" s="262">
        <v>421288</v>
      </c>
      <c r="AB62" s="262">
        <v>548490.32556867949</v>
      </c>
      <c r="AC62" s="262">
        <v>820776</v>
      </c>
      <c r="AD62" s="262">
        <v>-104416.0479628</v>
      </c>
      <c r="AE62" s="262">
        <v>-166785.08680200001</v>
      </c>
      <c r="AF62" s="262">
        <v>-259390.12564119999</v>
      </c>
      <c r="AG62" s="262">
        <v>-115870.17116399997</v>
      </c>
      <c r="AH62" s="262">
        <v>657207.41249999998</v>
      </c>
      <c r="AI62" s="262">
        <v>427925</v>
      </c>
      <c r="AJ62" s="262">
        <v>475994</v>
      </c>
      <c r="AK62" s="262">
        <v>857796</v>
      </c>
      <c r="AL62" s="262">
        <v>596355</v>
      </c>
      <c r="AM62" s="262">
        <v>916841.85415000003</v>
      </c>
    </row>
    <row r="63" spans="1:39" ht="12.5" customHeight="1" x14ac:dyDescent="0.25">
      <c r="A63" s="234" t="s">
        <v>417</v>
      </c>
      <c r="B63" s="211">
        <v>386406</v>
      </c>
      <c r="C63" s="211">
        <v>444152.05915771902</v>
      </c>
      <c r="D63" s="211">
        <v>738149</v>
      </c>
      <c r="E63" s="211">
        <v>592259.47401999997</v>
      </c>
      <c r="F63" s="211">
        <v>15000</v>
      </c>
      <c r="G63" s="211">
        <v>74276</v>
      </c>
      <c r="H63" s="211">
        <v>111568</v>
      </c>
      <c r="I63" s="211">
        <v>131268</v>
      </c>
      <c r="J63" s="211">
        <v>35161</v>
      </c>
      <c r="K63" s="211">
        <v>86987</v>
      </c>
      <c r="L63" s="211">
        <v>125855</v>
      </c>
      <c r="M63" s="211">
        <v>284290</v>
      </c>
      <c r="N63" s="211">
        <v>45000</v>
      </c>
      <c r="O63" s="211">
        <v>722911</v>
      </c>
      <c r="P63" s="211">
        <v>782994</v>
      </c>
      <c r="Q63" s="211">
        <v>1017639</v>
      </c>
      <c r="R63" s="108">
        <v>0</v>
      </c>
      <c r="S63" s="211">
        <v>359420</v>
      </c>
      <c r="T63" s="211">
        <v>383845</v>
      </c>
      <c r="U63" s="211">
        <v>673883</v>
      </c>
      <c r="V63" s="211">
        <v>355872</v>
      </c>
      <c r="W63" s="211">
        <v>520431</v>
      </c>
      <c r="X63" s="211">
        <v>620432</v>
      </c>
      <c r="Y63" s="211">
        <v>693053</v>
      </c>
      <c r="Z63" s="211">
        <v>250854.52377544911</v>
      </c>
      <c r="AA63" s="211">
        <v>774595</v>
      </c>
      <c r="AB63" s="211">
        <v>952594.64422000002</v>
      </c>
      <c r="AC63" s="211">
        <v>1452595</v>
      </c>
      <c r="AD63" s="211">
        <v>8152.9908700000005</v>
      </c>
      <c r="AE63" s="211">
        <v>48152.990870000001</v>
      </c>
      <c r="AF63" s="211">
        <v>48152.990870000001</v>
      </c>
      <c r="AG63" s="211">
        <v>217155.63509000003</v>
      </c>
      <c r="AH63" s="211">
        <v>725000</v>
      </c>
      <c r="AI63" s="211">
        <v>830058</v>
      </c>
      <c r="AJ63" s="491">
        <v>1496908</v>
      </c>
      <c r="AK63" s="495">
        <v>2130810</v>
      </c>
      <c r="AL63" s="503">
        <v>1206708</v>
      </c>
      <c r="AM63" s="628">
        <v>1964748</v>
      </c>
    </row>
    <row r="64" spans="1:39" ht="12.5" customHeight="1" x14ac:dyDescent="0.25">
      <c r="A64" s="234" t="s">
        <v>418</v>
      </c>
      <c r="B64" s="108">
        <v>800000</v>
      </c>
      <c r="C64" s="108">
        <v>0</v>
      </c>
      <c r="D64" s="108">
        <v>0</v>
      </c>
      <c r="E64" s="108">
        <v>0</v>
      </c>
      <c r="F64" s="108">
        <v>0</v>
      </c>
      <c r="G64" s="108">
        <v>0</v>
      </c>
      <c r="H64" s="108">
        <v>0</v>
      </c>
      <c r="I64" s="108">
        <v>0</v>
      </c>
      <c r="J64" s="108">
        <v>0</v>
      </c>
      <c r="K64" s="211">
        <v>10861</v>
      </c>
      <c r="L64" s="211">
        <v>42469</v>
      </c>
      <c r="M64" s="108">
        <v>0</v>
      </c>
      <c r="N64" s="108">
        <v>0</v>
      </c>
      <c r="O64" s="108">
        <v>0</v>
      </c>
      <c r="P64" s="108">
        <v>0</v>
      </c>
      <c r="Q64" s="108">
        <v>0</v>
      </c>
      <c r="R64" s="211">
        <v>-1302</v>
      </c>
      <c r="S64" s="108">
        <v>0</v>
      </c>
      <c r="T64" s="108">
        <v>0</v>
      </c>
      <c r="U64" s="227">
        <v>0</v>
      </c>
      <c r="V64" s="108">
        <v>0</v>
      </c>
      <c r="W64" s="108">
        <v>0</v>
      </c>
      <c r="X64" s="108">
        <v>0</v>
      </c>
      <c r="Y64" s="108">
        <v>0</v>
      </c>
      <c r="Z64" s="108">
        <v>0</v>
      </c>
      <c r="AA64" s="108">
        <v>0</v>
      </c>
      <c r="AB64" s="108">
        <v>0</v>
      </c>
      <c r="AC64" s="108">
        <v>0</v>
      </c>
      <c r="AD64" s="108">
        <v>0</v>
      </c>
      <c r="AE64" s="108">
        <v>0</v>
      </c>
      <c r="AF64" s="108">
        <v>0</v>
      </c>
      <c r="AG64" s="108">
        <v>0</v>
      </c>
      <c r="AH64" s="108">
        <v>0</v>
      </c>
      <c r="AI64" s="108">
        <v>0</v>
      </c>
      <c r="AJ64" s="493">
        <v>0</v>
      </c>
      <c r="AK64" s="493">
        <v>0</v>
      </c>
      <c r="AL64" s="493">
        <v>0</v>
      </c>
      <c r="AM64" s="493"/>
    </row>
    <row r="65" spans="1:39" ht="12.5" customHeight="1" x14ac:dyDescent="0.25">
      <c r="A65" s="234" t="s">
        <v>419</v>
      </c>
      <c r="B65" s="211">
        <v>-625645</v>
      </c>
      <c r="C65" s="211">
        <v>-165467.95829020301</v>
      </c>
      <c r="D65" s="211">
        <v>-229113</v>
      </c>
      <c r="E65" s="211">
        <v>-307432.78787618398</v>
      </c>
      <c r="F65" s="211">
        <v>-94311</v>
      </c>
      <c r="G65" s="211">
        <v>-84480</v>
      </c>
      <c r="H65" s="211">
        <v>-84480</v>
      </c>
      <c r="I65" s="211">
        <v>-78750</v>
      </c>
      <c r="J65" s="108">
        <v>0</v>
      </c>
      <c r="K65" s="108">
        <v>0</v>
      </c>
      <c r="L65" s="108">
        <v>0</v>
      </c>
      <c r="M65" s="211">
        <v>-107103</v>
      </c>
      <c r="N65" s="108">
        <v>0</v>
      </c>
      <c r="O65" s="108">
        <v>0</v>
      </c>
      <c r="P65" s="108">
        <v>0</v>
      </c>
      <c r="Q65" s="108">
        <v>0</v>
      </c>
      <c r="R65" s="108">
        <v>0</v>
      </c>
      <c r="S65" s="108">
        <v>0</v>
      </c>
      <c r="T65" s="108">
        <v>0</v>
      </c>
      <c r="U65" s="211">
        <v>-339193</v>
      </c>
      <c r="V65" s="211">
        <v>-12079</v>
      </c>
      <c r="W65" s="108">
        <v>0</v>
      </c>
      <c r="X65" s="108">
        <v>0</v>
      </c>
      <c r="Y65" s="108">
        <v>0</v>
      </c>
      <c r="Z65" s="108">
        <v>0</v>
      </c>
      <c r="AA65" s="108">
        <v>0</v>
      </c>
      <c r="AB65" s="108">
        <v>0</v>
      </c>
      <c r="AC65" s="108">
        <v>0</v>
      </c>
      <c r="AD65" s="108">
        <v>0</v>
      </c>
      <c r="AE65" s="108">
        <v>0</v>
      </c>
      <c r="AF65" s="108">
        <v>0</v>
      </c>
      <c r="AG65" s="108">
        <v>0</v>
      </c>
      <c r="AH65" s="108">
        <v>0</v>
      </c>
      <c r="AI65" s="108">
        <v>0</v>
      </c>
      <c r="AJ65" s="493">
        <v>0</v>
      </c>
      <c r="AK65" s="493">
        <v>0</v>
      </c>
      <c r="AL65" s="493">
        <v>0</v>
      </c>
      <c r="AM65" s="493">
        <v>0</v>
      </c>
    </row>
    <row r="66" spans="1:39" ht="12.5" customHeight="1" x14ac:dyDescent="0.25">
      <c r="A66" s="234" t="s">
        <v>420</v>
      </c>
      <c r="B66" s="211">
        <v>-149564</v>
      </c>
      <c r="C66" s="211">
        <v>-283803.75281319401</v>
      </c>
      <c r="D66" s="211">
        <v>-911978</v>
      </c>
      <c r="E66" s="211">
        <v>-798979.65928459505</v>
      </c>
      <c r="F66" s="211">
        <v>-232825</v>
      </c>
      <c r="G66" s="211">
        <v>-283130</v>
      </c>
      <c r="H66" s="211">
        <v>-330258</v>
      </c>
      <c r="I66" s="211">
        <v>-255433</v>
      </c>
      <c r="J66" s="211">
        <v>-22370</v>
      </c>
      <c r="K66" s="211">
        <v>-71841</v>
      </c>
      <c r="L66" s="211">
        <v>-97438</v>
      </c>
      <c r="M66" s="211">
        <v>-328553</v>
      </c>
      <c r="N66" s="211">
        <v>-209254.55435757057</v>
      </c>
      <c r="O66" s="211">
        <v>-874947</v>
      </c>
      <c r="P66" s="211">
        <v>-941983.99674239825</v>
      </c>
      <c r="Q66" s="211">
        <v>-1053608</v>
      </c>
      <c r="R66" s="211">
        <v>-55607</v>
      </c>
      <c r="S66" s="211">
        <v>-288822</v>
      </c>
      <c r="T66" s="211">
        <v>-400573</v>
      </c>
      <c r="U66" s="211" t="s">
        <v>26</v>
      </c>
      <c r="V66" s="211">
        <v>-287385</v>
      </c>
      <c r="W66" s="211">
        <v>-320590</v>
      </c>
      <c r="X66" s="211">
        <v>-340942</v>
      </c>
      <c r="Y66" s="211">
        <v>-398733</v>
      </c>
      <c r="Z66" s="211">
        <v>-234080.52636320001</v>
      </c>
      <c r="AA66" s="211">
        <v>-226742</v>
      </c>
      <c r="AB66" s="211">
        <v>-273052.31865132047</v>
      </c>
      <c r="AC66" s="211">
        <v>-466022</v>
      </c>
      <c r="AD66" s="211">
        <v>-4869.0388327999999</v>
      </c>
      <c r="AE66" s="211">
        <v>-9738.0776719999994</v>
      </c>
      <c r="AF66" s="211">
        <v>-14607.1165112</v>
      </c>
      <c r="AG66" s="211">
        <v>-19668.806253999999</v>
      </c>
      <c r="AH66" s="211">
        <v>-5291</v>
      </c>
      <c r="AI66" s="211">
        <v>-287740</v>
      </c>
      <c r="AJ66" s="491">
        <v>-844021</v>
      </c>
      <c r="AK66" s="495">
        <v>-1017529</v>
      </c>
      <c r="AL66" s="503">
        <v>-542946</v>
      </c>
      <c r="AM66" s="628">
        <v>-916082</v>
      </c>
    </row>
    <row r="67" spans="1:39" ht="12.5" customHeight="1" x14ac:dyDescent="0.25">
      <c r="A67" s="234" t="s">
        <v>421</v>
      </c>
      <c r="B67" s="211">
        <v>-80000</v>
      </c>
      <c r="C67" s="211">
        <v>-25000</v>
      </c>
      <c r="D67" s="108">
        <v>0</v>
      </c>
      <c r="E67" s="108">
        <v>0</v>
      </c>
      <c r="F67" s="108">
        <v>0</v>
      </c>
      <c r="G67" s="108">
        <v>0</v>
      </c>
      <c r="H67" s="108">
        <v>0</v>
      </c>
      <c r="I67" s="108">
        <v>0</v>
      </c>
      <c r="J67" s="108">
        <v>0</v>
      </c>
      <c r="K67" s="108">
        <v>0</v>
      </c>
      <c r="L67" s="108">
        <v>0</v>
      </c>
      <c r="M67" s="108">
        <v>0</v>
      </c>
      <c r="N67" s="211">
        <v>-19149</v>
      </c>
      <c r="O67" s="211">
        <v>-34612</v>
      </c>
      <c r="P67" s="211">
        <v>-34612</v>
      </c>
      <c r="Q67" s="211">
        <v>-34612</v>
      </c>
      <c r="R67" s="211">
        <v>-33912</v>
      </c>
      <c r="S67" s="211">
        <v>-33912</v>
      </c>
      <c r="T67" s="211">
        <v>-87913</v>
      </c>
      <c r="U67" s="211">
        <v>-115524</v>
      </c>
      <c r="V67" s="108">
        <v>0</v>
      </c>
      <c r="W67" s="211">
        <v>-144361</v>
      </c>
      <c r="X67" s="211" t="s">
        <v>26</v>
      </c>
      <c r="Y67" s="211">
        <v>-269361</v>
      </c>
      <c r="Z67" s="211">
        <v>-108992.44</v>
      </c>
      <c r="AA67" s="211">
        <v>-108992</v>
      </c>
      <c r="AB67" s="211">
        <v>-108992</v>
      </c>
      <c r="AC67" s="211">
        <v>-141491</v>
      </c>
      <c r="AD67" s="211">
        <v>-97500</v>
      </c>
      <c r="AE67" s="211">
        <v>-195000</v>
      </c>
      <c r="AF67" s="211">
        <v>-285000</v>
      </c>
      <c r="AG67" s="211">
        <v>-301986</v>
      </c>
      <c r="AH67" s="211">
        <v>-62501.587500000023</v>
      </c>
      <c r="AI67" s="211">
        <v>-125001</v>
      </c>
      <c r="AJ67" s="491">
        <v>-187501</v>
      </c>
      <c r="AK67" s="495">
        <v>-250001</v>
      </c>
      <c r="AL67" s="503">
        <v>-62500</v>
      </c>
      <c r="AM67" s="628">
        <v>-125000</v>
      </c>
    </row>
    <row r="68" spans="1:39" ht="12.5" customHeight="1" x14ac:dyDescent="0.25">
      <c r="A68" s="234" t="s">
        <v>422</v>
      </c>
      <c r="B68" s="108">
        <v>0</v>
      </c>
      <c r="C68" s="108">
        <v>0</v>
      </c>
      <c r="D68" s="108">
        <v>0</v>
      </c>
      <c r="E68" s="108">
        <v>0</v>
      </c>
      <c r="F68" s="108">
        <v>0</v>
      </c>
      <c r="G68" s="108">
        <v>0</v>
      </c>
      <c r="H68" s="108">
        <v>0</v>
      </c>
      <c r="I68" s="108">
        <v>0</v>
      </c>
      <c r="J68" s="108">
        <v>0</v>
      </c>
      <c r="K68" s="108">
        <v>0</v>
      </c>
      <c r="L68" s="108">
        <v>0</v>
      </c>
      <c r="M68" s="108">
        <v>0</v>
      </c>
      <c r="N68" s="108">
        <v>0</v>
      </c>
      <c r="O68" s="108">
        <v>0</v>
      </c>
      <c r="P68" s="108">
        <v>0</v>
      </c>
      <c r="Q68" s="108">
        <v>0</v>
      </c>
      <c r="R68" s="108">
        <v>0</v>
      </c>
      <c r="S68" s="108">
        <v>0</v>
      </c>
      <c r="T68" s="108">
        <v>0</v>
      </c>
      <c r="U68" s="211">
        <v>-89088</v>
      </c>
      <c r="V68" s="108">
        <v>0</v>
      </c>
      <c r="W68" s="108">
        <v>0</v>
      </c>
      <c r="X68" s="211">
        <v>-144361</v>
      </c>
      <c r="Y68" s="108">
        <v>0</v>
      </c>
      <c r="Z68" s="108">
        <v>0</v>
      </c>
      <c r="AA68" s="108">
        <v>0</v>
      </c>
      <c r="AB68" s="108">
        <v>0</v>
      </c>
      <c r="AC68" s="108">
        <v>0</v>
      </c>
      <c r="AD68" s="108">
        <v>0</v>
      </c>
      <c r="AE68" s="108">
        <v>0</v>
      </c>
      <c r="AF68" s="108">
        <v>0</v>
      </c>
      <c r="AG68" s="108">
        <v>0</v>
      </c>
      <c r="AH68" s="108">
        <v>0</v>
      </c>
      <c r="AI68" s="108">
        <v>0</v>
      </c>
      <c r="AJ68" s="493">
        <v>0</v>
      </c>
      <c r="AK68" s="493">
        <v>0</v>
      </c>
      <c r="AL68" s="493">
        <v>0</v>
      </c>
      <c r="AM68" s="493">
        <v>0</v>
      </c>
    </row>
    <row r="69" spans="1:39" ht="12.5" customHeight="1" x14ac:dyDescent="0.25">
      <c r="A69" s="234" t="s">
        <v>423</v>
      </c>
      <c r="B69" s="108">
        <v>123371</v>
      </c>
      <c r="C69" s="108">
        <v>0</v>
      </c>
      <c r="D69" s="108">
        <v>0</v>
      </c>
      <c r="E69" s="108">
        <v>0</v>
      </c>
      <c r="F69" s="108">
        <v>0</v>
      </c>
      <c r="G69" s="108">
        <v>0</v>
      </c>
      <c r="H69" s="108">
        <v>0</v>
      </c>
      <c r="I69" s="108">
        <v>0</v>
      </c>
      <c r="J69" s="108">
        <v>0</v>
      </c>
      <c r="K69" s="108">
        <v>0</v>
      </c>
      <c r="L69" s="108">
        <v>0</v>
      </c>
      <c r="M69" s="108">
        <v>0</v>
      </c>
      <c r="N69" s="108">
        <v>0</v>
      </c>
      <c r="O69" s="108">
        <v>0</v>
      </c>
      <c r="P69" s="108">
        <v>0</v>
      </c>
      <c r="Q69" s="108">
        <v>0</v>
      </c>
      <c r="R69" s="108">
        <v>0</v>
      </c>
      <c r="S69" s="108">
        <v>0</v>
      </c>
      <c r="T69" s="108">
        <v>0</v>
      </c>
      <c r="U69" s="227">
        <v>0</v>
      </c>
      <c r="V69" s="108">
        <v>0</v>
      </c>
      <c r="W69" s="108">
        <v>0</v>
      </c>
      <c r="X69" s="108">
        <v>0</v>
      </c>
      <c r="Y69" s="108">
        <v>0</v>
      </c>
      <c r="Z69" s="108">
        <v>0</v>
      </c>
      <c r="AA69" s="108">
        <v>0</v>
      </c>
      <c r="AB69" s="108">
        <v>0</v>
      </c>
      <c r="AC69" s="108">
        <v>0</v>
      </c>
      <c r="AD69" s="108">
        <v>0</v>
      </c>
      <c r="AE69" s="108">
        <v>0</v>
      </c>
      <c r="AF69" s="108">
        <v>0</v>
      </c>
      <c r="AG69" s="108">
        <v>0</v>
      </c>
      <c r="AH69" s="108">
        <v>0</v>
      </c>
      <c r="AI69" s="108">
        <v>0</v>
      </c>
      <c r="AJ69" s="493">
        <v>0</v>
      </c>
      <c r="AK69" s="493">
        <v>0</v>
      </c>
      <c r="AL69" s="493">
        <v>0</v>
      </c>
      <c r="AM69" s="493"/>
    </row>
    <row r="70" spans="1:39" ht="12.5" customHeight="1" x14ac:dyDescent="0.25">
      <c r="A70" s="234" t="s">
        <v>424</v>
      </c>
      <c r="B70" s="211">
        <v>5166</v>
      </c>
      <c r="C70" s="211">
        <v>0</v>
      </c>
      <c r="D70" s="211">
        <v>192134</v>
      </c>
      <c r="E70" s="108">
        <v>0</v>
      </c>
      <c r="F70" s="108">
        <v>0</v>
      </c>
      <c r="G70" s="108">
        <v>0</v>
      </c>
      <c r="H70" s="108">
        <v>0</v>
      </c>
      <c r="I70" s="108">
        <v>0</v>
      </c>
      <c r="J70" s="108">
        <v>0</v>
      </c>
      <c r="K70" s="108">
        <v>0</v>
      </c>
      <c r="L70" s="108">
        <v>0</v>
      </c>
      <c r="M70" s="108">
        <v>0</v>
      </c>
      <c r="N70" s="108">
        <v>0</v>
      </c>
      <c r="O70" s="108">
        <v>0</v>
      </c>
      <c r="P70" s="108">
        <v>0</v>
      </c>
      <c r="Q70" s="211">
        <v>-29018</v>
      </c>
      <c r="R70" s="108">
        <v>0</v>
      </c>
      <c r="S70" s="211">
        <v>-1655</v>
      </c>
      <c r="T70" s="211">
        <v>-26235</v>
      </c>
      <c r="U70" s="211">
        <v>-26379</v>
      </c>
      <c r="V70" s="108">
        <v>0</v>
      </c>
      <c r="W70" s="108">
        <v>0</v>
      </c>
      <c r="X70" s="108">
        <v>0</v>
      </c>
      <c r="Y70" s="108">
        <v>0</v>
      </c>
      <c r="Z70" s="108">
        <v>0</v>
      </c>
      <c r="AA70" s="108">
        <v>0</v>
      </c>
      <c r="AB70" s="108">
        <v>0</v>
      </c>
      <c r="AC70" s="108">
        <v>0</v>
      </c>
      <c r="AD70" s="108">
        <v>0</v>
      </c>
      <c r="AE70" s="108">
        <v>0</v>
      </c>
      <c r="AF70" s="108">
        <v>0</v>
      </c>
      <c r="AG70" s="108">
        <v>0</v>
      </c>
      <c r="AH70" s="108">
        <v>0</v>
      </c>
      <c r="AI70" s="108">
        <v>0</v>
      </c>
      <c r="AJ70" s="493">
        <v>0</v>
      </c>
      <c r="AK70" s="493">
        <v>0</v>
      </c>
      <c r="AL70" s="493">
        <v>0</v>
      </c>
      <c r="AM70" s="492">
        <v>11185</v>
      </c>
    </row>
    <row r="71" spans="1:39" ht="12.5" customHeight="1" x14ac:dyDescent="0.25">
      <c r="A71" s="234" t="s">
        <v>425</v>
      </c>
      <c r="B71" s="108">
        <v>3704</v>
      </c>
      <c r="C71" s="108">
        <v>0</v>
      </c>
      <c r="D71" s="108">
        <v>0</v>
      </c>
      <c r="E71" s="108">
        <v>0</v>
      </c>
      <c r="F71" s="108">
        <v>0</v>
      </c>
      <c r="G71" s="108">
        <v>0</v>
      </c>
      <c r="H71" s="108">
        <v>0</v>
      </c>
      <c r="I71" s="108">
        <v>0</v>
      </c>
      <c r="J71" s="108">
        <v>0</v>
      </c>
      <c r="K71" s="108">
        <v>0</v>
      </c>
      <c r="L71" s="108">
        <v>0</v>
      </c>
      <c r="M71" s="108">
        <v>0</v>
      </c>
      <c r="N71" s="108">
        <v>0</v>
      </c>
      <c r="O71" s="108">
        <v>0</v>
      </c>
      <c r="P71" s="108">
        <v>0</v>
      </c>
      <c r="Q71" s="108">
        <v>0</v>
      </c>
      <c r="R71" s="108">
        <v>0</v>
      </c>
      <c r="S71" s="108">
        <v>0</v>
      </c>
      <c r="T71" s="108">
        <v>0</v>
      </c>
      <c r="U71" s="211" t="s">
        <v>26</v>
      </c>
      <c r="V71" s="108">
        <v>0</v>
      </c>
      <c r="W71" s="108">
        <v>0</v>
      </c>
      <c r="X71" s="108">
        <v>0</v>
      </c>
      <c r="Y71" s="108">
        <v>0</v>
      </c>
      <c r="Z71" s="108">
        <v>0</v>
      </c>
      <c r="AA71" s="108">
        <v>0</v>
      </c>
      <c r="AB71" s="108">
        <v>0</v>
      </c>
      <c r="AC71" s="108">
        <v>0</v>
      </c>
      <c r="AD71" s="108">
        <v>0</v>
      </c>
      <c r="AE71" s="108">
        <v>0</v>
      </c>
      <c r="AF71" s="108">
        <v>0</v>
      </c>
      <c r="AG71" s="108">
        <v>0</v>
      </c>
      <c r="AH71" s="108">
        <v>0</v>
      </c>
      <c r="AI71" s="108">
        <v>0</v>
      </c>
      <c r="AJ71" s="493">
        <v>0</v>
      </c>
      <c r="AK71" s="493">
        <v>0</v>
      </c>
      <c r="AL71" s="493">
        <v>0</v>
      </c>
      <c r="AM71" s="493">
        <v>0</v>
      </c>
    </row>
    <row r="72" spans="1:39" ht="12.5" customHeight="1" x14ac:dyDescent="0.25">
      <c r="A72" s="234" t="s">
        <v>426</v>
      </c>
      <c r="B72" s="108">
        <v>69</v>
      </c>
      <c r="C72" s="108">
        <v>0</v>
      </c>
      <c r="D72" s="108">
        <v>0</v>
      </c>
      <c r="E72" s="108">
        <v>0</v>
      </c>
      <c r="F72" s="108">
        <v>0</v>
      </c>
      <c r="G72" s="108">
        <v>0</v>
      </c>
      <c r="H72" s="108">
        <v>0</v>
      </c>
      <c r="I72" s="108">
        <v>0</v>
      </c>
      <c r="J72" s="108">
        <v>0</v>
      </c>
      <c r="K72" s="108">
        <v>0</v>
      </c>
      <c r="L72" s="108">
        <v>0</v>
      </c>
      <c r="M72" s="108">
        <v>0</v>
      </c>
      <c r="N72" s="108">
        <v>0</v>
      </c>
      <c r="O72" s="108">
        <v>0</v>
      </c>
      <c r="P72" s="108">
        <v>0</v>
      </c>
      <c r="Q72" s="108">
        <v>0</v>
      </c>
      <c r="R72" s="108">
        <v>0</v>
      </c>
      <c r="S72" s="108">
        <v>0</v>
      </c>
      <c r="T72" s="108">
        <v>0</v>
      </c>
      <c r="U72" s="211">
        <v>-20012</v>
      </c>
      <c r="V72" s="108">
        <v>0</v>
      </c>
      <c r="W72" s="108">
        <v>0</v>
      </c>
      <c r="X72" s="211">
        <v>-31117</v>
      </c>
      <c r="Y72" s="211">
        <v>-36626</v>
      </c>
      <c r="Z72" s="211">
        <v>-21793.907999999996</v>
      </c>
      <c r="AA72" s="211">
        <v>-11002</v>
      </c>
      <c r="AB72" s="211">
        <v>-16409</v>
      </c>
      <c r="AC72" s="211">
        <v>-24377</v>
      </c>
      <c r="AD72" s="211">
        <v>-10200</v>
      </c>
      <c r="AE72" s="211">
        <v>-10200</v>
      </c>
      <c r="AF72" s="211">
        <v>-10200</v>
      </c>
      <c r="AG72" s="211">
        <v>10200</v>
      </c>
      <c r="AH72" s="108">
        <v>0</v>
      </c>
      <c r="AI72" s="431">
        <v>10608</v>
      </c>
      <c r="AJ72" s="494">
        <v>10608</v>
      </c>
      <c r="AK72" s="494">
        <v>10608</v>
      </c>
      <c r="AL72" s="494">
        <v>11185</v>
      </c>
      <c r="AM72" s="493">
        <v>0</v>
      </c>
    </row>
    <row r="73" spans="1:39" ht="12.5" customHeight="1" x14ac:dyDescent="0.25">
      <c r="A73" s="234" t="s">
        <v>427</v>
      </c>
      <c r="B73" s="108">
        <v>0</v>
      </c>
      <c r="C73" s="108">
        <v>0</v>
      </c>
      <c r="D73" s="108">
        <v>0</v>
      </c>
      <c r="E73" s="108">
        <v>0</v>
      </c>
      <c r="F73" s="108">
        <v>0</v>
      </c>
      <c r="G73" s="108">
        <v>0</v>
      </c>
      <c r="H73" s="108">
        <v>0</v>
      </c>
      <c r="I73" s="108">
        <v>0</v>
      </c>
      <c r="J73" s="108">
        <v>0</v>
      </c>
      <c r="K73" s="108">
        <v>0</v>
      </c>
      <c r="L73" s="108">
        <v>0</v>
      </c>
      <c r="M73" s="108">
        <v>0</v>
      </c>
      <c r="N73" s="211">
        <v>1540</v>
      </c>
      <c r="O73" s="211">
        <v>6675</v>
      </c>
      <c r="P73" s="211">
        <v>6675</v>
      </c>
      <c r="Q73" s="211">
        <v>519675</v>
      </c>
      <c r="R73" s="211">
        <v>7013</v>
      </c>
      <c r="S73" s="211">
        <v>7013</v>
      </c>
      <c r="T73" s="211">
        <v>413911</v>
      </c>
      <c r="U73" s="211">
        <v>424045</v>
      </c>
      <c r="V73" s="211">
        <v>5767</v>
      </c>
      <c r="W73" s="211">
        <v>5767</v>
      </c>
      <c r="X73" s="211">
        <v>5767</v>
      </c>
      <c r="Y73" s="211">
        <v>5767</v>
      </c>
      <c r="Z73" s="108">
        <v>0</v>
      </c>
      <c r="AA73" s="108">
        <v>0</v>
      </c>
      <c r="AB73" s="108">
        <v>0</v>
      </c>
      <c r="AC73" s="108">
        <v>0</v>
      </c>
      <c r="AD73" s="108">
        <v>0</v>
      </c>
      <c r="AE73" s="108">
        <v>0</v>
      </c>
      <c r="AF73" s="108">
        <v>0</v>
      </c>
      <c r="AG73" s="108">
        <v>0</v>
      </c>
      <c r="AH73" s="108">
        <v>0</v>
      </c>
      <c r="AI73" s="108">
        <v>0</v>
      </c>
      <c r="AJ73" s="493">
        <v>0</v>
      </c>
      <c r="AK73" s="493">
        <v>0</v>
      </c>
      <c r="AL73" s="493">
        <v>0</v>
      </c>
      <c r="AM73" s="493">
        <v>0</v>
      </c>
    </row>
    <row r="74" spans="1:39" ht="12.5" customHeight="1" x14ac:dyDescent="0.25">
      <c r="A74" s="234" t="s">
        <v>428</v>
      </c>
      <c r="B74" s="108">
        <v>0</v>
      </c>
      <c r="C74" s="108">
        <v>0</v>
      </c>
      <c r="D74" s="108">
        <v>0</v>
      </c>
      <c r="E74" s="108">
        <v>0</v>
      </c>
      <c r="F74" s="108">
        <v>0</v>
      </c>
      <c r="G74" s="108">
        <v>0</v>
      </c>
      <c r="H74" s="108">
        <v>0</v>
      </c>
      <c r="I74" s="108">
        <v>0</v>
      </c>
      <c r="J74" s="108">
        <v>0</v>
      </c>
      <c r="K74" s="108">
        <v>0</v>
      </c>
      <c r="L74" s="108">
        <v>0</v>
      </c>
      <c r="M74" s="108">
        <v>0</v>
      </c>
      <c r="N74" s="108">
        <v>0</v>
      </c>
      <c r="O74" s="211">
        <v>112213</v>
      </c>
      <c r="P74" s="211">
        <v>112213</v>
      </c>
      <c r="Q74" s="211">
        <v>112213</v>
      </c>
      <c r="R74" s="108">
        <v>0</v>
      </c>
      <c r="S74" s="108">
        <v>0</v>
      </c>
      <c r="T74" s="108">
        <v>0</v>
      </c>
      <c r="U74" s="108">
        <v>0</v>
      </c>
      <c r="V74" s="108">
        <v>0</v>
      </c>
      <c r="W74" s="108">
        <v>0</v>
      </c>
      <c r="X74" s="108">
        <v>0</v>
      </c>
      <c r="Y74" s="108">
        <v>0</v>
      </c>
      <c r="Z74" s="108">
        <v>0</v>
      </c>
      <c r="AA74" s="108">
        <v>0</v>
      </c>
      <c r="AB74" s="108">
        <v>0</v>
      </c>
      <c r="AC74" s="108">
        <v>0</v>
      </c>
      <c r="AD74" s="108">
        <v>0</v>
      </c>
      <c r="AE74" s="108">
        <v>0</v>
      </c>
      <c r="AF74" s="108">
        <v>0</v>
      </c>
      <c r="AG74" s="108">
        <v>0</v>
      </c>
      <c r="AH74" s="108">
        <v>0</v>
      </c>
      <c r="AI74" s="108">
        <v>0</v>
      </c>
      <c r="AJ74" s="493">
        <v>0</v>
      </c>
      <c r="AK74" s="493">
        <v>0</v>
      </c>
      <c r="AL74" s="493">
        <v>0</v>
      </c>
      <c r="AM74" s="493">
        <v>0</v>
      </c>
    </row>
    <row r="75" spans="1:39" ht="12.5" customHeight="1" x14ac:dyDescent="0.25">
      <c r="A75" s="234" t="s">
        <v>429</v>
      </c>
      <c r="B75" s="108">
        <v>0</v>
      </c>
      <c r="C75" s="108">
        <v>0</v>
      </c>
      <c r="D75" s="108">
        <v>0</v>
      </c>
      <c r="E75" s="108">
        <v>0</v>
      </c>
      <c r="F75" s="108">
        <v>0</v>
      </c>
      <c r="G75" s="108">
        <v>0</v>
      </c>
      <c r="H75" s="108">
        <v>0</v>
      </c>
      <c r="I75" s="108">
        <v>0</v>
      </c>
      <c r="J75" s="108">
        <v>0</v>
      </c>
      <c r="K75" s="108">
        <v>0</v>
      </c>
      <c r="L75" s="108">
        <v>0</v>
      </c>
      <c r="M75" s="108">
        <v>0</v>
      </c>
      <c r="N75" s="108">
        <v>0</v>
      </c>
      <c r="O75" s="211">
        <v>-355</v>
      </c>
      <c r="P75" s="211">
        <v>-924</v>
      </c>
      <c r="Q75" s="211">
        <v>-953</v>
      </c>
      <c r="R75" s="211">
        <v>-179</v>
      </c>
      <c r="S75" s="211">
        <v>-184</v>
      </c>
      <c r="T75" s="211">
        <v>-184</v>
      </c>
      <c r="U75" s="211">
        <v>-184</v>
      </c>
      <c r="V75" s="211" t="s">
        <v>26</v>
      </c>
      <c r="W75" s="211" t="s">
        <v>26</v>
      </c>
      <c r="X75" s="108">
        <v>0</v>
      </c>
      <c r="Y75" s="108">
        <v>0</v>
      </c>
      <c r="Z75" s="108">
        <v>0</v>
      </c>
      <c r="AA75" s="108">
        <v>0</v>
      </c>
      <c r="AB75" s="108">
        <v>0</v>
      </c>
      <c r="AC75" s="108">
        <v>0</v>
      </c>
      <c r="AD75" s="108">
        <v>0</v>
      </c>
      <c r="AE75" s="108">
        <v>0</v>
      </c>
      <c r="AF75" s="108">
        <v>0</v>
      </c>
      <c r="AG75" s="108">
        <v>0</v>
      </c>
      <c r="AH75" s="108">
        <v>0</v>
      </c>
      <c r="AI75" s="108">
        <v>0</v>
      </c>
      <c r="AJ75" s="493">
        <v>0</v>
      </c>
      <c r="AK75" s="493">
        <v>0</v>
      </c>
      <c r="AL75" s="493">
        <v>0</v>
      </c>
      <c r="AM75" s="493">
        <v>0</v>
      </c>
    </row>
    <row r="76" spans="1:39" ht="12.5" customHeight="1" x14ac:dyDescent="0.25">
      <c r="A76" s="234" t="s">
        <v>430</v>
      </c>
      <c r="B76" s="108">
        <v>0</v>
      </c>
      <c r="C76" s="108">
        <v>0</v>
      </c>
      <c r="D76" s="108">
        <v>0</v>
      </c>
      <c r="E76" s="108">
        <v>0</v>
      </c>
      <c r="F76" s="108">
        <v>0</v>
      </c>
      <c r="G76" s="108">
        <v>0</v>
      </c>
      <c r="H76" s="108">
        <v>0</v>
      </c>
      <c r="I76" s="108">
        <v>0</v>
      </c>
      <c r="J76" s="108">
        <v>0</v>
      </c>
      <c r="K76" s="108">
        <v>0</v>
      </c>
      <c r="L76" s="108">
        <v>0</v>
      </c>
      <c r="M76" s="108">
        <v>0</v>
      </c>
      <c r="N76" s="108">
        <v>0</v>
      </c>
      <c r="O76" s="108">
        <v>0</v>
      </c>
      <c r="P76" s="211">
        <v>6132</v>
      </c>
      <c r="Q76" s="108">
        <v>0</v>
      </c>
      <c r="R76" s="108">
        <v>0</v>
      </c>
      <c r="S76" s="108">
        <v>0</v>
      </c>
      <c r="T76" s="108">
        <v>0</v>
      </c>
      <c r="U76" s="108">
        <v>0</v>
      </c>
      <c r="V76" s="108">
        <v>0</v>
      </c>
      <c r="W76" s="108">
        <v>0</v>
      </c>
      <c r="X76" s="108">
        <v>0</v>
      </c>
      <c r="Y76" s="108">
        <v>0</v>
      </c>
      <c r="Z76" s="108">
        <v>0</v>
      </c>
      <c r="AA76" s="108">
        <v>0</v>
      </c>
      <c r="AB76" s="108">
        <v>0</v>
      </c>
      <c r="AC76" s="108">
        <v>0</v>
      </c>
      <c r="AD76" s="108">
        <v>0</v>
      </c>
      <c r="AE76" s="108">
        <v>0</v>
      </c>
      <c r="AF76" s="108">
        <v>0</v>
      </c>
      <c r="AG76" s="108">
        <v>0</v>
      </c>
      <c r="AH76" s="108">
        <v>0</v>
      </c>
      <c r="AI76" s="108">
        <v>0</v>
      </c>
      <c r="AJ76" s="493">
        <v>0</v>
      </c>
      <c r="AK76" s="493">
        <v>0</v>
      </c>
      <c r="AL76" s="493">
        <v>0</v>
      </c>
      <c r="AM76" s="493">
        <v>0</v>
      </c>
    </row>
    <row r="77" spans="1:39" ht="12.5" customHeight="1" x14ac:dyDescent="0.25">
      <c r="A77" s="234" t="s">
        <v>431</v>
      </c>
      <c r="B77" s="108">
        <v>0</v>
      </c>
      <c r="C77" s="108">
        <v>0</v>
      </c>
      <c r="D77" s="108">
        <v>0</v>
      </c>
      <c r="E77" s="108">
        <v>0</v>
      </c>
      <c r="F77" s="108">
        <v>0</v>
      </c>
      <c r="G77" s="108">
        <v>0</v>
      </c>
      <c r="H77" s="108">
        <v>0</v>
      </c>
      <c r="I77" s="108">
        <v>0</v>
      </c>
      <c r="J77" s="108">
        <v>0</v>
      </c>
      <c r="K77" s="108">
        <v>0</v>
      </c>
      <c r="L77" s="108">
        <v>0</v>
      </c>
      <c r="M77" s="108">
        <v>0</v>
      </c>
      <c r="N77" s="108">
        <v>0</v>
      </c>
      <c r="O77" s="108">
        <v>0</v>
      </c>
      <c r="P77" s="108">
        <v>0</v>
      </c>
      <c r="Q77" s="211">
        <v>-14980</v>
      </c>
      <c r="R77" s="211">
        <v>-3277</v>
      </c>
      <c r="S77" s="211">
        <v>-5245</v>
      </c>
      <c r="T77" s="108">
        <v>0</v>
      </c>
      <c r="U77" s="108">
        <v>0</v>
      </c>
      <c r="V77" s="108">
        <v>0</v>
      </c>
      <c r="W77" s="108">
        <v>0</v>
      </c>
      <c r="X77" s="211">
        <v>-125312</v>
      </c>
      <c r="Y77" s="211">
        <v>-125312</v>
      </c>
      <c r="Z77" s="108">
        <v>0</v>
      </c>
      <c r="AA77" s="108">
        <v>0</v>
      </c>
      <c r="AB77" s="108">
        <v>0</v>
      </c>
      <c r="AC77" s="108">
        <v>0</v>
      </c>
      <c r="AD77" s="108">
        <v>0</v>
      </c>
      <c r="AE77" s="108">
        <v>0</v>
      </c>
      <c r="AF77" s="108">
        <v>0</v>
      </c>
      <c r="AG77" s="108">
        <v>0</v>
      </c>
      <c r="AH77" s="108">
        <v>0</v>
      </c>
      <c r="AI77" s="108">
        <v>0</v>
      </c>
      <c r="AJ77" s="493">
        <v>0</v>
      </c>
      <c r="AK77" s="493">
        <v>0</v>
      </c>
      <c r="AL77" s="493">
        <v>0</v>
      </c>
      <c r="AM77" s="493">
        <v>0</v>
      </c>
    </row>
    <row r="78" spans="1:39" x14ac:dyDescent="0.25">
      <c r="A78" s="234" t="s">
        <v>432</v>
      </c>
      <c r="B78" s="108">
        <v>0</v>
      </c>
      <c r="C78" s="108">
        <v>0</v>
      </c>
      <c r="D78" s="108">
        <v>0</v>
      </c>
      <c r="E78" s="108">
        <v>0</v>
      </c>
      <c r="F78" s="108">
        <v>0</v>
      </c>
      <c r="G78" s="108">
        <v>0</v>
      </c>
      <c r="H78" s="108">
        <v>0</v>
      </c>
      <c r="I78" s="108">
        <v>0</v>
      </c>
      <c r="J78" s="108">
        <v>0</v>
      </c>
      <c r="K78" s="108">
        <v>0</v>
      </c>
      <c r="L78" s="108">
        <v>0</v>
      </c>
      <c r="M78" s="108">
        <v>0</v>
      </c>
      <c r="N78" s="108">
        <v>0</v>
      </c>
      <c r="O78" s="108">
        <v>0</v>
      </c>
      <c r="P78" s="108">
        <v>0</v>
      </c>
      <c r="Q78" s="211">
        <v>-13229</v>
      </c>
      <c r="R78" s="211">
        <v>-3108</v>
      </c>
      <c r="S78" s="211">
        <v>-7086</v>
      </c>
      <c r="T78" s="211">
        <v>-9452</v>
      </c>
      <c r="U78" s="211">
        <v>-13205</v>
      </c>
      <c r="V78" s="211">
        <v>-3235</v>
      </c>
      <c r="W78" s="211">
        <v>-5309</v>
      </c>
      <c r="X78" s="211">
        <v>-9311</v>
      </c>
      <c r="Y78" s="201">
        <v>-14798</v>
      </c>
      <c r="Z78" s="201">
        <v>-8177</v>
      </c>
      <c r="AA78" s="208">
        <v>-6571</v>
      </c>
      <c r="AB78" s="208">
        <v>-5651</v>
      </c>
      <c r="AC78" s="208">
        <v>71</v>
      </c>
      <c r="AD78" s="201">
        <v>0</v>
      </c>
      <c r="AE78" s="108">
        <v>0</v>
      </c>
      <c r="AF78" s="201">
        <v>2264</v>
      </c>
      <c r="AG78" s="201">
        <v>-21571</v>
      </c>
      <c r="AH78" s="108">
        <v>0</v>
      </c>
      <c r="AI78" s="108">
        <v>0</v>
      </c>
      <c r="AJ78" s="493">
        <v>0</v>
      </c>
      <c r="AK78" s="493">
        <v>-16092</v>
      </c>
      <c r="AL78" s="493">
        <v>-16092</v>
      </c>
      <c r="AM78" s="492">
        <v>-18009.145849999964</v>
      </c>
    </row>
    <row r="79" spans="1:39" x14ac:dyDescent="0.25">
      <c r="A79" s="234" t="s">
        <v>433</v>
      </c>
      <c r="B79" s="108">
        <v>0</v>
      </c>
      <c r="C79" s="108">
        <v>0</v>
      </c>
      <c r="D79" s="108">
        <v>0</v>
      </c>
      <c r="E79" s="108">
        <v>0</v>
      </c>
      <c r="F79" s="108">
        <v>0</v>
      </c>
      <c r="G79" s="108">
        <v>0</v>
      </c>
      <c r="H79" s="108">
        <v>0</v>
      </c>
      <c r="I79" s="108">
        <v>0</v>
      </c>
      <c r="J79" s="108">
        <v>0</v>
      </c>
      <c r="K79" s="108">
        <v>0</v>
      </c>
      <c r="L79" s="108">
        <v>0</v>
      </c>
      <c r="M79" s="108">
        <v>0</v>
      </c>
      <c r="N79" s="108">
        <v>0</v>
      </c>
      <c r="O79" s="108">
        <v>0</v>
      </c>
      <c r="P79" s="108">
        <v>0</v>
      </c>
      <c r="Q79" s="108">
        <v>0</v>
      </c>
      <c r="R79" s="108">
        <v>0</v>
      </c>
      <c r="S79" s="211">
        <v>-18500</v>
      </c>
      <c r="T79" s="211">
        <v>-18500</v>
      </c>
      <c r="U79" s="211">
        <v>-18500</v>
      </c>
      <c r="V79" s="108">
        <v>0</v>
      </c>
      <c r="W79" s="108">
        <v>0</v>
      </c>
      <c r="X79" s="108">
        <v>0</v>
      </c>
      <c r="Y79" s="108">
        <v>0</v>
      </c>
      <c r="Z79" s="108">
        <v>0</v>
      </c>
      <c r="AA79" s="108">
        <v>0</v>
      </c>
      <c r="AB79" s="108">
        <v>0</v>
      </c>
      <c r="AC79" s="108">
        <v>0</v>
      </c>
      <c r="AD79" s="108">
        <v>0</v>
      </c>
      <c r="AE79" s="108">
        <v>0</v>
      </c>
      <c r="AF79" s="108">
        <v>0</v>
      </c>
      <c r="AG79" s="108">
        <v>0</v>
      </c>
      <c r="AH79" s="108">
        <v>0</v>
      </c>
      <c r="AI79" s="108">
        <v>0</v>
      </c>
      <c r="AJ79" s="493">
        <v>0</v>
      </c>
      <c r="AK79" s="493">
        <v>0</v>
      </c>
      <c r="AL79" s="493">
        <v>0</v>
      </c>
      <c r="AM79" s="493"/>
    </row>
    <row r="80" spans="1:39" x14ac:dyDescent="0.25">
      <c r="A80" s="235"/>
      <c r="B80" s="108">
        <v>0</v>
      </c>
      <c r="C80" s="108">
        <v>0</v>
      </c>
      <c r="D80" s="108">
        <v>0</v>
      </c>
      <c r="E80" s="108">
        <v>0</v>
      </c>
      <c r="F80" s="108">
        <v>0</v>
      </c>
      <c r="G80" s="108">
        <v>0</v>
      </c>
      <c r="H80" s="108">
        <v>0</v>
      </c>
      <c r="I80" s="108">
        <v>0</v>
      </c>
      <c r="J80" s="108">
        <v>0</v>
      </c>
      <c r="K80" s="108">
        <v>0</v>
      </c>
      <c r="L80" s="108">
        <v>0</v>
      </c>
      <c r="M80" s="108">
        <v>0</v>
      </c>
      <c r="N80" s="108">
        <v>0</v>
      </c>
      <c r="O80" s="108">
        <v>0</v>
      </c>
      <c r="P80" s="108">
        <v>0</v>
      </c>
      <c r="Q80" s="236"/>
      <c r="R80" s="211"/>
      <c r="S80" s="211"/>
      <c r="T80" s="211"/>
      <c r="U80" s="211"/>
      <c r="V80" s="108"/>
      <c r="W80" s="108"/>
      <c r="X80" s="108"/>
      <c r="Y80" s="108"/>
      <c r="Z80" s="108"/>
      <c r="AA80" s="108"/>
      <c r="AB80" s="108"/>
      <c r="AC80" s="108"/>
      <c r="AD80" s="108"/>
      <c r="AE80" s="108"/>
      <c r="AF80" s="108"/>
      <c r="AG80" s="108"/>
      <c r="AH80" s="108"/>
      <c r="AI80" s="108"/>
      <c r="AJ80" s="108"/>
      <c r="AK80" s="108"/>
      <c r="AL80" s="108"/>
      <c r="AM80" s="108"/>
    </row>
    <row r="81" spans="1:39" ht="14" x14ac:dyDescent="0.3">
      <c r="A81" s="194" t="s">
        <v>434</v>
      </c>
      <c r="B81" s="262">
        <v>22953.475501190063</v>
      </c>
      <c r="C81" s="262">
        <v>-224529.31853447069</v>
      </c>
      <c r="D81" s="262">
        <v>-153974</v>
      </c>
      <c r="E81" s="262">
        <v>-81720.887964823283</v>
      </c>
      <c r="F81" s="262">
        <v>-61293.142259499989</v>
      </c>
      <c r="G81" s="262">
        <v>-38108</v>
      </c>
      <c r="H81" s="262">
        <v>-55512.089299999992</v>
      </c>
      <c r="I81" s="262">
        <v>-60526.990770336721</v>
      </c>
      <c r="J81" s="262">
        <v>175.94836000000214</v>
      </c>
      <c r="K81" s="262">
        <v>686</v>
      </c>
      <c r="L81" s="262">
        <v>-3290</v>
      </c>
      <c r="M81" s="262">
        <v>33424</v>
      </c>
      <c r="N81" s="262">
        <v>-6727.5534535013867</v>
      </c>
      <c r="O81" s="262">
        <v>17453.629393700088</v>
      </c>
      <c r="P81" s="262">
        <v>-17049.478497753415</v>
      </c>
      <c r="Q81" s="262">
        <v>244608.36711758928</v>
      </c>
      <c r="R81" s="262">
        <v>-89748.85520000002</v>
      </c>
      <c r="S81" s="262">
        <v>24327</v>
      </c>
      <c r="T81" s="262">
        <v>23133</v>
      </c>
      <c r="U81" s="262">
        <v>193825</v>
      </c>
      <c r="V81" s="262">
        <v>136923</v>
      </c>
      <c r="W81" s="262">
        <v>143598</v>
      </c>
      <c r="X81" s="262">
        <v>-153004</v>
      </c>
      <c r="Y81" s="262">
        <v>-58417</v>
      </c>
      <c r="Z81" s="262">
        <v>-214785.872100671</v>
      </c>
      <c r="AA81" s="262">
        <v>161436</v>
      </c>
      <c r="AB81" s="262">
        <v>-271854</v>
      </c>
      <c r="AC81" s="262">
        <v>-152707</v>
      </c>
      <c r="AD81" s="262">
        <v>70519</v>
      </c>
      <c r="AE81" s="262">
        <v>105316.17853999999</v>
      </c>
      <c r="AF81" s="262">
        <v>52207</v>
      </c>
      <c r="AG81" s="262">
        <v>49089.956875999953</v>
      </c>
      <c r="AH81" s="262">
        <v>44755.506676076271</v>
      </c>
      <c r="AI81" s="262">
        <v>446479</v>
      </c>
      <c r="AJ81" s="262">
        <v>538977</v>
      </c>
      <c r="AK81" s="262">
        <v>807878</v>
      </c>
      <c r="AL81" s="262">
        <v>371060</v>
      </c>
      <c r="AM81" s="262">
        <f>AM84-AM83</f>
        <v>459167</v>
      </c>
    </row>
    <row r="82" spans="1:39" x14ac:dyDescent="0.25">
      <c r="A82" s="231"/>
      <c r="B82" s="233"/>
      <c r="C82" s="233"/>
      <c r="D82" s="233"/>
      <c r="E82" s="233"/>
      <c r="F82" s="233"/>
      <c r="G82" s="233"/>
      <c r="H82" s="233"/>
      <c r="I82" s="233"/>
      <c r="J82" s="233"/>
      <c r="K82" s="233"/>
      <c r="L82" s="233"/>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row>
    <row r="83" spans="1:39" ht="14" x14ac:dyDescent="0.3">
      <c r="A83" s="197" t="s">
        <v>435</v>
      </c>
      <c r="B83" s="310">
        <v>506928</v>
      </c>
      <c r="C83" s="310">
        <v>529880</v>
      </c>
      <c r="D83" s="310">
        <v>305351</v>
      </c>
      <c r="E83" s="310">
        <v>151376.69192801</v>
      </c>
      <c r="F83" s="310">
        <v>69653</v>
      </c>
      <c r="G83" s="310">
        <v>8360</v>
      </c>
      <c r="H83" s="310">
        <v>31545</v>
      </c>
      <c r="I83" s="310">
        <v>69653</v>
      </c>
      <c r="J83" s="310">
        <v>9126</v>
      </c>
      <c r="K83" s="310">
        <v>9126</v>
      </c>
      <c r="L83" s="310">
        <v>9126</v>
      </c>
      <c r="M83" s="310">
        <v>9126</v>
      </c>
      <c r="N83" s="310">
        <v>42550.506938999999</v>
      </c>
      <c r="O83" s="310">
        <v>42550.506938999999</v>
      </c>
      <c r="P83" s="310">
        <v>42550.506938999999</v>
      </c>
      <c r="Q83" s="310">
        <v>42550.506938999999</v>
      </c>
      <c r="R83" s="310" t="s">
        <v>220</v>
      </c>
      <c r="S83" s="310">
        <v>286335</v>
      </c>
      <c r="T83" s="310">
        <v>286335</v>
      </c>
      <c r="U83" s="310">
        <v>286335</v>
      </c>
      <c r="V83" s="310">
        <v>480160</v>
      </c>
      <c r="W83" s="310">
        <v>480160</v>
      </c>
      <c r="X83" s="310">
        <v>480160</v>
      </c>
      <c r="Y83" s="310">
        <v>480160</v>
      </c>
      <c r="Z83" s="310">
        <v>421742.6691692</v>
      </c>
      <c r="AA83" s="310">
        <v>421743</v>
      </c>
      <c r="AB83" s="310">
        <v>421743</v>
      </c>
      <c r="AC83" s="310">
        <v>421743</v>
      </c>
      <c r="AD83" s="310">
        <v>269036</v>
      </c>
      <c r="AE83" s="310">
        <v>269036</v>
      </c>
      <c r="AF83" s="310">
        <v>269036</v>
      </c>
      <c r="AG83" s="310">
        <v>269036</v>
      </c>
      <c r="AH83" s="310">
        <v>269036</v>
      </c>
      <c r="AI83" s="310">
        <v>318126</v>
      </c>
      <c r="AJ83" s="310">
        <v>318125</v>
      </c>
      <c r="AK83" s="310">
        <v>318126</v>
      </c>
      <c r="AL83" s="310">
        <v>1126004</v>
      </c>
      <c r="AM83" s="310">
        <v>1126004</v>
      </c>
    </row>
    <row r="84" spans="1:39" ht="14" x14ac:dyDescent="0.3">
      <c r="A84" s="237" t="s">
        <v>436</v>
      </c>
      <c r="B84" s="238">
        <v>529880</v>
      </c>
      <c r="C84" s="238">
        <v>305351.82963437005</v>
      </c>
      <c r="D84" s="238">
        <v>151377</v>
      </c>
      <c r="E84" s="238">
        <v>69655</v>
      </c>
      <c r="F84" s="238">
        <v>8360</v>
      </c>
      <c r="G84" s="238">
        <v>31545</v>
      </c>
      <c r="H84" s="238">
        <v>14141</v>
      </c>
      <c r="I84" s="238">
        <v>9126</v>
      </c>
      <c r="J84" s="238">
        <v>9302</v>
      </c>
      <c r="K84" s="238">
        <v>9812</v>
      </c>
      <c r="L84" s="238">
        <v>5836</v>
      </c>
      <c r="M84" s="238">
        <v>42551</v>
      </c>
      <c r="N84" s="238">
        <v>35822.139953499995</v>
      </c>
      <c r="O84" s="238">
        <v>60003.940550400002</v>
      </c>
      <c r="P84" s="238">
        <v>25501.460325600008</v>
      </c>
      <c r="Q84" s="238">
        <v>286335.47065540001</v>
      </c>
      <c r="R84" s="238" t="s">
        <v>221</v>
      </c>
      <c r="S84" s="238">
        <v>310663</v>
      </c>
      <c r="T84" s="238">
        <v>309468</v>
      </c>
      <c r="U84" s="238">
        <v>480160</v>
      </c>
      <c r="V84" s="238">
        <v>617083</v>
      </c>
      <c r="W84" s="238">
        <v>623758</v>
      </c>
      <c r="X84" s="238">
        <v>327156</v>
      </c>
      <c r="Y84" s="238">
        <v>421743</v>
      </c>
      <c r="Z84" s="238">
        <v>206956.79706852901</v>
      </c>
      <c r="AA84" s="238">
        <v>583179</v>
      </c>
      <c r="AB84" s="238">
        <v>149889</v>
      </c>
      <c r="AC84" s="238">
        <v>269036</v>
      </c>
      <c r="AD84" s="238">
        <v>339555</v>
      </c>
      <c r="AE84" s="238">
        <v>374352.17853999999</v>
      </c>
      <c r="AF84" s="238">
        <v>321243</v>
      </c>
      <c r="AG84" s="238">
        <v>318126</v>
      </c>
      <c r="AH84" s="238">
        <v>313792</v>
      </c>
      <c r="AI84" s="238">
        <v>764605</v>
      </c>
      <c r="AJ84" s="238">
        <v>857102</v>
      </c>
      <c r="AK84" s="238">
        <v>1126004</v>
      </c>
      <c r="AL84" s="238">
        <v>1497064</v>
      </c>
      <c r="AM84" s="238">
        <v>1585171</v>
      </c>
    </row>
    <row r="85" spans="1:39" x14ac:dyDescent="0.25">
      <c r="B85" s="189"/>
    </row>
    <row r="87" spans="1:39" x14ac:dyDescent="0.25">
      <c r="A87" s="265" t="s">
        <v>437</v>
      </c>
    </row>
    <row r="89" spans="1:39" x14ac:dyDescent="0.25">
      <c r="AB89" s="49"/>
    </row>
    <row r="90" spans="1:39" x14ac:dyDescent="0.25">
      <c r="Q90" s="49"/>
      <c r="AB90" s="49"/>
    </row>
    <row r="91" spans="1:39" x14ac:dyDescent="0.25">
      <c r="Q91" s="49"/>
      <c r="AB91" s="49"/>
    </row>
    <row r="92" spans="1:39" x14ac:dyDescent="0.25">
      <c r="Q92" s="49"/>
    </row>
  </sheetData>
  <mergeCells count="3">
    <mergeCell ref="AH44:AH45"/>
    <mergeCell ref="AI44:AI45"/>
    <mergeCell ref="AJ44:AJ45"/>
  </mergeCells>
  <phoneticPr fontId="59"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codeName="Planilha27">
    <tabColor rgb="FF4E4637"/>
  </sheetPr>
  <dimension ref="A1:AU69"/>
  <sheetViews>
    <sheetView showGridLines="0" zoomScale="70" zoomScaleNormal="70" workbookViewId="0">
      <pane xSplit="1" ySplit="4" topLeftCell="I55" activePane="bottomRight" state="frozen"/>
      <selection pane="topRight" activeCell="B1" sqref="B1"/>
      <selection pane="bottomLeft" activeCell="A5" sqref="A5"/>
      <selection pane="bottomRight" activeCell="AL74" sqref="AL74"/>
    </sheetView>
  </sheetViews>
  <sheetFormatPr defaultColWidth="9.1796875" defaultRowHeight="13.5" outlineLevelCol="1" x14ac:dyDescent="0.25"/>
  <cols>
    <col min="1" max="1" width="64.7265625" style="27" customWidth="1"/>
    <col min="2" max="2" width="14.54296875" style="27" bestFit="1" customWidth="1"/>
    <col min="3" max="5" width="13.81640625" style="27" bestFit="1" customWidth="1"/>
    <col min="6" max="8" width="13.81640625" style="27" hidden="1" customWidth="1" outlineLevel="1"/>
    <col min="9" max="9" width="13.81640625" style="27" customWidth="1" collapsed="1"/>
    <col min="10" max="10" width="13.81640625" style="27" hidden="1" customWidth="1" outlineLevel="1"/>
    <col min="11" max="12" width="13.453125" style="27" hidden="1" customWidth="1" outlineLevel="1"/>
    <col min="13" max="13" width="13.453125" style="27" customWidth="1" collapsed="1"/>
    <col min="14" max="14" width="12.1796875" style="27" hidden="1" customWidth="1" outlineLevel="1"/>
    <col min="15" max="16" width="13.453125" style="27" hidden="1" customWidth="1" outlineLevel="1"/>
    <col min="17" max="17" width="13.453125" style="27" customWidth="1" collapsed="1"/>
    <col min="18" max="18" width="13.453125" style="27" hidden="1" customWidth="1" outlineLevel="1"/>
    <col min="19" max="19" width="13.36328125" style="27" hidden="1" customWidth="1" outlineLevel="1"/>
    <col min="20" max="20" width="12.1796875" style="27" hidden="1" customWidth="1" outlineLevel="1"/>
    <col min="21" max="21" width="13.1796875" style="27" bestFit="1" customWidth="1" collapsed="1"/>
    <col min="22" max="22" width="12.1796875" style="27" hidden="1" customWidth="1" outlineLevel="1"/>
    <col min="23" max="23" width="13.453125" style="27" hidden="1" customWidth="1" outlineLevel="1"/>
    <col min="24" max="24" width="12.1796875" style="27" hidden="1" customWidth="1" outlineLevel="1"/>
    <col min="25" max="25" width="13.36328125" style="27" bestFit="1" customWidth="1" collapsed="1"/>
    <col min="26" max="26" width="12.1796875" style="27" hidden="1" customWidth="1" outlineLevel="1"/>
    <col min="27" max="27" width="13.453125" style="27" hidden="1" customWidth="1" outlineLevel="1"/>
    <col min="28" max="28" width="12.1796875" style="27" hidden="1" customWidth="1" outlineLevel="1"/>
    <col min="29" max="29" width="13.36328125" style="27" bestFit="1" customWidth="1" collapsed="1"/>
    <col min="30" max="30" width="13.6328125" style="27" customWidth="1"/>
    <col min="31" max="33" width="13.453125" style="27" hidden="1" customWidth="1" outlineLevel="1"/>
    <col min="34" max="34" width="13.453125" style="27" bestFit="1" customWidth="1" collapsed="1"/>
    <col min="35" max="35" width="15.1796875" style="27" hidden="1" customWidth="1" outlineLevel="1"/>
    <col min="36" max="36" width="14.54296875" style="27" hidden="1" customWidth="1" outlineLevel="1"/>
    <col min="37" max="37" width="13.81640625" style="27" hidden="1" customWidth="1" outlineLevel="1"/>
    <col min="38" max="38" width="14.7265625" style="27" customWidth="1" collapsed="1"/>
    <col min="39" max="40" width="14.7265625" style="27" customWidth="1"/>
    <col min="41" max="47" width="9.1796875" style="27" bestFit="1"/>
    <col min="48" max="16384" width="9.1796875" style="27"/>
  </cols>
  <sheetData>
    <row r="1" spans="1:47" x14ac:dyDescent="0.25">
      <c r="C1" s="189"/>
      <c r="D1" s="189"/>
      <c r="E1" s="189"/>
      <c r="F1" s="189"/>
      <c r="G1" s="189"/>
      <c r="H1" s="189"/>
      <c r="I1" s="189"/>
      <c r="J1" s="189"/>
      <c r="K1" s="189"/>
    </row>
    <row r="2" spans="1:47" x14ac:dyDescent="0.25">
      <c r="C2" s="189"/>
      <c r="D2" s="189"/>
      <c r="E2" s="189"/>
      <c r="F2" s="189"/>
      <c r="G2" s="189"/>
      <c r="H2" s="189"/>
      <c r="I2" s="189"/>
      <c r="J2" s="189"/>
      <c r="K2" s="189"/>
    </row>
    <row r="3" spans="1:47" ht="14" x14ac:dyDescent="0.3">
      <c r="A3" s="190"/>
      <c r="C3" s="191"/>
      <c r="D3" s="191"/>
      <c r="E3" s="191"/>
      <c r="F3" s="191"/>
      <c r="G3" s="191"/>
      <c r="H3" s="191"/>
      <c r="I3" s="192"/>
      <c r="J3" s="192"/>
      <c r="K3" s="192"/>
      <c r="L3" s="192"/>
      <c r="M3" s="192"/>
      <c r="N3" s="192"/>
      <c r="O3" s="192"/>
      <c r="P3" s="192"/>
      <c r="Q3" s="192"/>
      <c r="R3" s="190"/>
      <c r="S3" s="190"/>
      <c r="T3" s="190"/>
      <c r="U3" s="190"/>
      <c r="V3" s="190"/>
      <c r="W3" s="190"/>
      <c r="X3" s="192"/>
      <c r="Y3" s="192"/>
      <c r="Z3" s="192"/>
      <c r="AA3" s="192"/>
      <c r="AB3" s="192"/>
      <c r="AC3" s="192"/>
      <c r="AD3" s="192"/>
      <c r="AE3" s="192"/>
      <c r="AF3" s="192"/>
      <c r="AG3" s="192"/>
      <c r="AH3" s="192"/>
    </row>
    <row r="4" spans="1:47" s="74" customFormat="1" ht="28" x14ac:dyDescent="0.25">
      <c r="A4" s="193" t="s">
        <v>322</v>
      </c>
      <c r="B4" s="143">
        <v>2013</v>
      </c>
      <c r="C4" s="143">
        <v>2014</v>
      </c>
      <c r="D4" s="143">
        <v>2015</v>
      </c>
      <c r="E4" s="143">
        <v>2016</v>
      </c>
      <c r="F4" s="143" t="s">
        <v>325</v>
      </c>
      <c r="G4" s="143" t="s">
        <v>324</v>
      </c>
      <c r="H4" s="143" t="s">
        <v>323</v>
      </c>
      <c r="I4" s="143">
        <v>2017</v>
      </c>
      <c r="J4" s="143" t="s">
        <v>291</v>
      </c>
      <c r="K4" s="143" t="s">
        <v>290</v>
      </c>
      <c r="L4" s="143" t="s">
        <v>289</v>
      </c>
      <c r="M4" s="143">
        <v>2018</v>
      </c>
      <c r="N4" s="161" t="s">
        <v>287</v>
      </c>
      <c r="O4" s="161" t="s">
        <v>286</v>
      </c>
      <c r="P4" s="161" t="s">
        <v>285</v>
      </c>
      <c r="Q4" s="161">
        <v>2019</v>
      </c>
      <c r="R4" s="161" t="s">
        <v>283</v>
      </c>
      <c r="S4" s="161" t="s">
        <v>282</v>
      </c>
      <c r="T4" s="161" t="s">
        <v>281</v>
      </c>
      <c r="U4" s="161">
        <v>2020</v>
      </c>
      <c r="V4" s="161" t="s">
        <v>279</v>
      </c>
      <c r="W4" s="161" t="s">
        <v>278</v>
      </c>
      <c r="X4" s="161" t="s">
        <v>277</v>
      </c>
      <c r="Y4" s="161">
        <v>2021</v>
      </c>
      <c r="Z4" s="161" t="s">
        <v>275</v>
      </c>
      <c r="AA4" s="161" t="s">
        <v>274</v>
      </c>
      <c r="AB4" s="161" t="s">
        <v>273</v>
      </c>
      <c r="AC4" s="161">
        <v>2022</v>
      </c>
      <c r="AD4" s="161" t="s">
        <v>777</v>
      </c>
      <c r="AE4" s="161" t="s">
        <v>271</v>
      </c>
      <c r="AF4" s="161" t="s">
        <v>513</v>
      </c>
      <c r="AG4" s="161" t="s">
        <v>608</v>
      </c>
      <c r="AH4" s="161">
        <v>2023</v>
      </c>
      <c r="AI4" s="161" t="s">
        <v>768</v>
      </c>
      <c r="AJ4" s="161" t="s">
        <v>782</v>
      </c>
      <c r="AK4" s="161" t="s">
        <v>796</v>
      </c>
      <c r="AL4" s="161">
        <v>2024</v>
      </c>
      <c r="AM4" s="161" t="s">
        <v>840</v>
      </c>
      <c r="AN4" s="161" t="s">
        <v>883</v>
      </c>
    </row>
    <row r="5" spans="1:47" s="35" customFormat="1" ht="14" x14ac:dyDescent="0.3">
      <c r="A5" s="194" t="s">
        <v>326</v>
      </c>
      <c r="B5" s="195">
        <v>5301466.3737391522</v>
      </c>
      <c r="C5" s="195">
        <v>5805377.041779561</v>
      </c>
      <c r="D5" s="195">
        <v>6565585.5752310101</v>
      </c>
      <c r="E5" s="195">
        <v>4750550</v>
      </c>
      <c r="F5" s="195">
        <v>4447718</v>
      </c>
      <c r="G5" s="195">
        <v>4492062</v>
      </c>
      <c r="H5" s="195">
        <v>4464170</v>
      </c>
      <c r="I5" s="195">
        <v>4466181</v>
      </c>
      <c r="J5" s="195">
        <v>4484415</v>
      </c>
      <c r="K5" s="195">
        <v>4578075</v>
      </c>
      <c r="L5" s="195">
        <v>4665492</v>
      </c>
      <c r="M5" s="307">
        <v>4815061</v>
      </c>
      <c r="N5" s="307">
        <v>4693430.9874865003</v>
      </c>
      <c r="O5" s="307">
        <v>4860472.4679478994</v>
      </c>
      <c r="P5" s="307">
        <v>4980141.648815902</v>
      </c>
      <c r="Q5" s="307">
        <v>5837933.8405094007</v>
      </c>
      <c r="R5" s="307" t="s">
        <v>206</v>
      </c>
      <c r="S5" s="307">
        <v>6360208</v>
      </c>
      <c r="T5" s="307">
        <v>6897326</v>
      </c>
      <c r="U5" s="307">
        <v>7282039</v>
      </c>
      <c r="V5" s="307">
        <v>7619655</v>
      </c>
      <c r="W5" s="307">
        <v>8032952</v>
      </c>
      <c r="X5" s="307">
        <v>8041157</v>
      </c>
      <c r="Y5" s="307">
        <v>8411534</v>
      </c>
      <c r="Z5" s="307">
        <v>8574369.2520587835</v>
      </c>
      <c r="AA5" s="307">
        <v>9483245</v>
      </c>
      <c r="AB5" s="307">
        <v>9805348</v>
      </c>
      <c r="AC5" s="307">
        <v>10321737</v>
      </c>
      <c r="AD5" s="307">
        <v>10200431</v>
      </c>
      <c r="AE5" s="307">
        <v>10474756</v>
      </c>
      <c r="AF5" s="307">
        <v>10585351</v>
      </c>
      <c r="AG5" s="307">
        <v>10755819</v>
      </c>
      <c r="AH5" s="307">
        <v>11078069</v>
      </c>
      <c r="AI5" s="307">
        <v>11975291</v>
      </c>
      <c r="AJ5" s="307">
        <v>11970125</v>
      </c>
      <c r="AK5" s="307">
        <v>12445119</v>
      </c>
      <c r="AL5" s="307">
        <v>13293747</v>
      </c>
      <c r="AM5" s="307">
        <v>14554070</v>
      </c>
      <c r="AN5" s="307">
        <f t="shared" ref="AN5" si="0">SUM(AN6,AN14)</f>
        <v>15473499</v>
      </c>
      <c r="AO5" s="196"/>
      <c r="AP5" s="196"/>
      <c r="AQ5" s="196"/>
      <c r="AR5" s="196"/>
      <c r="AS5" s="196"/>
      <c r="AT5" s="196"/>
      <c r="AU5" s="196"/>
    </row>
    <row r="6" spans="1:47" ht="14" x14ac:dyDescent="0.3">
      <c r="A6" s="197" t="s">
        <v>327</v>
      </c>
      <c r="B6" s="224">
        <v>1726986.1589999998</v>
      </c>
      <c r="C6" s="224">
        <v>1327193.6877306444</v>
      </c>
      <c r="D6" s="224">
        <v>1881371.8269214458</v>
      </c>
      <c r="E6" s="198">
        <v>1162738</v>
      </c>
      <c r="F6" s="198">
        <v>824823</v>
      </c>
      <c r="G6" s="198">
        <v>427653</v>
      </c>
      <c r="H6" s="198">
        <v>489594.93991000002</v>
      </c>
      <c r="I6" s="198">
        <v>321996</v>
      </c>
      <c r="J6" s="198">
        <v>351574</v>
      </c>
      <c r="K6" s="198">
        <v>343528</v>
      </c>
      <c r="L6" s="198">
        <v>330676</v>
      </c>
      <c r="M6" s="198">
        <v>657085</v>
      </c>
      <c r="N6" s="198">
        <v>365715.73408149992</v>
      </c>
      <c r="O6" s="198">
        <v>395367.3903425</v>
      </c>
      <c r="P6" s="198">
        <v>418005.61089289992</v>
      </c>
      <c r="Q6" s="198">
        <v>930319.36900479987</v>
      </c>
      <c r="R6" s="198">
        <v>855598</v>
      </c>
      <c r="S6" s="198">
        <v>1061558</v>
      </c>
      <c r="T6" s="198">
        <v>1449959</v>
      </c>
      <c r="U6" s="198">
        <v>1859590</v>
      </c>
      <c r="V6" s="198">
        <v>2032610</v>
      </c>
      <c r="W6" s="198">
        <v>2526832</v>
      </c>
      <c r="X6" s="198">
        <v>2289229</v>
      </c>
      <c r="Y6" s="198">
        <v>2041760</v>
      </c>
      <c r="Z6" s="198">
        <v>1962553.693729484</v>
      </c>
      <c r="AA6" s="198">
        <v>2887912</v>
      </c>
      <c r="AB6" s="198">
        <v>3003987</v>
      </c>
      <c r="AC6" s="198">
        <v>3257710</v>
      </c>
      <c r="AD6" s="198">
        <v>3148183</v>
      </c>
      <c r="AE6" s="198">
        <v>3298423</v>
      </c>
      <c r="AF6" s="198">
        <v>3263656</v>
      </c>
      <c r="AG6" s="198">
        <v>3057734</v>
      </c>
      <c r="AH6" s="198">
        <v>2701869</v>
      </c>
      <c r="AI6" s="198">
        <v>3676652</v>
      </c>
      <c r="AJ6" s="198">
        <v>3755466</v>
      </c>
      <c r="AK6" s="198">
        <v>4126212</v>
      </c>
      <c r="AL6" s="198">
        <v>4186122</v>
      </c>
      <c r="AM6" s="198">
        <v>4811445</v>
      </c>
      <c r="AN6" s="198">
        <v>5572007</v>
      </c>
      <c r="AO6" s="199"/>
      <c r="AP6" s="199"/>
      <c r="AQ6" s="199"/>
      <c r="AR6" s="199"/>
      <c r="AS6" s="199"/>
      <c r="AT6" s="199"/>
      <c r="AU6" s="199"/>
    </row>
    <row r="7" spans="1:47" x14ac:dyDescent="0.25">
      <c r="A7" s="200" t="s">
        <v>328</v>
      </c>
      <c r="B7" s="413">
        <v>610896</v>
      </c>
      <c r="C7" s="413">
        <v>369528.67764437007</v>
      </c>
      <c r="D7" s="413">
        <v>190964.68519801</v>
      </c>
      <c r="E7" s="413">
        <v>69653</v>
      </c>
      <c r="F7" s="413">
        <v>54293</v>
      </c>
      <c r="G7" s="413">
        <v>63300</v>
      </c>
      <c r="H7" s="413">
        <v>47955</v>
      </c>
      <c r="I7" s="413">
        <v>32912</v>
      </c>
      <c r="J7" s="413">
        <v>32517</v>
      </c>
      <c r="K7" s="413">
        <v>32990</v>
      </c>
      <c r="L7" s="413">
        <v>28989</v>
      </c>
      <c r="M7" s="413">
        <v>235596</v>
      </c>
      <c r="N7" s="413">
        <v>35822.139953499995</v>
      </c>
      <c r="O7" s="413">
        <v>60003.940550400002</v>
      </c>
      <c r="P7" s="413">
        <v>25501.460325600008</v>
      </c>
      <c r="Q7" s="413">
        <v>537104.61545539997</v>
      </c>
      <c r="R7" s="211">
        <v>415368</v>
      </c>
      <c r="S7" s="211">
        <v>559881</v>
      </c>
      <c r="T7" s="211">
        <v>863585</v>
      </c>
      <c r="U7" s="211">
        <v>1041269</v>
      </c>
      <c r="V7" s="211">
        <v>1178901</v>
      </c>
      <c r="W7" s="211">
        <v>1196209</v>
      </c>
      <c r="X7" s="211">
        <v>839012</v>
      </c>
      <c r="Y7" s="211">
        <v>877494</v>
      </c>
      <c r="Z7" s="211">
        <v>664389.57560852903</v>
      </c>
      <c r="AA7" s="211">
        <v>1048351</v>
      </c>
      <c r="AB7" s="201">
        <v>867800</v>
      </c>
      <c r="AC7" s="201">
        <v>925691</v>
      </c>
      <c r="AD7" s="341">
        <v>925691</v>
      </c>
      <c r="AE7" s="341">
        <v>874110</v>
      </c>
      <c r="AF7" s="341">
        <v>703406</v>
      </c>
      <c r="AG7" s="341">
        <v>515604</v>
      </c>
      <c r="AH7" s="341">
        <v>644299</v>
      </c>
      <c r="AI7" s="341">
        <v>1360526</v>
      </c>
      <c r="AJ7" s="341">
        <v>1231520</v>
      </c>
      <c r="AK7" s="341">
        <v>1252923</v>
      </c>
      <c r="AL7" s="341">
        <v>1527674</v>
      </c>
      <c r="AM7" s="341">
        <v>1892248</v>
      </c>
      <c r="AN7" s="341">
        <v>2218411</v>
      </c>
      <c r="AO7" s="199"/>
      <c r="AP7" s="199"/>
      <c r="AQ7" s="199"/>
      <c r="AR7" s="199"/>
      <c r="AS7" s="199"/>
      <c r="AT7" s="199"/>
      <c r="AU7" s="199"/>
    </row>
    <row r="8" spans="1:47" x14ac:dyDescent="0.25">
      <c r="A8" s="200" t="s">
        <v>329</v>
      </c>
      <c r="B8" s="413">
        <v>597934.64099999995</v>
      </c>
      <c r="C8" s="413">
        <v>414637.83500000002</v>
      </c>
      <c r="D8" s="413">
        <v>315729.56326955999</v>
      </c>
      <c r="E8" s="413">
        <v>512652</v>
      </c>
      <c r="F8" s="413">
        <v>159700</v>
      </c>
      <c r="G8" s="413">
        <v>176942</v>
      </c>
      <c r="H8" s="413">
        <v>146410</v>
      </c>
      <c r="I8" s="413">
        <v>122111</v>
      </c>
      <c r="J8" s="413">
        <v>119429</v>
      </c>
      <c r="K8" s="413">
        <v>124805</v>
      </c>
      <c r="L8" s="413">
        <v>125608</v>
      </c>
      <c r="M8" s="413">
        <v>273119</v>
      </c>
      <c r="N8" s="413">
        <v>137913.95568169997</v>
      </c>
      <c r="O8" s="413">
        <v>148715.09406110001</v>
      </c>
      <c r="P8" s="413">
        <v>173320.92564789997</v>
      </c>
      <c r="Q8" s="413">
        <v>170935.81036440004</v>
      </c>
      <c r="R8" s="211">
        <v>168507</v>
      </c>
      <c r="S8" s="211">
        <v>262416</v>
      </c>
      <c r="T8" s="211">
        <v>332868</v>
      </c>
      <c r="U8" s="211">
        <v>418490</v>
      </c>
      <c r="V8" s="211">
        <v>426263</v>
      </c>
      <c r="W8" s="211">
        <v>757223</v>
      </c>
      <c r="X8" s="211">
        <v>700224</v>
      </c>
      <c r="Y8" s="211">
        <v>694841</v>
      </c>
      <c r="Z8" s="211">
        <v>738323.42488289997</v>
      </c>
      <c r="AA8" s="211">
        <v>843297</v>
      </c>
      <c r="AB8" s="211">
        <v>921300</v>
      </c>
      <c r="AC8" s="211">
        <v>897591</v>
      </c>
      <c r="AD8" s="341">
        <v>785895</v>
      </c>
      <c r="AE8" s="341">
        <v>832610</v>
      </c>
      <c r="AF8" s="341">
        <v>771152</v>
      </c>
      <c r="AG8" s="341">
        <v>769074</v>
      </c>
      <c r="AH8" s="341">
        <v>613518</v>
      </c>
      <c r="AI8" s="341">
        <v>766780</v>
      </c>
      <c r="AJ8" s="341">
        <v>882348</v>
      </c>
      <c r="AK8" s="341">
        <v>817445</v>
      </c>
      <c r="AL8" s="341">
        <v>766814</v>
      </c>
      <c r="AM8" s="341">
        <v>902270</v>
      </c>
      <c r="AN8" s="341">
        <v>1099819</v>
      </c>
      <c r="AO8" s="199"/>
      <c r="AP8" s="199"/>
      <c r="AQ8" s="199"/>
      <c r="AR8" s="199"/>
      <c r="AS8" s="199"/>
      <c r="AT8" s="199"/>
      <c r="AU8" s="199"/>
    </row>
    <row r="9" spans="1:47" x14ac:dyDescent="0.25">
      <c r="A9" s="200" t="s">
        <v>330</v>
      </c>
      <c r="B9" s="413">
        <v>420024.51799999998</v>
      </c>
      <c r="C9" s="413">
        <v>426393.97987724002</v>
      </c>
      <c r="D9" s="413">
        <v>453494.27458999993</v>
      </c>
      <c r="E9" s="413">
        <v>464346</v>
      </c>
      <c r="F9" s="413">
        <v>524487</v>
      </c>
      <c r="G9" s="413">
        <v>95295</v>
      </c>
      <c r="H9" s="413">
        <v>225652.93991000002</v>
      </c>
      <c r="I9" s="413">
        <v>110214</v>
      </c>
      <c r="J9" s="413">
        <v>138410</v>
      </c>
      <c r="K9" s="413">
        <v>113940</v>
      </c>
      <c r="L9" s="413">
        <v>113593</v>
      </c>
      <c r="M9" s="413">
        <v>96992</v>
      </c>
      <c r="N9" s="413">
        <v>78946.523339999956</v>
      </c>
      <c r="O9" s="413">
        <v>72207.974649999975</v>
      </c>
      <c r="P9" s="413">
        <v>101192.10148999991</v>
      </c>
      <c r="Q9" s="413">
        <v>153758.70405999993</v>
      </c>
      <c r="R9" s="211">
        <v>188659</v>
      </c>
      <c r="S9" s="211">
        <v>159982</v>
      </c>
      <c r="T9" s="211">
        <v>149435</v>
      </c>
      <c r="U9" s="211">
        <v>246678</v>
      </c>
      <c r="V9" s="211">
        <v>258890</v>
      </c>
      <c r="W9" s="211">
        <v>411102</v>
      </c>
      <c r="X9" s="211">
        <v>580684</v>
      </c>
      <c r="Y9" s="211">
        <v>275855</v>
      </c>
      <c r="Z9" s="211">
        <v>312266.63250999997</v>
      </c>
      <c r="AA9" s="211">
        <v>764845</v>
      </c>
      <c r="AB9" s="211">
        <v>955136</v>
      </c>
      <c r="AC9" s="211">
        <v>1165991</v>
      </c>
      <c r="AD9" s="341">
        <v>1189777</v>
      </c>
      <c r="AE9" s="341">
        <v>1274896</v>
      </c>
      <c r="AF9" s="341">
        <v>1469753</v>
      </c>
      <c r="AG9" s="341">
        <v>1456620</v>
      </c>
      <c r="AH9" s="341">
        <v>1171714</v>
      </c>
      <c r="AI9" s="341">
        <v>1230160</v>
      </c>
      <c r="AJ9" s="341">
        <v>1318504</v>
      </c>
      <c r="AK9" s="341">
        <v>1685602</v>
      </c>
      <c r="AL9" s="341">
        <v>1599349</v>
      </c>
      <c r="AM9" s="341">
        <v>1692710</v>
      </c>
      <c r="AN9" s="341">
        <v>1904108</v>
      </c>
      <c r="AO9" s="199"/>
      <c r="AP9" s="199"/>
      <c r="AQ9" s="199"/>
      <c r="AR9" s="199"/>
      <c r="AS9" s="199"/>
      <c r="AT9" s="199"/>
      <c r="AU9" s="199"/>
    </row>
    <row r="10" spans="1:47" x14ac:dyDescent="0.25">
      <c r="A10" s="200" t="s">
        <v>331</v>
      </c>
      <c r="B10" s="413">
        <v>34152</v>
      </c>
      <c r="C10" s="413">
        <v>32498.041547832006</v>
      </c>
      <c r="D10" s="413">
        <v>30483.715445999998</v>
      </c>
      <c r="E10" s="413">
        <v>29726</v>
      </c>
      <c r="F10" s="413">
        <v>30804</v>
      </c>
      <c r="G10" s="413">
        <v>29250</v>
      </c>
      <c r="H10" s="413">
        <v>27918</v>
      </c>
      <c r="I10" s="413">
        <v>29149</v>
      </c>
      <c r="J10" s="413">
        <v>25597</v>
      </c>
      <c r="K10" s="413">
        <v>29016</v>
      </c>
      <c r="L10" s="413">
        <v>28340</v>
      </c>
      <c r="M10" s="201">
        <v>0</v>
      </c>
      <c r="N10" s="201">
        <v>0</v>
      </c>
      <c r="O10" s="201">
        <v>0</v>
      </c>
      <c r="P10" s="201">
        <v>0</v>
      </c>
      <c r="Q10" s="201">
        <v>0</v>
      </c>
      <c r="R10" s="201">
        <v>0</v>
      </c>
      <c r="S10" s="201">
        <v>0</v>
      </c>
      <c r="T10" s="201">
        <v>0</v>
      </c>
      <c r="U10" s="201">
        <v>0</v>
      </c>
      <c r="V10" s="201">
        <v>0</v>
      </c>
      <c r="W10" s="201">
        <v>0</v>
      </c>
      <c r="X10" s="211" t="s">
        <v>26</v>
      </c>
      <c r="Y10" s="201">
        <v>0</v>
      </c>
      <c r="Z10" s="201">
        <v>0</v>
      </c>
      <c r="AA10" s="201">
        <v>0</v>
      </c>
      <c r="AB10" s="201">
        <v>0</v>
      </c>
      <c r="AC10" s="201">
        <v>0</v>
      </c>
      <c r="AD10" s="201">
        <v>0</v>
      </c>
      <c r="AE10" s="201">
        <v>0</v>
      </c>
      <c r="AF10" s="201" t="s">
        <v>26</v>
      </c>
      <c r="AG10" s="201" t="s">
        <v>26</v>
      </c>
      <c r="AH10" s="201" t="s">
        <v>26</v>
      </c>
      <c r="AI10" s="201" t="s">
        <v>26</v>
      </c>
      <c r="AJ10" s="201" t="s">
        <v>26</v>
      </c>
      <c r="AK10" s="201" t="s">
        <v>26</v>
      </c>
      <c r="AL10" s="201" t="s">
        <v>26</v>
      </c>
      <c r="AM10" s="201">
        <v>0</v>
      </c>
      <c r="AN10" s="201" t="s">
        <v>911</v>
      </c>
      <c r="AO10" s="199"/>
      <c r="AP10" s="199"/>
      <c r="AQ10" s="199"/>
      <c r="AR10" s="199"/>
      <c r="AS10" s="199"/>
      <c r="AT10" s="199"/>
      <c r="AU10" s="199"/>
    </row>
    <row r="11" spans="1:47" x14ac:dyDescent="0.25">
      <c r="A11" s="200" t="s">
        <v>332</v>
      </c>
      <c r="B11" s="413">
        <v>0</v>
      </c>
      <c r="C11" s="413">
        <v>7234.990499999999</v>
      </c>
      <c r="D11" s="413">
        <v>6269.0218299999997</v>
      </c>
      <c r="E11" s="413">
        <v>6006</v>
      </c>
      <c r="F11" s="413">
        <v>19608</v>
      </c>
      <c r="G11" s="413">
        <v>15049</v>
      </c>
      <c r="H11" s="413">
        <v>10888</v>
      </c>
      <c r="I11" s="413">
        <v>4445</v>
      </c>
      <c r="J11" s="413">
        <v>6432</v>
      </c>
      <c r="K11" s="413">
        <v>0</v>
      </c>
      <c r="L11" s="413">
        <v>0</v>
      </c>
      <c r="M11" s="201">
        <v>0</v>
      </c>
      <c r="N11" s="201">
        <v>0</v>
      </c>
      <c r="O11" s="201">
        <v>0</v>
      </c>
      <c r="P11" s="201">
        <v>0</v>
      </c>
      <c r="Q11" s="201">
        <v>0</v>
      </c>
      <c r="R11" s="201">
        <v>0</v>
      </c>
      <c r="S11" s="201">
        <v>0</v>
      </c>
      <c r="T11" s="201">
        <v>0</v>
      </c>
      <c r="U11" s="201">
        <v>0</v>
      </c>
      <c r="V11" s="201">
        <v>0</v>
      </c>
      <c r="W11" s="201">
        <v>0</v>
      </c>
      <c r="X11" s="211" t="s">
        <v>26</v>
      </c>
      <c r="Y11" s="201">
        <v>0</v>
      </c>
      <c r="Z11" s="201">
        <v>0</v>
      </c>
      <c r="AA11" s="201">
        <v>0</v>
      </c>
      <c r="AB11" s="201">
        <v>0</v>
      </c>
      <c r="AC11" s="201">
        <v>0</v>
      </c>
      <c r="AD11" s="201">
        <v>0</v>
      </c>
      <c r="AE11" s="201">
        <v>0</v>
      </c>
      <c r="AF11" s="201" t="s">
        <v>26</v>
      </c>
      <c r="AG11" s="201" t="s">
        <v>26</v>
      </c>
      <c r="AH11" s="201" t="s">
        <v>26</v>
      </c>
      <c r="AI11" s="201" t="s">
        <v>26</v>
      </c>
      <c r="AJ11" s="201" t="s">
        <v>26</v>
      </c>
      <c r="AK11" s="201" t="s">
        <v>26</v>
      </c>
      <c r="AL11" s="201" t="s">
        <v>26</v>
      </c>
      <c r="AM11" s="201">
        <v>0</v>
      </c>
      <c r="AN11" s="201" t="s">
        <v>911</v>
      </c>
      <c r="AO11" s="199"/>
      <c r="AP11" s="199"/>
      <c r="AQ11" s="199"/>
      <c r="AR11" s="199"/>
      <c r="AS11" s="199"/>
      <c r="AT11" s="199"/>
      <c r="AU11" s="199"/>
    </row>
    <row r="12" spans="1:47" x14ac:dyDescent="0.25">
      <c r="A12" s="200" t="s">
        <v>333</v>
      </c>
      <c r="B12" s="108">
        <v>0</v>
      </c>
      <c r="C12" s="108">
        <v>0</v>
      </c>
      <c r="D12" s="413">
        <v>804299.81593377586</v>
      </c>
      <c r="E12" s="108">
        <v>0</v>
      </c>
      <c r="F12" s="108">
        <v>0</v>
      </c>
      <c r="G12" s="108">
        <v>0</v>
      </c>
      <c r="H12" s="108">
        <v>0</v>
      </c>
      <c r="I12" s="108">
        <v>0</v>
      </c>
      <c r="J12" s="108">
        <v>0</v>
      </c>
      <c r="K12" s="413">
        <v>0</v>
      </c>
      <c r="L12" s="413">
        <v>0</v>
      </c>
      <c r="M12" s="201">
        <v>0</v>
      </c>
      <c r="N12" s="201">
        <v>0</v>
      </c>
      <c r="O12" s="201">
        <v>0</v>
      </c>
      <c r="P12" s="201">
        <v>0</v>
      </c>
      <c r="Q12" s="201">
        <v>0</v>
      </c>
      <c r="R12" s="211">
        <v>28581</v>
      </c>
      <c r="S12" s="201">
        <v>0</v>
      </c>
      <c r="T12" s="201">
        <v>0</v>
      </c>
      <c r="U12" s="201">
        <v>0</v>
      </c>
      <c r="V12" s="201">
        <v>0</v>
      </c>
      <c r="W12" s="201">
        <v>0</v>
      </c>
      <c r="X12" s="211" t="s">
        <v>26</v>
      </c>
      <c r="Y12" s="201">
        <v>0</v>
      </c>
      <c r="Z12" s="201">
        <v>0</v>
      </c>
      <c r="AA12" s="201">
        <v>0</v>
      </c>
      <c r="AB12" s="201">
        <v>0</v>
      </c>
      <c r="AC12" s="201">
        <v>0</v>
      </c>
      <c r="AD12" s="201">
        <v>0</v>
      </c>
      <c r="AE12" s="201">
        <v>0</v>
      </c>
      <c r="AF12" s="201" t="s">
        <v>26</v>
      </c>
      <c r="AG12" s="201" t="s">
        <v>26</v>
      </c>
      <c r="AH12" s="201" t="s">
        <v>26</v>
      </c>
      <c r="AI12" s="201" t="s">
        <v>26</v>
      </c>
      <c r="AJ12" s="201" t="s">
        <v>26</v>
      </c>
      <c r="AK12" s="201" t="s">
        <v>26</v>
      </c>
      <c r="AL12" s="201" t="s">
        <v>26</v>
      </c>
      <c r="AM12" s="201">
        <v>0</v>
      </c>
      <c r="AN12" s="201" t="s">
        <v>911</v>
      </c>
      <c r="AO12" s="199"/>
      <c r="AP12" s="199"/>
      <c r="AQ12" s="199"/>
      <c r="AR12" s="199"/>
      <c r="AS12" s="199"/>
      <c r="AT12" s="199"/>
      <c r="AU12" s="199"/>
    </row>
    <row r="13" spans="1:47" x14ac:dyDescent="0.25">
      <c r="A13" s="200" t="s">
        <v>334</v>
      </c>
      <c r="B13" s="413">
        <v>63979</v>
      </c>
      <c r="C13" s="413">
        <v>76900.163161201999</v>
      </c>
      <c r="D13" s="413">
        <v>80130.750654100004</v>
      </c>
      <c r="E13" s="413">
        <v>80355</v>
      </c>
      <c r="F13" s="413">
        <v>35931</v>
      </c>
      <c r="G13" s="413">
        <v>47817</v>
      </c>
      <c r="H13" s="413">
        <v>30771</v>
      </c>
      <c r="I13" s="413">
        <v>23165</v>
      </c>
      <c r="J13" s="413">
        <v>29189</v>
      </c>
      <c r="K13" s="413">
        <v>42777</v>
      </c>
      <c r="L13" s="413">
        <v>34146</v>
      </c>
      <c r="M13" s="413">
        <v>51378</v>
      </c>
      <c r="N13" s="413">
        <v>50360.331986300007</v>
      </c>
      <c r="O13" s="413">
        <v>114440.381081</v>
      </c>
      <c r="P13" s="413">
        <v>117992.12342939999</v>
      </c>
      <c r="Q13" s="413">
        <v>68520.239125000007</v>
      </c>
      <c r="R13" s="211">
        <v>54483</v>
      </c>
      <c r="S13" s="211">
        <v>79279</v>
      </c>
      <c r="T13" s="211">
        <v>104071</v>
      </c>
      <c r="U13" s="211">
        <v>153153</v>
      </c>
      <c r="V13" s="211">
        <v>168556</v>
      </c>
      <c r="W13" s="211">
        <v>162298</v>
      </c>
      <c r="X13" s="211">
        <v>169309</v>
      </c>
      <c r="Y13" s="211">
        <v>193570</v>
      </c>
      <c r="Z13" s="211">
        <v>247574.06072805493</v>
      </c>
      <c r="AA13" s="211">
        <v>231419</v>
      </c>
      <c r="AB13" s="211">
        <v>259751</v>
      </c>
      <c r="AC13" s="211">
        <v>268437</v>
      </c>
      <c r="AD13" s="341">
        <v>246820</v>
      </c>
      <c r="AE13" s="341">
        <v>316807</v>
      </c>
      <c r="AF13" s="341">
        <v>319345</v>
      </c>
      <c r="AG13" s="341">
        <v>316436</v>
      </c>
      <c r="AH13" s="341">
        <v>272338</v>
      </c>
      <c r="AI13" s="341">
        <v>319186</v>
      </c>
      <c r="AJ13" s="341">
        <v>323094</v>
      </c>
      <c r="AK13" s="341">
        <v>370242</v>
      </c>
      <c r="AL13" s="341">
        <v>292285</v>
      </c>
      <c r="AM13" s="341">
        <v>324217</v>
      </c>
      <c r="AN13" s="341">
        <v>349669</v>
      </c>
      <c r="AO13" s="199"/>
      <c r="AP13" s="199"/>
      <c r="AQ13" s="199"/>
      <c r="AR13" s="199"/>
      <c r="AS13" s="199"/>
      <c r="AT13" s="199"/>
      <c r="AU13" s="199"/>
    </row>
    <row r="14" spans="1:47" ht="14" x14ac:dyDescent="0.3">
      <c r="A14" s="197" t="s">
        <v>335</v>
      </c>
      <c r="B14" s="224">
        <v>3574480.2147391522</v>
      </c>
      <c r="C14" s="224">
        <v>4478183.3540489161</v>
      </c>
      <c r="D14" s="224">
        <v>4684212.7483095648</v>
      </c>
      <c r="E14" s="224">
        <v>3587812</v>
      </c>
      <c r="F14" s="224">
        <v>3622895</v>
      </c>
      <c r="G14" s="224">
        <v>4064409</v>
      </c>
      <c r="H14" s="224">
        <v>3974575.0600899998</v>
      </c>
      <c r="I14" s="198">
        <v>4144185</v>
      </c>
      <c r="J14" s="198">
        <v>4132841</v>
      </c>
      <c r="K14" s="198">
        <v>4234547</v>
      </c>
      <c r="L14" s="198">
        <v>4334816</v>
      </c>
      <c r="M14" s="198">
        <v>4157976</v>
      </c>
      <c r="N14" s="198">
        <v>4327715.2534050001</v>
      </c>
      <c r="O14" s="198">
        <v>4465105.0776053993</v>
      </c>
      <c r="P14" s="198">
        <v>4562136.0379230017</v>
      </c>
      <c r="Q14" s="198">
        <v>4907615.4715046007</v>
      </c>
      <c r="R14" s="198">
        <v>5010604</v>
      </c>
      <c r="S14" s="198">
        <v>5298650</v>
      </c>
      <c r="T14" s="198">
        <v>5447367</v>
      </c>
      <c r="U14" s="198">
        <v>5422449</v>
      </c>
      <c r="V14" s="198">
        <v>5587045</v>
      </c>
      <c r="W14" s="198">
        <v>5506120</v>
      </c>
      <c r="X14" s="198">
        <v>5751928</v>
      </c>
      <c r="Y14" s="198">
        <v>6369774</v>
      </c>
      <c r="Z14" s="198">
        <v>6611815.5583292991</v>
      </c>
      <c r="AA14" s="198">
        <v>6595333</v>
      </c>
      <c r="AB14" s="198">
        <v>6801361</v>
      </c>
      <c r="AC14" s="198">
        <v>7064027</v>
      </c>
      <c r="AD14" s="198">
        <v>7052248</v>
      </c>
      <c r="AE14" s="198">
        <v>7176333</v>
      </c>
      <c r="AF14" s="198">
        <v>7321695</v>
      </c>
      <c r="AG14" s="198">
        <v>7698085</v>
      </c>
      <c r="AH14" s="198">
        <v>8376200</v>
      </c>
      <c r="AI14" s="198">
        <v>8298639</v>
      </c>
      <c r="AJ14" s="198">
        <v>8214659</v>
      </c>
      <c r="AK14" s="198">
        <v>8318907</v>
      </c>
      <c r="AL14" s="198">
        <v>9107625</v>
      </c>
      <c r="AM14" s="198">
        <v>9742625</v>
      </c>
      <c r="AN14" s="198">
        <v>9901492</v>
      </c>
      <c r="AO14" s="199"/>
      <c r="AP14" s="199"/>
      <c r="AQ14" s="199"/>
      <c r="AR14" s="199"/>
      <c r="AS14" s="199"/>
      <c r="AT14" s="199"/>
      <c r="AU14" s="199"/>
    </row>
    <row r="15" spans="1:47" x14ac:dyDescent="0.25">
      <c r="A15" s="200" t="s">
        <v>336</v>
      </c>
      <c r="B15" s="108" t="s">
        <v>26</v>
      </c>
      <c r="C15" s="108">
        <v>0</v>
      </c>
      <c r="D15" s="108">
        <v>0</v>
      </c>
      <c r="E15" s="108">
        <v>0</v>
      </c>
      <c r="F15" s="108">
        <v>0</v>
      </c>
      <c r="G15" s="108">
        <v>0</v>
      </c>
      <c r="H15" s="108">
        <v>0</v>
      </c>
      <c r="I15" s="108">
        <v>0</v>
      </c>
      <c r="J15" s="108">
        <v>0</v>
      </c>
      <c r="K15" s="201">
        <v>0</v>
      </c>
      <c r="L15" s="201">
        <v>0</v>
      </c>
      <c r="M15" s="201">
        <v>0</v>
      </c>
      <c r="N15" s="201">
        <v>0</v>
      </c>
      <c r="O15" s="201">
        <v>0</v>
      </c>
      <c r="P15" s="201">
        <v>0</v>
      </c>
      <c r="Q15" s="202">
        <v>6595</v>
      </c>
      <c r="R15" s="201">
        <v>0</v>
      </c>
      <c r="S15" s="201">
        <v>0</v>
      </c>
      <c r="T15" s="201">
        <v>0</v>
      </c>
      <c r="U15" s="201">
        <v>0</v>
      </c>
      <c r="V15" s="201">
        <v>0</v>
      </c>
      <c r="W15" s="201">
        <v>0</v>
      </c>
      <c r="X15" s="202" t="s">
        <v>26</v>
      </c>
      <c r="Y15" s="201">
        <v>0</v>
      </c>
      <c r="Z15" s="201">
        <v>0</v>
      </c>
      <c r="AA15" s="201">
        <v>0</v>
      </c>
      <c r="AB15" s="201">
        <v>0</v>
      </c>
      <c r="AC15" s="201">
        <v>0</v>
      </c>
      <c r="AD15" s="201" t="s">
        <v>26</v>
      </c>
      <c r="AE15" s="201" t="s">
        <v>26</v>
      </c>
      <c r="AF15" s="201" t="s">
        <v>26</v>
      </c>
      <c r="AG15" s="201" t="s">
        <v>26</v>
      </c>
      <c r="AH15" s="201" t="s">
        <v>26</v>
      </c>
      <c r="AI15" s="201">
        <v>169814</v>
      </c>
      <c r="AJ15" s="201">
        <v>83127</v>
      </c>
      <c r="AK15" s="201">
        <v>83127</v>
      </c>
      <c r="AL15" s="201">
        <v>144406</v>
      </c>
      <c r="AM15" s="201">
        <v>164244</v>
      </c>
      <c r="AN15" s="341">
        <v>92750</v>
      </c>
      <c r="AO15" s="199"/>
      <c r="AP15" s="199"/>
      <c r="AQ15" s="199"/>
      <c r="AR15" s="199"/>
      <c r="AS15" s="199"/>
      <c r="AT15" s="199"/>
      <c r="AU15" s="199"/>
    </row>
    <row r="16" spans="1:47" ht="14.25" customHeight="1" x14ac:dyDescent="0.25">
      <c r="A16" s="200" t="s">
        <v>329</v>
      </c>
      <c r="B16" s="413">
        <v>228895</v>
      </c>
      <c r="C16" s="413">
        <v>225527.72399999999</v>
      </c>
      <c r="D16" s="413">
        <v>275240.27255481598</v>
      </c>
      <c r="E16" s="413">
        <v>156553</v>
      </c>
      <c r="F16" s="413">
        <v>188681</v>
      </c>
      <c r="G16" s="413">
        <v>154453</v>
      </c>
      <c r="H16" s="413">
        <v>161695</v>
      </c>
      <c r="I16" s="413">
        <v>103119</v>
      </c>
      <c r="J16" s="413">
        <v>82597</v>
      </c>
      <c r="K16" s="413">
        <v>110358</v>
      </c>
      <c r="L16" s="413">
        <v>122073</v>
      </c>
      <c r="M16" s="413">
        <v>115172</v>
      </c>
      <c r="N16" s="413">
        <v>118689.02787999999</v>
      </c>
      <c r="O16" s="413">
        <v>122971.55422200001</v>
      </c>
      <c r="P16" s="413">
        <v>126611.737052</v>
      </c>
      <c r="Q16" s="413">
        <v>117189.438692</v>
      </c>
      <c r="R16" s="202">
        <v>143573</v>
      </c>
      <c r="S16" s="202">
        <v>197071</v>
      </c>
      <c r="T16" s="202">
        <v>175431</v>
      </c>
      <c r="U16" s="202">
        <v>210734</v>
      </c>
      <c r="V16" s="202">
        <v>307224</v>
      </c>
      <c r="W16" s="202">
        <v>305304</v>
      </c>
      <c r="X16" s="202">
        <v>468409</v>
      </c>
      <c r="Y16" s="202">
        <v>364948</v>
      </c>
      <c r="Z16" s="202">
        <v>454459.38078409998</v>
      </c>
      <c r="AA16" s="202">
        <v>450083</v>
      </c>
      <c r="AB16" s="202">
        <v>503449</v>
      </c>
      <c r="AC16" s="202">
        <v>507084</v>
      </c>
      <c r="AD16" s="341">
        <v>485029</v>
      </c>
      <c r="AE16" s="341">
        <v>418107</v>
      </c>
      <c r="AF16" s="341">
        <v>537631</v>
      </c>
      <c r="AG16" s="341">
        <v>518820</v>
      </c>
      <c r="AH16" s="341">
        <v>619157</v>
      </c>
      <c r="AI16" s="341">
        <v>476763</v>
      </c>
      <c r="AJ16" s="341">
        <v>402153</v>
      </c>
      <c r="AK16" s="341">
        <v>420377</v>
      </c>
      <c r="AL16" s="341">
        <v>399891</v>
      </c>
      <c r="AM16" s="341">
        <v>404739</v>
      </c>
      <c r="AN16" s="341">
        <v>353830</v>
      </c>
      <c r="AO16" s="199"/>
      <c r="AP16" s="199"/>
      <c r="AQ16" s="199"/>
      <c r="AR16" s="199"/>
      <c r="AS16" s="199"/>
      <c r="AT16" s="199"/>
      <c r="AU16" s="199"/>
    </row>
    <row r="17" spans="1:47" ht="14.25" customHeight="1" x14ac:dyDescent="0.25">
      <c r="A17" s="200" t="s">
        <v>330</v>
      </c>
      <c r="B17" s="413">
        <v>251735</v>
      </c>
      <c r="C17" s="413">
        <v>342772.47499999998</v>
      </c>
      <c r="D17" s="413">
        <v>191820.90510778403</v>
      </c>
      <c r="E17" s="413">
        <v>162291</v>
      </c>
      <c r="F17" s="413">
        <v>105952</v>
      </c>
      <c r="G17" s="413">
        <v>535062</v>
      </c>
      <c r="H17" s="413">
        <v>405922.06008999998</v>
      </c>
      <c r="I17" s="413">
        <v>501104</v>
      </c>
      <c r="J17" s="413">
        <v>495377</v>
      </c>
      <c r="K17" s="413">
        <v>497055</v>
      </c>
      <c r="L17" s="413">
        <v>497394</v>
      </c>
      <c r="M17" s="413">
        <v>465944</v>
      </c>
      <c r="N17" s="413">
        <v>466172.81897000002</v>
      </c>
      <c r="O17" s="413">
        <v>458305.38178999996</v>
      </c>
      <c r="P17" s="413">
        <v>466058.49390000012</v>
      </c>
      <c r="Q17" s="413">
        <v>466082.23896000005</v>
      </c>
      <c r="R17" s="202">
        <v>466082</v>
      </c>
      <c r="S17" s="202">
        <v>466082</v>
      </c>
      <c r="T17" s="202">
        <v>604506</v>
      </c>
      <c r="U17" s="202">
        <v>675520</v>
      </c>
      <c r="V17" s="202">
        <v>671122</v>
      </c>
      <c r="W17" s="202">
        <v>532458</v>
      </c>
      <c r="X17" s="202">
        <v>486210</v>
      </c>
      <c r="Y17" s="202">
        <v>928943</v>
      </c>
      <c r="Z17" s="202">
        <v>966526.07300999993</v>
      </c>
      <c r="AA17" s="202">
        <v>918728</v>
      </c>
      <c r="AB17" s="202">
        <v>930175</v>
      </c>
      <c r="AC17" s="202">
        <v>940554</v>
      </c>
      <c r="AD17" s="341">
        <v>940554</v>
      </c>
      <c r="AE17" s="341">
        <v>954031</v>
      </c>
      <c r="AF17" s="341">
        <v>935198</v>
      </c>
      <c r="AG17" s="341">
        <v>1123106</v>
      </c>
      <c r="AH17" s="341">
        <v>1052992</v>
      </c>
      <c r="AI17" s="341">
        <v>1060746</v>
      </c>
      <c r="AJ17" s="341">
        <v>1070841</v>
      </c>
      <c r="AK17" s="341">
        <v>532543</v>
      </c>
      <c r="AL17" s="341">
        <v>533369</v>
      </c>
      <c r="AM17" s="341">
        <v>505046</v>
      </c>
      <c r="AN17" s="341">
        <v>515556</v>
      </c>
      <c r="AO17" s="199"/>
      <c r="AP17" s="199"/>
      <c r="AQ17" s="199"/>
      <c r="AR17" s="199"/>
      <c r="AS17" s="199"/>
      <c r="AT17" s="199"/>
      <c r="AU17" s="199"/>
    </row>
    <row r="18" spans="1:47" x14ac:dyDescent="0.25">
      <c r="A18" s="200" t="s">
        <v>334</v>
      </c>
      <c r="B18" s="414">
        <v>79830</v>
      </c>
      <c r="C18" s="414">
        <v>92151.915879999986</v>
      </c>
      <c r="D18" s="414">
        <v>109718.022284512</v>
      </c>
      <c r="E18" s="414">
        <v>113436</v>
      </c>
      <c r="F18" s="414">
        <v>120443</v>
      </c>
      <c r="G18" s="414">
        <v>94869</v>
      </c>
      <c r="H18" s="414">
        <v>101675</v>
      </c>
      <c r="I18" s="414">
        <v>122703</v>
      </c>
      <c r="J18" s="414">
        <v>113268</v>
      </c>
      <c r="K18" s="414">
        <v>138983</v>
      </c>
      <c r="L18" s="414">
        <v>165332</v>
      </c>
      <c r="M18" s="414">
        <v>10260</v>
      </c>
      <c r="N18" s="414">
        <v>12009.2123469</v>
      </c>
      <c r="O18" s="414">
        <v>191069.23789690001</v>
      </c>
      <c r="P18" s="414">
        <v>175139.69539689997</v>
      </c>
      <c r="Q18" s="414">
        <v>95895.588426899994</v>
      </c>
      <c r="R18" s="202">
        <v>110171</v>
      </c>
      <c r="S18" s="204">
        <v>115840</v>
      </c>
      <c r="T18" s="204">
        <v>41252</v>
      </c>
      <c r="U18" s="204">
        <v>37098</v>
      </c>
      <c r="V18" s="204">
        <v>58980</v>
      </c>
      <c r="W18" s="204">
        <v>61832</v>
      </c>
      <c r="X18" s="204">
        <v>50205</v>
      </c>
      <c r="Y18" s="204">
        <v>48584</v>
      </c>
      <c r="Z18" s="204">
        <v>55745.749571700006</v>
      </c>
      <c r="AA18" s="204">
        <v>63639</v>
      </c>
      <c r="AB18" s="204">
        <v>58931</v>
      </c>
      <c r="AC18" s="204">
        <v>66683</v>
      </c>
      <c r="AD18" s="341">
        <v>76959</v>
      </c>
      <c r="AE18" s="341">
        <v>68999</v>
      </c>
      <c r="AF18" s="341">
        <v>118455</v>
      </c>
      <c r="AG18" s="341">
        <v>151159</v>
      </c>
      <c r="AH18" s="341">
        <v>156762</v>
      </c>
      <c r="AI18" s="341">
        <v>88086</v>
      </c>
      <c r="AJ18" s="341">
        <v>98601</v>
      </c>
      <c r="AK18" s="341">
        <v>102289</v>
      </c>
      <c r="AL18" s="341">
        <v>56121</v>
      </c>
      <c r="AM18" s="341">
        <v>101038</v>
      </c>
      <c r="AN18" s="341">
        <v>126476</v>
      </c>
      <c r="AO18" s="199"/>
      <c r="AP18" s="199"/>
      <c r="AQ18" s="199"/>
      <c r="AR18" s="199"/>
      <c r="AS18" s="199"/>
      <c r="AT18" s="199"/>
      <c r="AU18" s="199"/>
    </row>
    <row r="19" spans="1:47" x14ac:dyDescent="0.25">
      <c r="A19" s="200" t="s">
        <v>778</v>
      </c>
      <c r="B19" s="108" t="s">
        <v>26</v>
      </c>
      <c r="C19" s="108" t="s">
        <v>26</v>
      </c>
      <c r="D19" s="108" t="s">
        <v>26</v>
      </c>
      <c r="E19" s="108" t="s">
        <v>26</v>
      </c>
      <c r="F19" s="108" t="s">
        <v>26</v>
      </c>
      <c r="G19" s="108" t="s">
        <v>26</v>
      </c>
      <c r="H19" s="108" t="s">
        <v>26</v>
      </c>
      <c r="I19" s="108" t="s">
        <v>26</v>
      </c>
      <c r="J19" s="108" t="s">
        <v>26</v>
      </c>
      <c r="K19" s="108" t="s">
        <v>26</v>
      </c>
      <c r="L19" s="108" t="s">
        <v>26</v>
      </c>
      <c r="M19" s="108" t="s">
        <v>26</v>
      </c>
      <c r="N19" s="108" t="s">
        <v>26</v>
      </c>
      <c r="O19" s="108" t="s">
        <v>26</v>
      </c>
      <c r="P19" s="108" t="s">
        <v>26</v>
      </c>
      <c r="Q19" s="108" t="s">
        <v>26</v>
      </c>
      <c r="R19" s="108" t="s">
        <v>26</v>
      </c>
      <c r="S19" s="108" t="s">
        <v>26</v>
      </c>
      <c r="T19" s="108" t="s">
        <v>26</v>
      </c>
      <c r="U19" s="108" t="s">
        <v>26</v>
      </c>
      <c r="V19" s="108" t="s">
        <v>26</v>
      </c>
      <c r="W19" s="108" t="s">
        <v>26</v>
      </c>
      <c r="X19" s="108" t="s">
        <v>26</v>
      </c>
      <c r="Y19" s="108" t="s">
        <v>26</v>
      </c>
      <c r="Z19" s="108" t="s">
        <v>26</v>
      </c>
      <c r="AA19" s="108" t="s">
        <v>26</v>
      </c>
      <c r="AB19" s="108" t="s">
        <v>26</v>
      </c>
      <c r="AC19" s="108" t="s">
        <v>26</v>
      </c>
      <c r="AD19" s="108" t="s">
        <v>26</v>
      </c>
      <c r="AE19" s="108" t="s">
        <v>26</v>
      </c>
      <c r="AF19" s="108" t="s">
        <v>26</v>
      </c>
      <c r="AG19" s="108" t="s">
        <v>26</v>
      </c>
      <c r="AH19" s="108" t="s">
        <v>26</v>
      </c>
      <c r="AI19" s="341">
        <v>85285</v>
      </c>
      <c r="AJ19" s="341">
        <v>95822</v>
      </c>
      <c r="AK19" s="341">
        <v>60650</v>
      </c>
      <c r="AL19" s="341">
        <v>85243</v>
      </c>
      <c r="AM19" s="341">
        <v>107024</v>
      </c>
      <c r="AN19" s="341">
        <v>23115</v>
      </c>
      <c r="AO19" s="199"/>
      <c r="AP19" s="199"/>
      <c r="AQ19" s="199"/>
      <c r="AR19" s="199"/>
      <c r="AS19" s="199"/>
      <c r="AT19" s="199"/>
      <c r="AU19" s="199"/>
    </row>
    <row r="20" spans="1:47" x14ac:dyDescent="0.25">
      <c r="A20" s="200" t="s">
        <v>337</v>
      </c>
      <c r="B20" s="413">
        <v>4190.7343820000287</v>
      </c>
      <c r="C20" s="413">
        <v>11974.745217848003</v>
      </c>
      <c r="D20" s="413">
        <v>7044.2390307524201</v>
      </c>
      <c r="E20" s="413">
        <v>4502</v>
      </c>
      <c r="F20" s="413">
        <v>4203</v>
      </c>
      <c r="G20" s="413">
        <v>3787</v>
      </c>
      <c r="H20" s="413">
        <v>3691</v>
      </c>
      <c r="I20" s="413">
        <v>3536</v>
      </c>
      <c r="J20" s="413">
        <v>3239</v>
      </c>
      <c r="K20" s="413">
        <v>2589</v>
      </c>
      <c r="L20" s="413">
        <v>884</v>
      </c>
      <c r="M20" s="413">
        <v>642</v>
      </c>
      <c r="N20" s="413">
        <v>25.970590000000001</v>
      </c>
      <c r="O20" s="413">
        <v>221.58909000000006</v>
      </c>
      <c r="P20" s="413" t="s">
        <v>26</v>
      </c>
      <c r="Q20" s="413">
        <v>6263.6076700000003</v>
      </c>
      <c r="R20" s="202">
        <v>7326</v>
      </c>
      <c r="S20" s="202">
        <v>6086</v>
      </c>
      <c r="T20" s="202">
        <v>6086</v>
      </c>
      <c r="U20" s="202">
        <v>7108</v>
      </c>
      <c r="V20" s="202">
        <v>7353</v>
      </c>
      <c r="W20" s="202">
        <v>10810</v>
      </c>
      <c r="X20" s="202">
        <v>10810</v>
      </c>
      <c r="Y20" s="202">
        <v>10810</v>
      </c>
      <c r="Z20" s="202">
        <v>10810.16202</v>
      </c>
      <c r="AA20" s="202">
        <v>10810</v>
      </c>
      <c r="AB20" s="202">
        <v>10810</v>
      </c>
      <c r="AC20" s="202">
        <v>10810</v>
      </c>
      <c r="AD20" s="341">
        <v>10810</v>
      </c>
      <c r="AE20" s="341">
        <v>10810</v>
      </c>
      <c r="AF20" s="341">
        <v>13591</v>
      </c>
      <c r="AG20" s="341">
        <v>13591</v>
      </c>
      <c r="AH20" s="341">
        <v>13591</v>
      </c>
      <c r="AI20" s="341">
        <v>13591</v>
      </c>
      <c r="AJ20" s="341">
        <v>13069</v>
      </c>
      <c r="AK20" s="341">
        <v>13070</v>
      </c>
      <c r="AL20" s="341">
        <v>48745</v>
      </c>
      <c r="AM20" s="341">
        <v>48993</v>
      </c>
      <c r="AN20" s="341">
        <v>22427</v>
      </c>
      <c r="AO20" s="199"/>
      <c r="AP20" s="199"/>
      <c r="AQ20" s="199"/>
      <c r="AR20" s="199"/>
      <c r="AS20" s="199"/>
      <c r="AT20" s="199"/>
      <c r="AU20" s="199"/>
    </row>
    <row r="21" spans="1:47" x14ac:dyDescent="0.25">
      <c r="A21" s="200" t="s">
        <v>338</v>
      </c>
      <c r="B21" s="413">
        <v>324420.12330715219</v>
      </c>
      <c r="C21" s="413">
        <v>800496.23711106798</v>
      </c>
      <c r="D21" s="413">
        <v>639464.78731170017</v>
      </c>
      <c r="E21" s="413">
        <v>736078</v>
      </c>
      <c r="F21" s="413">
        <v>750117</v>
      </c>
      <c r="G21" s="413">
        <v>762178</v>
      </c>
      <c r="H21" s="413">
        <v>761208</v>
      </c>
      <c r="I21" s="413">
        <v>640592</v>
      </c>
      <c r="J21" s="413">
        <v>657363</v>
      </c>
      <c r="K21" s="413">
        <v>669755</v>
      </c>
      <c r="L21" s="413">
        <v>689338</v>
      </c>
      <c r="M21" s="413">
        <v>740014</v>
      </c>
      <c r="N21" s="413">
        <v>762220.40630550007</v>
      </c>
      <c r="O21" s="413">
        <v>798165.54704390001</v>
      </c>
      <c r="P21" s="413">
        <v>858758.28987150022</v>
      </c>
      <c r="Q21" s="413">
        <v>948227.0163150999</v>
      </c>
      <c r="R21" s="202">
        <v>957688</v>
      </c>
      <c r="S21" s="202">
        <v>970057</v>
      </c>
      <c r="T21" s="202">
        <v>1002984</v>
      </c>
      <c r="U21" s="202">
        <v>1077871</v>
      </c>
      <c r="V21" s="202">
        <v>1104753</v>
      </c>
      <c r="W21" s="202">
        <v>1130742</v>
      </c>
      <c r="X21" s="202">
        <v>1160292</v>
      </c>
      <c r="Y21" s="202">
        <v>1264763</v>
      </c>
      <c r="Z21" s="202">
        <v>1294315.9031175999</v>
      </c>
      <c r="AA21" s="202">
        <v>1334107</v>
      </c>
      <c r="AB21" s="202">
        <v>1413482</v>
      </c>
      <c r="AC21" s="202">
        <v>1490426</v>
      </c>
      <c r="AD21" s="202">
        <v>1490426</v>
      </c>
      <c r="AE21" s="202">
        <v>1516595</v>
      </c>
      <c r="AF21" s="341">
        <v>1428139</v>
      </c>
      <c r="AG21" s="341">
        <v>1520141</v>
      </c>
      <c r="AH21" s="341">
        <v>1475375</v>
      </c>
      <c r="AI21" s="341">
        <v>1474714</v>
      </c>
      <c r="AJ21" s="341">
        <v>1523720</v>
      </c>
      <c r="AK21" s="341">
        <v>1710636</v>
      </c>
      <c r="AL21" s="341">
        <v>2232181</v>
      </c>
      <c r="AM21" s="341">
        <v>2316480</v>
      </c>
      <c r="AN21" s="341">
        <v>2421185</v>
      </c>
      <c r="AO21" s="199"/>
      <c r="AP21" s="199"/>
      <c r="AQ21" s="199"/>
      <c r="AR21" s="199"/>
      <c r="AS21" s="199"/>
      <c r="AT21" s="199"/>
      <c r="AU21" s="199"/>
    </row>
    <row r="22" spans="1:47" s="35" customFormat="1" ht="14" x14ac:dyDescent="0.3">
      <c r="A22" s="200" t="s">
        <v>841</v>
      </c>
      <c r="B22" s="413">
        <v>2685409.3570499998</v>
      </c>
      <c r="C22" s="413">
        <v>3005260.2568399999</v>
      </c>
      <c r="D22" s="413">
        <v>3460924.52202</v>
      </c>
      <c r="E22" s="413">
        <v>2414952</v>
      </c>
      <c r="F22" s="413"/>
      <c r="G22" s="413"/>
      <c r="H22" s="413"/>
      <c r="I22" s="413">
        <v>2773131</v>
      </c>
      <c r="J22" s="413"/>
      <c r="K22" s="413"/>
      <c r="L22" s="413"/>
      <c r="M22" s="413">
        <v>2686903</v>
      </c>
      <c r="N22" s="413">
        <v>2823072.2543226001</v>
      </c>
      <c r="O22" s="413">
        <v>2894371.7675625999</v>
      </c>
      <c r="P22" s="413">
        <v>2935567.8217026005</v>
      </c>
      <c r="Q22" s="413">
        <v>3267362.5814406001</v>
      </c>
      <c r="R22" s="413">
        <v>3325764</v>
      </c>
      <c r="S22" s="413">
        <v>3543514</v>
      </c>
      <c r="T22" s="413">
        <v>3617108</v>
      </c>
      <c r="U22" s="413">
        <v>3414118</v>
      </c>
      <c r="V22" s="413">
        <v>3437613</v>
      </c>
      <c r="W22" s="413">
        <v>3464974</v>
      </c>
      <c r="X22" s="413">
        <v>3576002</v>
      </c>
      <c r="Y22" s="413">
        <v>3751726</v>
      </c>
      <c r="Z22" s="413">
        <v>3829958.2898259</v>
      </c>
      <c r="AA22" s="413">
        <v>3817966</v>
      </c>
      <c r="AB22" s="413">
        <v>3884514</v>
      </c>
      <c r="AC22" s="413">
        <v>4048470</v>
      </c>
      <c r="AD22" s="413">
        <v>4048470</v>
      </c>
      <c r="AE22" s="413">
        <v>4207791</v>
      </c>
      <c r="AF22" s="413">
        <v>4288681</v>
      </c>
      <c r="AG22" s="413">
        <v>4371268</v>
      </c>
      <c r="AH22" s="413">
        <v>5058323</v>
      </c>
      <c r="AI22" s="413">
        <v>4929640</v>
      </c>
      <c r="AJ22" s="413">
        <v>4927326</v>
      </c>
      <c r="AK22" s="413">
        <v>5396215</v>
      </c>
      <c r="AL22" s="413">
        <v>5607669</v>
      </c>
      <c r="AM22" s="413">
        <v>6095061</v>
      </c>
      <c r="AN22" s="341">
        <v>6346153</v>
      </c>
      <c r="AO22" s="196"/>
      <c r="AP22" s="196"/>
      <c r="AQ22" s="196"/>
      <c r="AR22" s="196"/>
      <c r="AS22" s="196"/>
      <c r="AT22" s="196"/>
      <c r="AU22" s="196"/>
    </row>
    <row r="23" spans="1:47" ht="14" x14ac:dyDescent="0.3">
      <c r="A23" s="306" t="s">
        <v>339</v>
      </c>
      <c r="B23" s="308">
        <v>5301465.5647723842</v>
      </c>
      <c r="C23" s="308">
        <v>5805376.8224112159</v>
      </c>
      <c r="D23" s="308">
        <v>6565585.1089137308</v>
      </c>
      <c r="E23" s="308">
        <v>4750549.7860784996</v>
      </c>
      <c r="F23" s="308">
        <v>4447718.0587400002</v>
      </c>
      <c r="G23" s="308">
        <v>4492062.0819584997</v>
      </c>
      <c r="H23" s="308">
        <v>4464170.4361284999</v>
      </c>
      <c r="I23" s="308">
        <v>2318401</v>
      </c>
      <c r="J23" s="308">
        <v>2345211.6053999998</v>
      </c>
      <c r="K23" s="308">
        <v>2447465.5656300001</v>
      </c>
      <c r="L23" s="308">
        <v>2417822</v>
      </c>
      <c r="M23" s="308">
        <v>2547813</v>
      </c>
      <c r="N23" s="308">
        <v>2407206.5067157</v>
      </c>
      <c r="O23" s="308">
        <v>2580096.7751916</v>
      </c>
      <c r="P23" s="308">
        <v>2628705.9912838996</v>
      </c>
      <c r="Q23" s="308">
        <v>2781145.9642778002</v>
      </c>
      <c r="R23" s="308">
        <v>2829890</v>
      </c>
      <c r="S23" s="308">
        <v>3081112</v>
      </c>
      <c r="T23" s="308">
        <v>3043201</v>
      </c>
      <c r="U23" s="308">
        <v>3455364</v>
      </c>
      <c r="V23" s="308">
        <v>3612793</v>
      </c>
      <c r="W23" s="308">
        <v>3702387</v>
      </c>
      <c r="X23" s="308">
        <v>3529988</v>
      </c>
      <c r="Y23" s="308">
        <v>3865074</v>
      </c>
      <c r="Z23" s="308">
        <v>3897371.8300787844</v>
      </c>
      <c r="AA23" s="308">
        <v>4572473</v>
      </c>
      <c r="AB23" s="308">
        <v>4737087</v>
      </c>
      <c r="AC23" s="308">
        <v>5162064</v>
      </c>
      <c r="AD23" s="308">
        <v>5198002</v>
      </c>
      <c r="AE23" s="308">
        <v>5218729.7028670767</v>
      </c>
      <c r="AF23" s="308">
        <v>5268529.8522061929</v>
      </c>
      <c r="AG23" s="308">
        <v>5363566.5931006772</v>
      </c>
      <c r="AH23" s="308">
        <v>5855123.5875000004</v>
      </c>
      <c r="AI23" s="308">
        <v>6592445</v>
      </c>
      <c r="AJ23" s="308">
        <v>6422129</v>
      </c>
      <c r="AK23" s="308">
        <v>6449942</v>
      </c>
      <c r="AL23" s="308">
        <v>7457233</v>
      </c>
      <c r="AM23" s="308">
        <v>8385631</v>
      </c>
      <c r="AN23" s="308">
        <v>9060037</v>
      </c>
      <c r="AO23" s="199"/>
      <c r="AP23" s="199"/>
      <c r="AQ23" s="199"/>
      <c r="AR23" s="199"/>
      <c r="AS23" s="199"/>
      <c r="AT23" s="199"/>
      <c r="AU23" s="199"/>
    </row>
    <row r="24" spans="1:47" ht="14" x14ac:dyDescent="0.3">
      <c r="A24" s="197" t="s">
        <v>340</v>
      </c>
      <c r="B24" s="224">
        <v>517087.55708238401</v>
      </c>
      <c r="C24" s="224">
        <v>750499.76894824207</v>
      </c>
      <c r="D24" s="224">
        <v>1671084.8048391943</v>
      </c>
      <c r="E24" s="224">
        <v>609449.01733850001</v>
      </c>
      <c r="F24" s="224">
        <v>371689</v>
      </c>
      <c r="G24" s="224">
        <v>454404.01733850001</v>
      </c>
      <c r="H24" s="224">
        <v>468941.01733850001</v>
      </c>
      <c r="I24" s="224">
        <v>351934</v>
      </c>
      <c r="J24" s="224">
        <v>387696.37748000002</v>
      </c>
      <c r="K24" s="224">
        <v>396507</v>
      </c>
      <c r="L24" s="224">
        <v>434094</v>
      </c>
      <c r="M24" s="224">
        <v>680168</v>
      </c>
      <c r="N24" s="224">
        <v>660708.24632829998</v>
      </c>
      <c r="O24" s="224">
        <v>441027.41190440004</v>
      </c>
      <c r="P24" s="224">
        <v>403951.22885230003</v>
      </c>
      <c r="Q24" s="224">
        <v>429941.12906600005</v>
      </c>
      <c r="R24" s="224">
        <v>408690</v>
      </c>
      <c r="S24" s="224">
        <v>434370</v>
      </c>
      <c r="T24" s="224">
        <v>566093</v>
      </c>
      <c r="U24" s="224">
        <v>1078153</v>
      </c>
      <c r="V24" s="224">
        <v>866764</v>
      </c>
      <c r="W24" s="224">
        <v>804781</v>
      </c>
      <c r="X24" s="224">
        <v>797854</v>
      </c>
      <c r="Y24" s="224">
        <v>843724</v>
      </c>
      <c r="Z24" s="224">
        <v>764652.86929140007</v>
      </c>
      <c r="AA24" s="224">
        <v>890577</v>
      </c>
      <c r="AB24" s="224">
        <v>855965</v>
      </c>
      <c r="AC24" s="224">
        <v>774310</v>
      </c>
      <c r="AD24" s="224">
        <v>770824</v>
      </c>
      <c r="AE24" s="224">
        <v>872572</v>
      </c>
      <c r="AF24" s="224">
        <v>957290</v>
      </c>
      <c r="AG24" s="224">
        <v>1071565</v>
      </c>
      <c r="AH24" s="224">
        <v>1238471.5874999999</v>
      </c>
      <c r="AI24" s="224">
        <v>1579495</v>
      </c>
      <c r="AJ24" s="224">
        <v>1735567</v>
      </c>
      <c r="AK24" s="224">
        <v>2121260</v>
      </c>
      <c r="AL24" s="224">
        <v>2387896</v>
      </c>
      <c r="AM24" s="224">
        <v>2291739</v>
      </c>
      <c r="AN24" s="224">
        <v>2284509</v>
      </c>
      <c r="AO24" s="199"/>
      <c r="AP24" s="199"/>
      <c r="AQ24" s="199"/>
      <c r="AR24" s="199"/>
      <c r="AS24" s="199"/>
      <c r="AT24" s="199"/>
      <c r="AU24" s="199"/>
    </row>
    <row r="25" spans="1:47" x14ac:dyDescent="0.25">
      <c r="A25" s="200" t="s">
        <v>739</v>
      </c>
      <c r="B25" s="205">
        <v>0</v>
      </c>
      <c r="C25" s="205">
        <v>0</v>
      </c>
      <c r="D25" s="205">
        <v>0</v>
      </c>
      <c r="E25" s="205">
        <v>0</v>
      </c>
      <c r="F25" s="205">
        <v>0</v>
      </c>
      <c r="G25" s="205">
        <v>0</v>
      </c>
      <c r="H25" s="205">
        <v>0</v>
      </c>
      <c r="I25" s="205">
        <v>0</v>
      </c>
      <c r="J25" s="205">
        <v>0</v>
      </c>
      <c r="K25" s="205">
        <v>0</v>
      </c>
      <c r="L25" s="205">
        <v>0</v>
      </c>
      <c r="M25" s="205">
        <v>0</v>
      </c>
      <c r="N25" s="205">
        <v>0</v>
      </c>
      <c r="O25" s="205">
        <v>0</v>
      </c>
      <c r="P25" s="205">
        <v>0</v>
      </c>
      <c r="Q25" s="205">
        <v>0</v>
      </c>
      <c r="R25" s="205">
        <v>0</v>
      </c>
      <c r="S25" s="205">
        <v>0</v>
      </c>
      <c r="T25" s="205">
        <v>0</v>
      </c>
      <c r="U25" s="205">
        <v>0</v>
      </c>
      <c r="V25" s="205">
        <v>0</v>
      </c>
      <c r="W25" s="205">
        <v>0</v>
      </c>
      <c r="X25" s="205">
        <v>0</v>
      </c>
      <c r="Y25" s="205">
        <v>0</v>
      </c>
      <c r="Z25" s="205">
        <v>0</v>
      </c>
      <c r="AA25" s="205">
        <v>0</v>
      </c>
      <c r="AB25" s="205">
        <v>0</v>
      </c>
      <c r="AC25" s="205">
        <v>0</v>
      </c>
      <c r="AD25" s="205">
        <v>153903</v>
      </c>
      <c r="AE25" s="205">
        <v>0</v>
      </c>
      <c r="AF25" s="205">
        <v>0</v>
      </c>
      <c r="AG25" s="205">
        <v>0</v>
      </c>
      <c r="AH25" s="211">
        <v>231521</v>
      </c>
      <c r="AI25" s="211">
        <v>210400</v>
      </c>
      <c r="AJ25" s="211">
        <v>181768</v>
      </c>
      <c r="AK25" s="211">
        <v>183336</v>
      </c>
      <c r="AL25" s="211">
        <v>220532</v>
      </c>
      <c r="AM25" s="211">
        <v>231703</v>
      </c>
      <c r="AN25" s="211">
        <v>229163</v>
      </c>
      <c r="AO25" s="199"/>
      <c r="AP25" s="199"/>
      <c r="AQ25" s="199"/>
      <c r="AR25" s="199"/>
      <c r="AS25" s="199"/>
      <c r="AT25" s="199"/>
      <c r="AU25" s="199"/>
    </row>
    <row r="26" spans="1:47" x14ac:dyDescent="0.25">
      <c r="A26" s="200" t="s">
        <v>341</v>
      </c>
      <c r="B26" s="413">
        <v>298333</v>
      </c>
      <c r="C26" s="413">
        <v>482618.76894824213</v>
      </c>
      <c r="D26" s="413">
        <v>559887.93721999996</v>
      </c>
      <c r="E26" s="413">
        <v>280315</v>
      </c>
      <c r="F26" s="413">
        <v>101484</v>
      </c>
      <c r="G26" s="413">
        <v>217719</v>
      </c>
      <c r="H26" s="413">
        <v>264258</v>
      </c>
      <c r="I26" s="413">
        <v>131349</v>
      </c>
      <c r="J26" s="413">
        <v>178991.37748</v>
      </c>
      <c r="K26" s="413">
        <v>152100</v>
      </c>
      <c r="L26" s="413">
        <v>187207</v>
      </c>
      <c r="M26" s="413">
        <v>134771</v>
      </c>
      <c r="N26" s="413">
        <v>180968.54757999998</v>
      </c>
      <c r="O26" s="413">
        <v>235172.05056999999</v>
      </c>
      <c r="P26" s="413">
        <v>227215.19881000003</v>
      </c>
      <c r="Q26" s="413">
        <v>179637.85034999999</v>
      </c>
      <c r="R26" s="211">
        <v>143705</v>
      </c>
      <c r="S26" s="211">
        <v>122391</v>
      </c>
      <c r="T26" s="211">
        <v>112305</v>
      </c>
      <c r="U26" s="211">
        <v>384142</v>
      </c>
      <c r="V26" s="211">
        <v>104499</v>
      </c>
      <c r="W26" s="211">
        <v>118403</v>
      </c>
      <c r="X26" s="211">
        <v>264635</v>
      </c>
      <c r="Y26" s="211">
        <v>258627</v>
      </c>
      <c r="Z26" s="211">
        <v>225105.81279</v>
      </c>
      <c r="AA26" s="211">
        <v>376116</v>
      </c>
      <c r="AB26" s="211">
        <v>335319</v>
      </c>
      <c r="AC26" s="211">
        <v>135298</v>
      </c>
      <c r="AD26" s="211">
        <v>135298</v>
      </c>
      <c r="AE26" s="211">
        <v>242490</v>
      </c>
      <c r="AF26" s="211">
        <v>307943</v>
      </c>
      <c r="AG26" s="211">
        <v>352671</v>
      </c>
      <c r="AH26" s="211">
        <v>265073</v>
      </c>
      <c r="AI26" s="211">
        <v>540582</v>
      </c>
      <c r="AJ26" s="211">
        <v>640942</v>
      </c>
      <c r="AK26" s="211">
        <v>886272</v>
      </c>
      <c r="AL26" s="211">
        <v>1083774</v>
      </c>
      <c r="AM26" s="211">
        <v>890027</v>
      </c>
      <c r="AN26" s="211">
        <v>660078</v>
      </c>
      <c r="AO26" s="199"/>
      <c r="AP26" s="199"/>
      <c r="AQ26" s="199"/>
      <c r="AR26" s="199"/>
      <c r="AS26" s="199"/>
      <c r="AT26" s="199"/>
      <c r="AU26" s="199"/>
    </row>
    <row r="27" spans="1:47" ht="15.75" customHeight="1" x14ac:dyDescent="0.25">
      <c r="A27" s="200" t="s">
        <v>342</v>
      </c>
      <c r="B27" s="413">
        <v>60551</v>
      </c>
      <c r="C27" s="413">
        <v>63437</v>
      </c>
      <c r="D27" s="413">
        <v>97041.726516216004</v>
      </c>
      <c r="E27" s="413">
        <v>50626</v>
      </c>
      <c r="F27" s="413">
        <v>67944</v>
      </c>
      <c r="G27" s="413">
        <v>62035</v>
      </c>
      <c r="H27" s="413">
        <v>53469</v>
      </c>
      <c r="I27" s="413">
        <v>42867</v>
      </c>
      <c r="J27" s="413">
        <v>45110</v>
      </c>
      <c r="K27" s="413">
        <v>48253</v>
      </c>
      <c r="L27" s="413">
        <v>49011</v>
      </c>
      <c r="M27" s="413">
        <v>37644</v>
      </c>
      <c r="N27" s="413">
        <v>37942.227116200003</v>
      </c>
      <c r="O27" s="413">
        <v>40889.375640400009</v>
      </c>
      <c r="P27" s="413">
        <v>70933.235500599985</v>
      </c>
      <c r="Q27" s="413">
        <v>65871.466844199997</v>
      </c>
      <c r="R27" s="211">
        <v>60759</v>
      </c>
      <c r="S27" s="211">
        <v>63940</v>
      </c>
      <c r="T27" s="211">
        <v>89839</v>
      </c>
      <c r="U27" s="211">
        <v>99584</v>
      </c>
      <c r="V27" s="211">
        <v>85886</v>
      </c>
      <c r="W27" s="211">
        <v>119276</v>
      </c>
      <c r="X27" s="211">
        <v>125747</v>
      </c>
      <c r="Y27" s="201">
        <v>90628</v>
      </c>
      <c r="Z27" s="201">
        <v>173681.27943339999</v>
      </c>
      <c r="AA27" s="201">
        <v>174837</v>
      </c>
      <c r="AB27" s="201">
        <v>133892</v>
      </c>
      <c r="AC27" s="201">
        <v>153903</v>
      </c>
      <c r="AD27" s="207">
        <v>0</v>
      </c>
      <c r="AE27" s="415">
        <v>160467</v>
      </c>
      <c r="AF27" s="415">
        <v>175335</v>
      </c>
      <c r="AG27" s="415">
        <v>218381</v>
      </c>
      <c r="AH27" s="205">
        <v>0</v>
      </c>
      <c r="AI27" s="205">
        <v>0</v>
      </c>
      <c r="AJ27" s="205">
        <v>0</v>
      </c>
      <c r="AK27" s="205">
        <v>0</v>
      </c>
      <c r="AL27" s="205">
        <v>0</v>
      </c>
      <c r="AM27" s="205" t="s">
        <v>26</v>
      </c>
      <c r="AN27" s="205" t="s">
        <v>911</v>
      </c>
      <c r="AO27" s="199"/>
      <c r="AP27" s="199"/>
      <c r="AQ27" s="199"/>
      <c r="AR27" s="199"/>
      <c r="AS27" s="199"/>
      <c r="AT27" s="199"/>
      <c r="AU27" s="199"/>
    </row>
    <row r="28" spans="1:47" x14ac:dyDescent="0.25">
      <c r="A28" s="200" t="s">
        <v>369</v>
      </c>
      <c r="B28" s="108">
        <v>11440</v>
      </c>
      <c r="C28" s="108">
        <v>0</v>
      </c>
      <c r="D28" s="108">
        <v>0</v>
      </c>
      <c r="E28" s="413">
        <v>53056.017338500002</v>
      </c>
      <c r="F28" s="413">
        <v>53056</v>
      </c>
      <c r="G28" s="413">
        <v>53056.017338500002</v>
      </c>
      <c r="H28" s="413">
        <v>53056.017338500002</v>
      </c>
      <c r="I28" s="413">
        <v>14829</v>
      </c>
      <c r="J28" s="413">
        <v>14829</v>
      </c>
      <c r="K28" s="413">
        <v>14829</v>
      </c>
      <c r="L28" s="413">
        <v>14829</v>
      </c>
      <c r="M28" s="413">
        <v>76207</v>
      </c>
      <c r="N28" s="413">
        <v>30291.509570000002</v>
      </c>
      <c r="O28" s="413">
        <v>14829.156849999999</v>
      </c>
      <c r="P28" s="413">
        <v>14829.156849999999</v>
      </c>
      <c r="Q28" s="413">
        <v>35500.391060000002</v>
      </c>
      <c r="R28" s="211">
        <v>54000</v>
      </c>
      <c r="S28" s="201">
        <v>0</v>
      </c>
      <c r="T28" s="201">
        <v>0</v>
      </c>
      <c r="U28" s="211">
        <v>144361</v>
      </c>
      <c r="V28" s="211">
        <v>144361</v>
      </c>
      <c r="W28" s="201">
        <v>0</v>
      </c>
      <c r="X28" s="201">
        <v>0</v>
      </c>
      <c r="Y28" s="201">
        <v>108992</v>
      </c>
      <c r="Z28" s="207">
        <v>0</v>
      </c>
      <c r="AA28" s="207">
        <v>0</v>
      </c>
      <c r="AB28" s="207">
        <v>0</v>
      </c>
      <c r="AC28" s="206">
        <v>114487</v>
      </c>
      <c r="AD28" s="205">
        <v>114487</v>
      </c>
      <c r="AE28" s="205">
        <v>16987</v>
      </c>
      <c r="AF28" s="205">
        <v>16987</v>
      </c>
      <c r="AG28" s="205">
        <v>0</v>
      </c>
      <c r="AH28" s="205">
        <v>250000.58750000002</v>
      </c>
      <c r="AI28" s="205">
        <v>187500</v>
      </c>
      <c r="AJ28" s="205">
        <v>125000</v>
      </c>
      <c r="AK28" s="205">
        <v>62500</v>
      </c>
      <c r="AL28" s="205">
        <v>265424</v>
      </c>
      <c r="AM28" s="205">
        <v>202924</v>
      </c>
      <c r="AN28" s="205">
        <v>143303</v>
      </c>
      <c r="AO28" s="199"/>
      <c r="AP28" s="199"/>
      <c r="AQ28" s="199"/>
      <c r="AR28" s="199"/>
      <c r="AS28" s="199"/>
      <c r="AT28" s="199"/>
      <c r="AU28" s="199"/>
    </row>
    <row r="29" spans="1:47" x14ac:dyDescent="0.25">
      <c r="A29" s="200" t="s">
        <v>343</v>
      </c>
      <c r="B29" s="413">
        <v>29451.020152383993</v>
      </c>
      <c r="C29" s="413">
        <v>30751</v>
      </c>
      <c r="D29" s="413">
        <v>24412.480313968001</v>
      </c>
      <c r="E29" s="413">
        <v>27507</v>
      </c>
      <c r="F29" s="413">
        <v>28499</v>
      </c>
      <c r="G29" s="413">
        <v>32377</v>
      </c>
      <c r="H29" s="413">
        <v>34377</v>
      </c>
      <c r="I29" s="413">
        <v>32820</v>
      </c>
      <c r="J29" s="413">
        <v>37474</v>
      </c>
      <c r="K29" s="413">
        <v>41694</v>
      </c>
      <c r="L29" s="413">
        <v>45125</v>
      </c>
      <c r="M29" s="201">
        <v>0</v>
      </c>
      <c r="N29" s="201">
        <v>0</v>
      </c>
      <c r="O29" s="201">
        <v>0</v>
      </c>
      <c r="P29" s="201">
        <v>0</v>
      </c>
      <c r="Q29" s="201">
        <v>0</v>
      </c>
      <c r="R29" s="201">
        <v>0</v>
      </c>
      <c r="S29" s="201">
        <v>0</v>
      </c>
      <c r="T29" s="201">
        <v>0</v>
      </c>
      <c r="U29" s="201">
        <v>0</v>
      </c>
      <c r="V29" s="201">
        <v>0</v>
      </c>
      <c r="W29" s="201">
        <v>0</v>
      </c>
      <c r="X29" s="201">
        <v>0</v>
      </c>
      <c r="Y29" s="201">
        <v>0</v>
      </c>
      <c r="Z29" s="207">
        <v>0</v>
      </c>
      <c r="AA29" s="207">
        <v>0</v>
      </c>
      <c r="AB29" s="207">
        <v>0</v>
      </c>
      <c r="AC29" s="207">
        <v>0</v>
      </c>
      <c r="AD29" s="207">
        <v>0</v>
      </c>
      <c r="AE29" s="207">
        <v>0</v>
      </c>
      <c r="AF29" s="207">
        <v>0</v>
      </c>
      <c r="AG29" s="207">
        <v>0</v>
      </c>
      <c r="AH29" s="205">
        <v>0</v>
      </c>
      <c r="AI29" s="205">
        <v>0</v>
      </c>
      <c r="AJ29" s="205">
        <v>0</v>
      </c>
      <c r="AK29" s="205">
        <v>0</v>
      </c>
      <c r="AL29" s="205">
        <v>0</v>
      </c>
      <c r="AM29" s="205">
        <v>0</v>
      </c>
      <c r="AN29" s="205" t="s">
        <v>911</v>
      </c>
      <c r="AO29" s="199"/>
      <c r="AP29" s="199"/>
      <c r="AQ29" s="199"/>
      <c r="AR29" s="199"/>
      <c r="AS29" s="199"/>
      <c r="AT29" s="199"/>
      <c r="AU29" s="199"/>
    </row>
    <row r="30" spans="1:47" x14ac:dyDescent="0.25">
      <c r="A30" s="200" t="s">
        <v>344</v>
      </c>
      <c r="B30" s="413">
        <v>34296.536930000002</v>
      </c>
      <c r="C30" s="413">
        <v>30253</v>
      </c>
      <c r="D30" s="413">
        <v>31853.809819999999</v>
      </c>
      <c r="E30" s="413">
        <v>18533</v>
      </c>
      <c r="F30" s="413">
        <v>16412</v>
      </c>
      <c r="G30" s="413">
        <v>14416</v>
      </c>
      <c r="H30" s="413">
        <v>13283</v>
      </c>
      <c r="I30" s="413">
        <v>11784</v>
      </c>
      <c r="J30" s="413">
        <v>9662</v>
      </c>
      <c r="K30" s="413">
        <v>8451</v>
      </c>
      <c r="L30" s="413">
        <v>9975</v>
      </c>
      <c r="M30" s="413">
        <v>4600</v>
      </c>
      <c r="N30" s="201">
        <v>0</v>
      </c>
      <c r="O30" s="201">
        <v>0</v>
      </c>
      <c r="P30" s="201">
        <v>0</v>
      </c>
      <c r="Q30" s="201">
        <v>0</v>
      </c>
      <c r="R30" s="201">
        <v>0</v>
      </c>
      <c r="S30" s="201">
        <v>0</v>
      </c>
      <c r="T30" s="201">
        <v>0</v>
      </c>
      <c r="U30" s="201">
        <v>0</v>
      </c>
      <c r="V30" s="201">
        <v>0</v>
      </c>
      <c r="W30" s="201">
        <v>0</v>
      </c>
      <c r="X30" s="201">
        <v>0</v>
      </c>
      <c r="Y30" s="201">
        <v>0</v>
      </c>
      <c r="Z30" s="207">
        <v>0</v>
      </c>
      <c r="AA30" s="207">
        <v>0</v>
      </c>
      <c r="AB30" s="207">
        <v>0</v>
      </c>
      <c r="AC30" s="207">
        <v>0</v>
      </c>
      <c r="AD30" s="207">
        <v>0</v>
      </c>
      <c r="AE30" s="207">
        <v>0</v>
      </c>
      <c r="AF30" s="207">
        <v>0</v>
      </c>
      <c r="AG30" s="207">
        <v>0</v>
      </c>
      <c r="AH30" s="205">
        <v>0</v>
      </c>
      <c r="AI30" s="205">
        <v>0</v>
      </c>
      <c r="AJ30" s="205">
        <v>0</v>
      </c>
      <c r="AK30" s="205">
        <v>0</v>
      </c>
      <c r="AL30" s="205">
        <v>0</v>
      </c>
      <c r="AM30" s="205">
        <v>0</v>
      </c>
      <c r="AN30" s="205"/>
      <c r="AO30" s="199"/>
      <c r="AP30" s="199"/>
      <c r="AQ30" s="199"/>
      <c r="AR30" s="199"/>
      <c r="AS30" s="199"/>
      <c r="AT30" s="199"/>
      <c r="AU30" s="199"/>
    </row>
    <row r="31" spans="1:47" x14ac:dyDescent="0.25">
      <c r="A31" s="200" t="s">
        <v>345</v>
      </c>
      <c r="B31" s="108">
        <v>0</v>
      </c>
      <c r="C31" s="108">
        <v>0</v>
      </c>
      <c r="D31" s="108">
        <v>0</v>
      </c>
      <c r="E31" s="108">
        <v>0</v>
      </c>
      <c r="F31" s="108">
        <v>0</v>
      </c>
      <c r="G31" s="108">
        <v>0</v>
      </c>
      <c r="H31" s="108">
        <v>0</v>
      </c>
      <c r="I31" s="108">
        <v>0</v>
      </c>
      <c r="J31" s="108">
        <v>0</v>
      </c>
      <c r="K31" s="201">
        <v>0</v>
      </c>
      <c r="L31" s="201">
        <v>0</v>
      </c>
      <c r="M31" s="414">
        <v>274148</v>
      </c>
      <c r="N31" s="414">
        <v>269242.56107200001</v>
      </c>
      <c r="O31" s="414">
        <v>17652.695882</v>
      </c>
      <c r="P31" s="414">
        <v>11612.483062000001</v>
      </c>
      <c r="Q31" s="414">
        <v>25682.350336000003</v>
      </c>
      <c r="R31" s="211">
        <v>24494</v>
      </c>
      <c r="S31" s="211">
        <v>24385</v>
      </c>
      <c r="T31" s="211">
        <v>131586</v>
      </c>
      <c r="U31" s="211">
        <v>132710</v>
      </c>
      <c r="V31" s="211">
        <v>130853</v>
      </c>
      <c r="W31" s="211">
        <v>162656</v>
      </c>
      <c r="X31" s="211">
        <v>2050</v>
      </c>
      <c r="Y31" s="201">
        <v>10946</v>
      </c>
      <c r="Z31" s="207">
        <v>0</v>
      </c>
      <c r="AA31" s="207">
        <v>0</v>
      </c>
      <c r="AB31" s="207">
        <v>0</v>
      </c>
      <c r="AC31" s="207">
        <v>0</v>
      </c>
      <c r="AD31" s="207">
        <v>0</v>
      </c>
      <c r="AE31" s="207">
        <v>0</v>
      </c>
      <c r="AF31" s="206">
        <v>13076</v>
      </c>
      <c r="AG31" s="206">
        <v>13130</v>
      </c>
      <c r="AH31" s="205">
        <v>0</v>
      </c>
      <c r="AI31" s="205">
        <v>0</v>
      </c>
      <c r="AJ31" s="205">
        <v>0</v>
      </c>
      <c r="AK31" s="205">
        <v>0</v>
      </c>
      <c r="AL31" s="205">
        <v>0</v>
      </c>
      <c r="AM31" s="205">
        <v>0</v>
      </c>
      <c r="AN31" s="205" t="s">
        <v>911</v>
      </c>
      <c r="AO31" s="199"/>
      <c r="AP31" s="199"/>
      <c r="AQ31" s="199"/>
      <c r="AR31" s="199"/>
      <c r="AS31" s="199"/>
      <c r="AT31" s="199"/>
      <c r="AU31" s="199"/>
    </row>
    <row r="32" spans="1:47" x14ac:dyDescent="0.25">
      <c r="A32" s="200" t="s">
        <v>346</v>
      </c>
      <c r="B32" s="108">
        <v>16315</v>
      </c>
      <c r="C32" s="108">
        <v>0</v>
      </c>
      <c r="D32" s="108">
        <v>0</v>
      </c>
      <c r="E32" s="108">
        <v>0</v>
      </c>
      <c r="F32" s="108">
        <v>0</v>
      </c>
      <c r="G32" s="108">
        <v>0</v>
      </c>
      <c r="H32" s="108">
        <v>0</v>
      </c>
      <c r="I32" s="108">
        <v>0</v>
      </c>
      <c r="J32" s="108">
        <v>0</v>
      </c>
      <c r="K32" s="201">
        <v>0</v>
      </c>
      <c r="L32" s="201">
        <v>0</v>
      </c>
      <c r="M32" s="201">
        <v>0</v>
      </c>
      <c r="N32" s="201">
        <v>0</v>
      </c>
      <c r="O32" s="201">
        <v>0</v>
      </c>
      <c r="P32" s="201">
        <v>0</v>
      </c>
      <c r="Q32" s="201">
        <v>0</v>
      </c>
      <c r="R32" s="201">
        <v>0</v>
      </c>
      <c r="S32" s="201">
        <v>0</v>
      </c>
      <c r="T32" s="201">
        <v>0</v>
      </c>
      <c r="U32" s="201">
        <v>0</v>
      </c>
      <c r="V32" s="201">
        <v>0</v>
      </c>
      <c r="W32" s="201">
        <v>0</v>
      </c>
      <c r="X32" s="201">
        <v>0</v>
      </c>
      <c r="Y32" s="201">
        <v>0</v>
      </c>
      <c r="Z32" s="207">
        <v>0</v>
      </c>
      <c r="AA32" s="207">
        <v>0</v>
      </c>
      <c r="AB32" s="207">
        <v>0</v>
      </c>
      <c r="AC32" s="207">
        <v>0</v>
      </c>
      <c r="AD32" s="207">
        <v>0</v>
      </c>
      <c r="AE32" s="207">
        <v>0</v>
      </c>
      <c r="AF32" s="207">
        <v>0</v>
      </c>
      <c r="AG32" s="207">
        <v>0</v>
      </c>
      <c r="AH32" s="205">
        <v>0</v>
      </c>
      <c r="AI32" s="205">
        <v>0</v>
      </c>
      <c r="AJ32" s="205">
        <v>0</v>
      </c>
      <c r="AK32" s="205">
        <v>0</v>
      </c>
      <c r="AL32" s="205">
        <v>0</v>
      </c>
      <c r="AM32" s="205">
        <v>0</v>
      </c>
      <c r="AN32" s="205" t="s">
        <v>911</v>
      </c>
      <c r="AO32" s="199"/>
      <c r="AP32" s="199"/>
      <c r="AQ32" s="199"/>
      <c r="AR32" s="199"/>
      <c r="AS32" s="199"/>
      <c r="AT32" s="199"/>
      <c r="AU32" s="199"/>
    </row>
    <row r="33" spans="1:47" x14ac:dyDescent="0.25">
      <c r="A33" s="200" t="s">
        <v>347</v>
      </c>
      <c r="B33" s="413">
        <v>56544</v>
      </c>
      <c r="C33" s="413">
        <v>110447</v>
      </c>
      <c r="D33" s="108">
        <v>0</v>
      </c>
      <c r="E33" s="108">
        <v>0</v>
      </c>
      <c r="F33" s="108">
        <v>0</v>
      </c>
      <c r="G33" s="108">
        <v>0</v>
      </c>
      <c r="H33" s="108">
        <v>0</v>
      </c>
      <c r="I33" s="108">
        <v>0</v>
      </c>
      <c r="J33" s="108">
        <v>0</v>
      </c>
      <c r="K33" s="201">
        <v>0</v>
      </c>
      <c r="L33" s="201">
        <v>0</v>
      </c>
      <c r="M33" s="413">
        <v>89452</v>
      </c>
      <c r="N33" s="413">
        <v>93861.543784499998</v>
      </c>
      <c r="O33" s="413">
        <v>61426.095754499998</v>
      </c>
      <c r="P33" s="413">
        <v>15308.115456599997</v>
      </c>
      <c r="Q33" s="413">
        <v>32153.2275849</v>
      </c>
      <c r="R33" s="211">
        <v>39063</v>
      </c>
      <c r="S33" s="201">
        <v>0</v>
      </c>
      <c r="T33" s="201">
        <v>0</v>
      </c>
      <c r="U33" s="201">
        <v>175294</v>
      </c>
      <c r="V33" s="211">
        <v>220729</v>
      </c>
      <c r="W33" s="211">
        <v>198729</v>
      </c>
      <c r="X33" s="211">
        <v>192938</v>
      </c>
      <c r="Y33" s="201">
        <v>176864</v>
      </c>
      <c r="Z33" s="201">
        <v>142995.32826069999</v>
      </c>
      <c r="AA33" s="201">
        <v>130934</v>
      </c>
      <c r="AB33" s="201">
        <v>166068</v>
      </c>
      <c r="AC33" s="201">
        <v>160998</v>
      </c>
      <c r="AD33" s="341">
        <v>160998</v>
      </c>
      <c r="AE33" s="341">
        <v>220048</v>
      </c>
      <c r="AF33" s="341">
        <v>212897</v>
      </c>
      <c r="AG33" s="341">
        <v>244252</v>
      </c>
      <c r="AH33" s="341">
        <v>241284</v>
      </c>
      <c r="AI33" s="341">
        <v>317284</v>
      </c>
      <c r="AJ33" s="341">
        <v>417645</v>
      </c>
      <c r="AK33" s="341">
        <v>604606</v>
      </c>
      <c r="AL33" s="341">
        <v>412487</v>
      </c>
      <c r="AM33" s="341">
        <v>511404</v>
      </c>
      <c r="AN33" s="341">
        <v>457065</v>
      </c>
      <c r="AO33" s="199"/>
      <c r="AP33" s="199"/>
      <c r="AQ33" s="199"/>
      <c r="AR33" s="199"/>
      <c r="AS33" s="199"/>
      <c r="AT33" s="199"/>
      <c r="AU33" s="199"/>
    </row>
    <row r="34" spans="1:47" x14ac:dyDescent="0.25">
      <c r="A34" s="200" t="s">
        <v>348</v>
      </c>
      <c r="B34" s="413">
        <v>10157</v>
      </c>
      <c r="C34" s="413">
        <v>32993</v>
      </c>
      <c r="D34" s="413">
        <v>253191.93814639997</v>
      </c>
      <c r="E34" s="413">
        <v>179412</v>
      </c>
      <c r="F34" s="413">
        <v>104294</v>
      </c>
      <c r="G34" s="413">
        <v>74801</v>
      </c>
      <c r="H34" s="413">
        <v>50498</v>
      </c>
      <c r="I34" s="413">
        <v>118285</v>
      </c>
      <c r="J34" s="413">
        <v>101630</v>
      </c>
      <c r="K34" s="413">
        <v>131180</v>
      </c>
      <c r="L34" s="413">
        <v>127947</v>
      </c>
      <c r="M34" s="413">
        <v>63346</v>
      </c>
      <c r="N34" s="413">
        <v>48401.857205599998</v>
      </c>
      <c r="O34" s="413">
        <v>57861.68150549999</v>
      </c>
      <c r="P34" s="413">
        <v>56878.562153099992</v>
      </c>
      <c r="Q34" s="413">
        <v>89972.005330900007</v>
      </c>
      <c r="R34" s="211">
        <v>84147</v>
      </c>
      <c r="S34" s="211">
        <v>220782</v>
      </c>
      <c r="T34" s="211">
        <v>230663</v>
      </c>
      <c r="U34" s="211">
        <v>139038</v>
      </c>
      <c r="V34" s="211">
        <v>178735</v>
      </c>
      <c r="W34" s="211">
        <v>203896</v>
      </c>
      <c r="X34" s="211">
        <v>210724</v>
      </c>
      <c r="Y34" s="211">
        <v>190425</v>
      </c>
      <c r="Z34" s="211">
        <v>218908.32774729998</v>
      </c>
      <c r="AA34" s="211">
        <v>205007</v>
      </c>
      <c r="AB34" s="211">
        <v>217680</v>
      </c>
      <c r="AC34" s="211">
        <v>205937</v>
      </c>
      <c r="AD34" s="341">
        <v>202451</v>
      </c>
      <c r="AE34" s="341">
        <v>228901</v>
      </c>
      <c r="AF34" s="341">
        <v>222535</v>
      </c>
      <c r="AG34" s="341">
        <v>227112</v>
      </c>
      <c r="AH34" s="341">
        <v>247197</v>
      </c>
      <c r="AI34" s="341">
        <v>310853</v>
      </c>
      <c r="AJ34" s="341">
        <v>342952</v>
      </c>
      <c r="AK34" s="341">
        <v>362877</v>
      </c>
      <c r="AL34" s="341">
        <v>385761</v>
      </c>
      <c r="AM34" s="341">
        <v>433630</v>
      </c>
      <c r="AN34" s="341">
        <v>772159</v>
      </c>
      <c r="AO34" s="199"/>
      <c r="AP34" s="199"/>
      <c r="AQ34" s="199"/>
      <c r="AR34" s="199"/>
      <c r="AS34" s="199"/>
      <c r="AT34" s="199"/>
      <c r="AU34" s="199"/>
    </row>
    <row r="35" spans="1:47" x14ac:dyDescent="0.25">
      <c r="A35" s="200" t="s">
        <v>349</v>
      </c>
      <c r="B35" s="108">
        <v>0</v>
      </c>
      <c r="C35" s="108">
        <v>0</v>
      </c>
      <c r="D35" s="108">
        <v>0</v>
      </c>
      <c r="E35" s="108">
        <v>0</v>
      </c>
      <c r="F35" s="108">
        <v>0</v>
      </c>
      <c r="G35" s="108">
        <v>0</v>
      </c>
      <c r="H35" s="108">
        <v>0</v>
      </c>
      <c r="I35" s="108">
        <v>0</v>
      </c>
      <c r="J35" s="108">
        <v>0</v>
      </c>
      <c r="K35" s="201">
        <v>0</v>
      </c>
      <c r="L35" s="201">
        <v>0</v>
      </c>
      <c r="M35" s="201">
        <v>0</v>
      </c>
      <c r="N35" s="201">
        <v>0</v>
      </c>
      <c r="O35" s="413">
        <v>934.62639999999999</v>
      </c>
      <c r="P35" s="201">
        <v>0</v>
      </c>
      <c r="Q35" s="211">
        <v>1123.8375600000002</v>
      </c>
      <c r="R35" s="211">
        <v>2522</v>
      </c>
      <c r="S35" s="211">
        <v>2872</v>
      </c>
      <c r="T35" s="211">
        <v>1700</v>
      </c>
      <c r="U35" s="211">
        <v>3024</v>
      </c>
      <c r="V35" s="211">
        <v>1701</v>
      </c>
      <c r="W35" s="211">
        <v>1821</v>
      </c>
      <c r="X35" s="211">
        <v>1760</v>
      </c>
      <c r="Y35" s="211">
        <v>7242</v>
      </c>
      <c r="Z35" s="211">
        <v>3962.1210599999999</v>
      </c>
      <c r="AA35" s="211">
        <v>3683</v>
      </c>
      <c r="AB35" s="211">
        <v>3006</v>
      </c>
      <c r="AC35" s="211">
        <v>3687</v>
      </c>
      <c r="AD35" s="211">
        <v>3687</v>
      </c>
      <c r="AE35" s="211">
        <v>3679</v>
      </c>
      <c r="AF35" s="211">
        <v>8517</v>
      </c>
      <c r="AG35" s="211">
        <v>16019</v>
      </c>
      <c r="AH35" s="206">
        <v>3396</v>
      </c>
      <c r="AI35" s="206">
        <v>12876</v>
      </c>
      <c r="AJ35" s="206">
        <v>27260</v>
      </c>
      <c r="AK35" s="206">
        <v>21669</v>
      </c>
      <c r="AL35" s="206">
        <v>19918</v>
      </c>
      <c r="AM35" s="206">
        <v>22051</v>
      </c>
      <c r="AN35" s="206">
        <v>22741</v>
      </c>
      <c r="AO35" s="199"/>
      <c r="AP35" s="199"/>
      <c r="AQ35" s="199"/>
      <c r="AR35" s="199"/>
      <c r="AS35" s="199"/>
      <c r="AT35" s="199"/>
      <c r="AU35" s="199"/>
    </row>
    <row r="36" spans="1:47" x14ac:dyDescent="0.25">
      <c r="A36" s="200" t="s">
        <v>350</v>
      </c>
      <c r="B36" s="108">
        <v>0</v>
      </c>
      <c r="C36" s="108">
        <v>0</v>
      </c>
      <c r="D36" s="108">
        <v>0</v>
      </c>
      <c r="E36" s="108">
        <v>0</v>
      </c>
      <c r="F36" s="108">
        <v>0</v>
      </c>
      <c r="G36" s="108">
        <v>0</v>
      </c>
      <c r="H36" s="108">
        <v>0</v>
      </c>
      <c r="I36" s="108">
        <v>0</v>
      </c>
      <c r="J36" s="108">
        <v>0</v>
      </c>
      <c r="K36" s="201">
        <v>0</v>
      </c>
      <c r="L36" s="201">
        <v>0</v>
      </c>
      <c r="M36" s="201">
        <v>0</v>
      </c>
      <c r="N36" s="201">
        <v>0</v>
      </c>
      <c r="O36" s="413">
        <v>8607</v>
      </c>
      <c r="P36" s="201">
        <v>0</v>
      </c>
      <c r="Q36" s="201">
        <v>0</v>
      </c>
      <c r="R36" s="201">
        <v>0</v>
      </c>
      <c r="S36" s="201">
        <v>0</v>
      </c>
      <c r="T36" s="201">
        <v>0</v>
      </c>
      <c r="U36" s="201">
        <v>0</v>
      </c>
      <c r="V36" s="201">
        <v>0</v>
      </c>
      <c r="W36" s="201">
        <v>0</v>
      </c>
      <c r="X36" s="201">
        <v>0</v>
      </c>
      <c r="Y36" s="201">
        <v>0</v>
      </c>
      <c r="Z36" s="207">
        <v>0</v>
      </c>
      <c r="AA36" s="207">
        <v>0</v>
      </c>
      <c r="AB36" s="207">
        <v>0</v>
      </c>
      <c r="AC36" s="207">
        <v>0</v>
      </c>
      <c r="AD36" s="207">
        <v>0</v>
      </c>
      <c r="AE36" s="207">
        <v>0</v>
      </c>
      <c r="AF36" s="207">
        <v>0</v>
      </c>
      <c r="AG36" s="207">
        <v>0</v>
      </c>
      <c r="AH36" s="207">
        <v>0</v>
      </c>
      <c r="AI36" s="205">
        <v>0</v>
      </c>
      <c r="AJ36" s="205">
        <v>0</v>
      </c>
      <c r="AK36" s="205">
        <v>0</v>
      </c>
      <c r="AL36" s="205">
        <v>0</v>
      </c>
      <c r="AM36" s="205">
        <v>0</v>
      </c>
      <c r="AN36" s="205" t="s">
        <v>911</v>
      </c>
      <c r="AO36" s="199"/>
      <c r="AP36" s="199"/>
      <c r="AQ36" s="199"/>
      <c r="AR36" s="199"/>
      <c r="AS36" s="199"/>
      <c r="AT36" s="199"/>
      <c r="AU36" s="199"/>
    </row>
    <row r="37" spans="1:47" x14ac:dyDescent="0.25">
      <c r="A37" s="200" t="s">
        <v>351</v>
      </c>
      <c r="B37" s="108">
        <v>0</v>
      </c>
      <c r="C37" s="108">
        <v>0</v>
      </c>
      <c r="D37" s="108">
        <v>0</v>
      </c>
      <c r="E37" s="108">
        <v>0</v>
      </c>
      <c r="F37" s="108">
        <v>0</v>
      </c>
      <c r="G37" s="108">
        <v>0</v>
      </c>
      <c r="H37" s="108">
        <v>0</v>
      </c>
      <c r="I37" s="108">
        <v>0</v>
      </c>
      <c r="J37" s="108">
        <v>0</v>
      </c>
      <c r="K37" s="201">
        <v>0</v>
      </c>
      <c r="L37" s="201">
        <v>0</v>
      </c>
      <c r="M37" s="201">
        <v>0</v>
      </c>
      <c r="N37" s="201">
        <v>0</v>
      </c>
      <c r="O37" s="413">
        <v>3654.7293020000002</v>
      </c>
      <c r="P37" s="201">
        <v>0</v>
      </c>
      <c r="Q37" s="201">
        <v>0</v>
      </c>
      <c r="R37" s="201">
        <v>0</v>
      </c>
      <c r="S37" s="201">
        <v>0</v>
      </c>
      <c r="T37" s="201">
        <v>0</v>
      </c>
      <c r="U37" s="201">
        <v>0</v>
      </c>
      <c r="V37" s="201">
        <v>0</v>
      </c>
      <c r="W37" s="201">
        <v>0</v>
      </c>
      <c r="X37" s="201">
        <v>0</v>
      </c>
      <c r="Y37" s="201">
        <v>0</v>
      </c>
      <c r="Z37" s="207">
        <v>0</v>
      </c>
      <c r="AA37" s="207">
        <v>0</v>
      </c>
      <c r="AB37" s="207">
        <v>0</v>
      </c>
      <c r="AC37" s="207">
        <v>0</v>
      </c>
      <c r="AD37" s="207">
        <v>0</v>
      </c>
      <c r="AE37" s="207">
        <v>0</v>
      </c>
      <c r="AF37" s="207">
        <v>0</v>
      </c>
      <c r="AG37" s="207">
        <v>0</v>
      </c>
      <c r="AH37" s="207">
        <v>0</v>
      </c>
      <c r="AI37" s="205">
        <v>0</v>
      </c>
      <c r="AJ37" s="205">
        <v>0</v>
      </c>
      <c r="AK37" s="205">
        <v>0</v>
      </c>
      <c r="AL37" s="205">
        <v>0</v>
      </c>
      <c r="AM37" s="205">
        <v>0</v>
      </c>
      <c r="AN37" s="205" t="s">
        <v>911</v>
      </c>
      <c r="AO37" s="199"/>
      <c r="AP37" s="199"/>
      <c r="AQ37" s="199"/>
      <c r="AR37" s="199"/>
      <c r="AS37" s="199"/>
      <c r="AT37" s="199"/>
      <c r="AU37" s="199"/>
    </row>
    <row r="38" spans="1:47" x14ac:dyDescent="0.25">
      <c r="A38" s="200" t="s">
        <v>352</v>
      </c>
      <c r="B38" s="108">
        <v>0</v>
      </c>
      <c r="C38" s="108">
        <v>0</v>
      </c>
      <c r="D38" s="108">
        <v>0</v>
      </c>
      <c r="E38" s="108">
        <v>0</v>
      </c>
      <c r="F38" s="108">
        <v>0</v>
      </c>
      <c r="G38" s="108">
        <v>0</v>
      </c>
      <c r="H38" s="108">
        <v>0</v>
      </c>
      <c r="I38" s="108">
        <v>0</v>
      </c>
      <c r="J38" s="108">
        <v>0</v>
      </c>
      <c r="K38" s="201">
        <v>0</v>
      </c>
      <c r="L38" s="201">
        <v>0</v>
      </c>
      <c r="M38" s="201">
        <v>0</v>
      </c>
      <c r="N38" s="201">
        <v>0</v>
      </c>
      <c r="O38" s="201">
        <v>0</v>
      </c>
      <c r="P38" s="413">
        <v>7174.4770199999994</v>
      </c>
      <c r="Q38" s="201">
        <v>0</v>
      </c>
      <c r="R38" s="201">
        <v>0</v>
      </c>
      <c r="S38" s="201">
        <v>0</v>
      </c>
      <c r="T38" s="201">
        <v>0</v>
      </c>
      <c r="U38" s="201">
        <v>0</v>
      </c>
      <c r="V38" s="201">
        <v>0</v>
      </c>
      <c r="W38" s="201">
        <v>0</v>
      </c>
      <c r="X38" s="201">
        <v>0</v>
      </c>
      <c r="Y38" s="201">
        <v>0</v>
      </c>
      <c r="Z38" s="207">
        <v>0</v>
      </c>
      <c r="AA38" s="207">
        <v>0</v>
      </c>
      <c r="AB38" s="207">
        <v>0</v>
      </c>
      <c r="AC38" s="207">
        <v>0</v>
      </c>
      <c r="AD38" s="207">
        <v>0</v>
      </c>
      <c r="AE38" s="207">
        <v>0</v>
      </c>
      <c r="AF38" s="207">
        <v>0</v>
      </c>
      <c r="AG38" s="207">
        <v>0</v>
      </c>
      <c r="AH38" s="207">
        <v>0</v>
      </c>
      <c r="AI38" s="205">
        <v>0</v>
      </c>
      <c r="AJ38" s="205">
        <v>0</v>
      </c>
      <c r="AK38" s="205">
        <v>0</v>
      </c>
      <c r="AL38" s="205">
        <v>0</v>
      </c>
      <c r="AM38" s="205">
        <v>0</v>
      </c>
      <c r="AN38" s="205" t="s">
        <v>911</v>
      </c>
      <c r="AO38" s="199"/>
      <c r="AP38" s="199"/>
      <c r="AQ38" s="199"/>
      <c r="AR38" s="199"/>
      <c r="AS38" s="199"/>
      <c r="AT38" s="199"/>
      <c r="AU38" s="199"/>
    </row>
    <row r="39" spans="1:47" x14ac:dyDescent="0.25">
      <c r="A39" s="200" t="s">
        <v>353</v>
      </c>
      <c r="B39" s="108">
        <v>0</v>
      </c>
      <c r="C39" s="108">
        <v>0</v>
      </c>
      <c r="D39" s="413">
        <v>704696.91282261023</v>
      </c>
      <c r="E39" s="108">
        <v>0</v>
      </c>
      <c r="F39" s="108">
        <v>0</v>
      </c>
      <c r="G39" s="108">
        <v>0</v>
      </c>
      <c r="H39" s="108">
        <v>0</v>
      </c>
      <c r="I39" s="108">
        <v>0</v>
      </c>
      <c r="J39" s="108">
        <v>0</v>
      </c>
      <c r="K39" s="201">
        <v>0</v>
      </c>
      <c r="L39" s="201">
        <v>0</v>
      </c>
      <c r="M39" s="201">
        <v>0</v>
      </c>
      <c r="N39" s="201">
        <v>0</v>
      </c>
      <c r="O39" s="201">
        <v>0</v>
      </c>
      <c r="P39" s="201">
        <v>0</v>
      </c>
      <c r="Q39" s="201">
        <v>0</v>
      </c>
      <c r="R39" s="201">
        <v>0</v>
      </c>
      <c r="S39" s="201">
        <v>0</v>
      </c>
      <c r="T39" s="201">
        <v>0</v>
      </c>
      <c r="U39" s="201">
        <v>0</v>
      </c>
      <c r="V39" s="201">
        <v>0</v>
      </c>
      <c r="W39" s="201">
        <v>0</v>
      </c>
      <c r="X39" s="201">
        <v>0</v>
      </c>
      <c r="Y39" s="201">
        <v>0</v>
      </c>
      <c r="Z39" s="207">
        <v>0</v>
      </c>
      <c r="AA39" s="207">
        <v>0</v>
      </c>
      <c r="AB39" s="207">
        <v>0</v>
      </c>
      <c r="AC39" s="207">
        <v>0</v>
      </c>
      <c r="AD39" s="207">
        <v>0</v>
      </c>
      <c r="AE39" s="207">
        <v>0</v>
      </c>
      <c r="AF39" s="207">
        <v>0</v>
      </c>
      <c r="AG39" s="207">
        <v>0</v>
      </c>
      <c r="AH39" s="207">
        <v>0</v>
      </c>
      <c r="AI39" s="205">
        <v>0</v>
      </c>
      <c r="AJ39" s="205">
        <v>0</v>
      </c>
      <c r="AK39" s="205">
        <v>0</v>
      </c>
      <c r="AL39" s="205">
        <v>0</v>
      </c>
      <c r="AM39" s="205">
        <v>0</v>
      </c>
      <c r="AN39" s="205" t="s">
        <v>911</v>
      </c>
      <c r="AO39" s="199"/>
      <c r="AP39" s="199"/>
      <c r="AQ39" s="199"/>
      <c r="AR39" s="199"/>
      <c r="AS39" s="199"/>
      <c r="AT39" s="199"/>
      <c r="AU39" s="199"/>
    </row>
    <row r="40" spans="1:47" ht="14" x14ac:dyDescent="0.3">
      <c r="A40" s="197" t="s">
        <v>354</v>
      </c>
      <c r="B40" s="224">
        <v>2567590</v>
      </c>
      <c r="C40" s="224">
        <v>2765221.7583388002</v>
      </c>
      <c r="D40" s="224">
        <v>2229573.0396743999</v>
      </c>
      <c r="E40" s="224">
        <v>1923917</v>
      </c>
      <c r="F40" s="224">
        <v>1871608</v>
      </c>
      <c r="G40" s="224">
        <v>1843880</v>
      </c>
      <c r="H40" s="224">
        <v>1834925</v>
      </c>
      <c r="I40" s="224">
        <v>1966467</v>
      </c>
      <c r="J40" s="224">
        <v>1957515.22792</v>
      </c>
      <c r="K40" s="224">
        <v>2050958.5656300001</v>
      </c>
      <c r="L40" s="224">
        <v>1983728</v>
      </c>
      <c r="M40" s="224">
        <v>1867644</v>
      </c>
      <c r="N40" s="224">
        <v>1741750.2985694001</v>
      </c>
      <c r="O40" s="224">
        <v>2139069.3632871998</v>
      </c>
      <c r="P40" s="224">
        <v>2224755.7624315997</v>
      </c>
      <c r="Q40" s="224">
        <v>2351205.8352117999</v>
      </c>
      <c r="R40" s="224">
        <v>2421201</v>
      </c>
      <c r="S40" s="224">
        <v>2646742</v>
      </c>
      <c r="T40" s="224">
        <v>2477108</v>
      </c>
      <c r="U40" s="224">
        <v>2377211</v>
      </c>
      <c r="V40" s="224">
        <v>2746029</v>
      </c>
      <c r="W40" s="224">
        <v>2897606</v>
      </c>
      <c r="X40" s="224">
        <v>2732134</v>
      </c>
      <c r="Y40" s="224">
        <v>3021350</v>
      </c>
      <c r="Z40" s="224">
        <v>3132718.9607873843</v>
      </c>
      <c r="AA40" s="224">
        <v>3681896</v>
      </c>
      <c r="AB40" s="224">
        <v>3881122</v>
      </c>
      <c r="AC40" s="224">
        <v>4387754</v>
      </c>
      <c r="AD40" s="224">
        <v>4427178</v>
      </c>
      <c r="AE40" s="224">
        <v>4346157.7028670767</v>
      </c>
      <c r="AF40" s="224">
        <v>4311239.8522061929</v>
      </c>
      <c r="AG40" s="224">
        <v>4292001.5931006772</v>
      </c>
      <c r="AH40" s="224">
        <v>4616652</v>
      </c>
      <c r="AI40" s="224">
        <v>5012950</v>
      </c>
      <c r="AJ40" s="224">
        <v>4686562</v>
      </c>
      <c r="AK40" s="224">
        <v>4328682</v>
      </c>
      <c r="AL40" s="224">
        <v>5069337</v>
      </c>
      <c r="AM40" s="224">
        <v>6093892</v>
      </c>
      <c r="AN40" s="224">
        <v>6775528</v>
      </c>
      <c r="AO40" s="199"/>
      <c r="AP40" s="199"/>
      <c r="AQ40" s="199"/>
      <c r="AR40" s="199"/>
      <c r="AS40" s="199"/>
      <c r="AT40" s="199"/>
      <c r="AU40" s="199"/>
    </row>
    <row r="41" spans="1:47" x14ac:dyDescent="0.25">
      <c r="A41" s="200" t="s">
        <v>341</v>
      </c>
      <c r="B41" s="413">
        <v>1868818</v>
      </c>
      <c r="C41" s="413">
        <v>1983343.2019588002</v>
      </c>
      <c r="D41" s="413">
        <v>1356923.6053800001</v>
      </c>
      <c r="E41" s="413">
        <v>1207990</v>
      </c>
      <c r="F41" s="413">
        <v>1113493</v>
      </c>
      <c r="G41" s="413">
        <v>1069263</v>
      </c>
      <c r="H41" s="413">
        <v>1051863</v>
      </c>
      <c r="I41" s="413">
        <v>1206968</v>
      </c>
      <c r="J41" s="413">
        <v>1173278.22792</v>
      </c>
      <c r="K41" s="413">
        <v>1238562.5656300001</v>
      </c>
      <c r="L41" s="413">
        <v>1245487</v>
      </c>
      <c r="M41" s="413">
        <v>1057934</v>
      </c>
      <c r="N41" s="413">
        <v>850390.33030000003</v>
      </c>
      <c r="O41" s="413">
        <v>843129.4143399999</v>
      </c>
      <c r="P41" s="413">
        <v>852214.20824999991</v>
      </c>
      <c r="Q41" s="413">
        <v>1026708.38831</v>
      </c>
      <c r="R41" s="211">
        <v>1015833</v>
      </c>
      <c r="S41" s="211">
        <v>1171159</v>
      </c>
      <c r="T41" s="211">
        <v>1193789</v>
      </c>
      <c r="U41" s="211">
        <v>1183044</v>
      </c>
      <c r="V41" s="211">
        <v>1543439</v>
      </c>
      <c r="W41" s="211">
        <v>1697146</v>
      </c>
      <c r="X41" s="211">
        <v>1666215</v>
      </c>
      <c r="Y41" s="211">
        <v>1718365</v>
      </c>
      <c r="Z41" s="211">
        <v>1828415.5629799999</v>
      </c>
      <c r="AA41" s="211">
        <v>2230974</v>
      </c>
      <c r="AB41" s="211">
        <v>2418358</v>
      </c>
      <c r="AC41" s="211">
        <v>2926212</v>
      </c>
      <c r="AD41" s="211">
        <v>2926212</v>
      </c>
      <c r="AE41" s="211">
        <v>2828487</v>
      </c>
      <c r="AF41" s="211">
        <v>2798361</v>
      </c>
      <c r="AG41" s="211">
        <v>2724062</v>
      </c>
      <c r="AH41" s="211">
        <v>2999595</v>
      </c>
      <c r="AI41" s="211">
        <v>3462523</v>
      </c>
      <c r="AJ41" s="211">
        <v>3207273</v>
      </c>
      <c r="AK41" s="211">
        <v>3074307</v>
      </c>
      <c r="AL41" s="211">
        <v>3406348</v>
      </c>
      <c r="AM41" s="211">
        <v>4262529</v>
      </c>
      <c r="AN41" s="211">
        <v>4926361</v>
      </c>
      <c r="AO41" s="199"/>
      <c r="AP41" s="199"/>
      <c r="AQ41" s="199"/>
      <c r="AR41" s="199"/>
      <c r="AS41" s="199"/>
      <c r="AT41" s="199"/>
      <c r="AU41" s="199"/>
    </row>
    <row r="42" spans="1:47" x14ac:dyDescent="0.25">
      <c r="A42" s="200" t="s">
        <v>355</v>
      </c>
      <c r="B42" s="413">
        <v>4678</v>
      </c>
      <c r="C42" s="413">
        <v>41776</v>
      </c>
      <c r="D42" s="413">
        <v>26387.443956400002</v>
      </c>
      <c r="E42" s="413">
        <v>23233</v>
      </c>
      <c r="F42" s="413">
        <v>22427</v>
      </c>
      <c r="G42" s="413">
        <v>22131</v>
      </c>
      <c r="H42" s="413">
        <v>21569</v>
      </c>
      <c r="I42" s="413">
        <v>21504</v>
      </c>
      <c r="J42" s="413">
        <v>20961</v>
      </c>
      <c r="K42" s="413">
        <v>20269</v>
      </c>
      <c r="L42" s="413">
        <v>19901</v>
      </c>
      <c r="M42" s="413">
        <v>19839</v>
      </c>
      <c r="N42" s="413">
        <v>19687.423099999993</v>
      </c>
      <c r="O42" s="413">
        <v>20275.171279999999</v>
      </c>
      <c r="P42" s="413">
        <v>19980.89659</v>
      </c>
      <c r="Q42" s="413">
        <v>4051.9213399999994</v>
      </c>
      <c r="R42" s="211">
        <v>4211</v>
      </c>
      <c r="S42" s="211">
        <v>4116</v>
      </c>
      <c r="T42" s="211">
        <v>3939</v>
      </c>
      <c r="U42" s="211">
        <v>11206</v>
      </c>
      <c r="V42" s="211">
        <v>10618</v>
      </c>
      <c r="W42" s="211">
        <v>11199</v>
      </c>
      <c r="X42" s="211">
        <v>17383</v>
      </c>
      <c r="Y42" s="201">
        <v>20683</v>
      </c>
      <c r="Z42" s="201">
        <v>24408.424759999998</v>
      </c>
      <c r="AA42" s="201">
        <v>24602</v>
      </c>
      <c r="AB42" s="201">
        <v>24815</v>
      </c>
      <c r="AC42" s="201">
        <v>33241</v>
      </c>
      <c r="AD42" s="208">
        <v>0</v>
      </c>
      <c r="AE42" s="341">
        <v>35606</v>
      </c>
      <c r="AF42" s="341">
        <v>35592</v>
      </c>
      <c r="AG42" s="341">
        <v>42805</v>
      </c>
      <c r="AH42" s="208">
        <v>0</v>
      </c>
      <c r="AI42" s="208">
        <v>0</v>
      </c>
      <c r="AJ42" s="208">
        <v>0</v>
      </c>
      <c r="AK42" s="208">
        <v>0</v>
      </c>
      <c r="AL42" s="208">
        <v>35092</v>
      </c>
      <c r="AM42" s="208">
        <v>35165</v>
      </c>
      <c r="AN42" s="208">
        <v>33887</v>
      </c>
      <c r="AO42" s="199"/>
      <c r="AP42" s="199"/>
      <c r="AQ42" s="199"/>
      <c r="AR42" s="199"/>
      <c r="AS42" s="199"/>
      <c r="AT42" s="199"/>
      <c r="AU42" s="199"/>
    </row>
    <row r="43" spans="1:47" x14ac:dyDescent="0.25">
      <c r="A43" s="200" t="s">
        <v>345</v>
      </c>
      <c r="B43" s="108">
        <v>0</v>
      </c>
      <c r="C43" s="108">
        <v>0</v>
      </c>
      <c r="D43" s="108">
        <v>0</v>
      </c>
      <c r="E43" s="108">
        <v>0</v>
      </c>
      <c r="F43" s="108">
        <v>0</v>
      </c>
      <c r="G43" s="108">
        <v>0</v>
      </c>
      <c r="H43" s="108">
        <v>0</v>
      </c>
      <c r="I43" s="108">
        <v>0</v>
      </c>
      <c r="J43" s="108">
        <v>0</v>
      </c>
      <c r="K43" s="201">
        <v>0</v>
      </c>
      <c r="L43" s="201">
        <v>0</v>
      </c>
      <c r="M43" s="414">
        <v>105915</v>
      </c>
      <c r="N43" s="414">
        <v>106050.72529999999</v>
      </c>
      <c r="O43" s="414">
        <v>376086.71343999996</v>
      </c>
      <c r="P43" s="414">
        <v>494824.58249</v>
      </c>
      <c r="Q43" s="414">
        <v>474241.91362000001</v>
      </c>
      <c r="R43" s="211">
        <v>472940</v>
      </c>
      <c r="S43" s="211">
        <v>475271</v>
      </c>
      <c r="T43" s="211">
        <v>371213</v>
      </c>
      <c r="U43" s="211">
        <v>140921</v>
      </c>
      <c r="V43" s="211">
        <v>143762</v>
      </c>
      <c r="W43" s="211">
        <v>146702</v>
      </c>
      <c r="X43" s="211">
        <v>149713</v>
      </c>
      <c r="Y43" s="201">
        <v>249103</v>
      </c>
      <c r="Z43" s="201">
        <v>246393.19698999997</v>
      </c>
      <c r="AA43" s="201">
        <v>253594</v>
      </c>
      <c r="AB43" s="201">
        <v>262342</v>
      </c>
      <c r="AC43" s="201">
        <v>250593</v>
      </c>
      <c r="AD43" s="208">
        <v>0</v>
      </c>
      <c r="AE43" s="341">
        <v>266326</v>
      </c>
      <c r="AF43" s="341">
        <v>267663</v>
      </c>
      <c r="AG43" s="341">
        <v>3076</v>
      </c>
      <c r="AH43" s="208">
        <v>0</v>
      </c>
      <c r="AI43" s="208">
        <v>0</v>
      </c>
      <c r="AJ43" s="208">
        <v>0</v>
      </c>
      <c r="AK43" s="208">
        <v>0</v>
      </c>
      <c r="AL43" s="208">
        <v>0</v>
      </c>
      <c r="AM43" s="208">
        <v>0</v>
      </c>
      <c r="AN43" s="208" t="s">
        <v>911</v>
      </c>
      <c r="AO43" s="199"/>
      <c r="AP43" s="199"/>
      <c r="AQ43" s="199"/>
      <c r="AR43" s="199"/>
      <c r="AS43" s="199"/>
      <c r="AT43" s="199"/>
      <c r="AU43" s="199"/>
    </row>
    <row r="44" spans="1:47" x14ac:dyDescent="0.25">
      <c r="A44" s="200" t="s">
        <v>356</v>
      </c>
      <c r="B44" s="413">
        <v>520690</v>
      </c>
      <c r="C44" s="413">
        <v>562540.72806999995</v>
      </c>
      <c r="D44" s="413">
        <v>697163.94666999998</v>
      </c>
      <c r="E44" s="413">
        <v>477808</v>
      </c>
      <c r="F44" s="413">
        <v>492706</v>
      </c>
      <c r="G44" s="413">
        <v>479895</v>
      </c>
      <c r="H44" s="413">
        <v>486166</v>
      </c>
      <c r="I44" s="413">
        <v>501641</v>
      </c>
      <c r="J44" s="413">
        <v>502437</v>
      </c>
      <c r="K44" s="413">
        <v>516151</v>
      </c>
      <c r="L44" s="413">
        <v>423754</v>
      </c>
      <c r="M44" s="413">
        <v>512224</v>
      </c>
      <c r="N44" s="413">
        <v>523336.83801940002</v>
      </c>
      <c r="O44" s="413">
        <v>546872.57298519998</v>
      </c>
      <c r="P44" s="413">
        <v>575144.8475416</v>
      </c>
      <c r="Q44" s="413">
        <v>648356.00765379996</v>
      </c>
      <c r="R44" s="211">
        <v>660174</v>
      </c>
      <c r="S44" s="211">
        <v>723936</v>
      </c>
      <c r="T44" s="211">
        <v>728241</v>
      </c>
      <c r="U44" s="211">
        <v>733091</v>
      </c>
      <c r="V44" s="211">
        <v>736002</v>
      </c>
      <c r="W44" s="211">
        <v>738832</v>
      </c>
      <c r="X44" s="211">
        <v>746639</v>
      </c>
      <c r="Y44" s="211">
        <v>704133</v>
      </c>
      <c r="Z44" s="211">
        <v>708496.1948697</v>
      </c>
      <c r="AA44" s="211">
        <v>721091</v>
      </c>
      <c r="AB44" s="211">
        <v>726681</v>
      </c>
      <c r="AC44" s="211">
        <v>737305</v>
      </c>
      <c r="AD44" s="341">
        <v>737305</v>
      </c>
      <c r="AE44" s="341">
        <v>772486.70286707685</v>
      </c>
      <c r="AF44" s="341">
        <v>782073.85220619314</v>
      </c>
      <c r="AG44" s="341">
        <v>832783.59310067701</v>
      </c>
      <c r="AH44" s="341">
        <v>877464.39479000005</v>
      </c>
      <c r="AI44" s="341">
        <v>922033</v>
      </c>
      <c r="AJ44" s="341">
        <v>915491</v>
      </c>
      <c r="AK44" s="341">
        <v>978228</v>
      </c>
      <c r="AL44" s="341">
        <v>1000744</v>
      </c>
      <c r="AM44" s="341">
        <v>1136007</v>
      </c>
      <c r="AN44" s="341">
        <v>1153024</v>
      </c>
      <c r="AO44" s="199"/>
      <c r="AP44" s="199"/>
      <c r="AQ44" s="199"/>
      <c r="AR44" s="199"/>
      <c r="AS44" s="199"/>
      <c r="AT44" s="199"/>
      <c r="AU44" s="199"/>
    </row>
    <row r="45" spans="1:47" x14ac:dyDescent="0.25">
      <c r="A45" s="200" t="s">
        <v>357</v>
      </c>
      <c r="B45" s="108">
        <v>0</v>
      </c>
      <c r="C45" s="108">
        <v>0</v>
      </c>
      <c r="D45" s="413">
        <v>13127.11355</v>
      </c>
      <c r="E45" s="413">
        <v>14184</v>
      </c>
      <c r="F45" s="413">
        <v>12632</v>
      </c>
      <c r="G45" s="413">
        <v>12682</v>
      </c>
      <c r="H45" s="413">
        <v>12939</v>
      </c>
      <c r="I45" s="413">
        <v>11675</v>
      </c>
      <c r="J45" s="413">
        <v>13497</v>
      </c>
      <c r="K45" s="413">
        <v>13422</v>
      </c>
      <c r="L45" s="413">
        <v>12548</v>
      </c>
      <c r="M45" s="201">
        <v>0</v>
      </c>
      <c r="N45" s="201">
        <v>0</v>
      </c>
      <c r="O45" s="201">
        <v>0</v>
      </c>
      <c r="P45" s="201">
        <v>0</v>
      </c>
      <c r="Q45" s="201">
        <v>0</v>
      </c>
      <c r="R45" s="201">
        <v>0</v>
      </c>
      <c r="S45" s="201">
        <v>0</v>
      </c>
      <c r="T45" s="201">
        <v>0</v>
      </c>
      <c r="U45" s="201">
        <v>0</v>
      </c>
      <c r="V45" s="201">
        <v>0</v>
      </c>
      <c r="W45" s="201">
        <v>0</v>
      </c>
      <c r="X45" s="201">
        <v>0</v>
      </c>
      <c r="Y45" s="201">
        <v>0</v>
      </c>
      <c r="Z45" s="201">
        <v>0</v>
      </c>
      <c r="AA45" s="201">
        <v>0</v>
      </c>
      <c r="AB45" s="201">
        <v>0</v>
      </c>
      <c r="AC45" s="201">
        <v>0</v>
      </c>
      <c r="AD45" s="208">
        <v>33241</v>
      </c>
      <c r="AE45" s="208">
        <v>0</v>
      </c>
      <c r="AF45" s="208">
        <v>0</v>
      </c>
      <c r="AG45" s="208">
        <v>0</v>
      </c>
      <c r="AH45" s="208">
        <v>53441</v>
      </c>
      <c r="AI45" s="208">
        <v>52771</v>
      </c>
      <c r="AJ45" s="208">
        <v>50456</v>
      </c>
      <c r="AK45" s="208">
        <v>50743</v>
      </c>
      <c r="AL45" s="208">
        <v>0</v>
      </c>
      <c r="AM45" s="208">
        <v>0</v>
      </c>
      <c r="AN45" s="208" t="s">
        <v>911</v>
      </c>
      <c r="AO45" s="199"/>
      <c r="AP45" s="199"/>
      <c r="AQ45" s="199"/>
      <c r="AR45" s="199"/>
      <c r="AS45" s="199"/>
      <c r="AT45" s="199"/>
      <c r="AU45" s="199"/>
    </row>
    <row r="46" spans="1:47" x14ac:dyDescent="0.25">
      <c r="A46" s="200" t="s">
        <v>346</v>
      </c>
      <c r="B46" s="413">
        <v>107056</v>
      </c>
      <c r="C46" s="413">
        <v>103703.33086999999</v>
      </c>
      <c r="D46" s="108">
        <v>0</v>
      </c>
      <c r="E46" s="108">
        <v>0</v>
      </c>
      <c r="F46" s="108">
        <v>0</v>
      </c>
      <c r="G46" s="108">
        <v>0</v>
      </c>
      <c r="H46" s="108">
        <v>0</v>
      </c>
      <c r="I46" s="108">
        <v>0</v>
      </c>
      <c r="J46" s="108">
        <v>0</v>
      </c>
      <c r="K46" s="201">
        <v>0</v>
      </c>
      <c r="L46" s="201">
        <v>0</v>
      </c>
      <c r="M46" s="201">
        <v>0</v>
      </c>
      <c r="N46" s="201">
        <v>0</v>
      </c>
      <c r="O46" s="201">
        <v>0</v>
      </c>
      <c r="P46" s="201">
        <v>0</v>
      </c>
      <c r="Q46" s="201">
        <v>0</v>
      </c>
      <c r="R46" s="201">
        <v>0</v>
      </c>
      <c r="S46" s="201">
        <v>0</v>
      </c>
      <c r="T46" s="201">
        <v>0</v>
      </c>
      <c r="U46" s="201">
        <v>0</v>
      </c>
      <c r="V46" s="201">
        <v>0</v>
      </c>
      <c r="W46" s="201">
        <v>0</v>
      </c>
      <c r="X46" s="201">
        <v>0</v>
      </c>
      <c r="Y46" s="201">
        <v>0</v>
      </c>
      <c r="Z46" s="201">
        <v>0</v>
      </c>
      <c r="AA46" s="201">
        <v>0</v>
      </c>
      <c r="AB46" s="201">
        <v>0</v>
      </c>
      <c r="AC46" s="201">
        <v>0</v>
      </c>
      <c r="AD46" s="208">
        <v>0</v>
      </c>
      <c r="AE46" s="208">
        <v>0</v>
      </c>
      <c r="AF46" s="208">
        <v>0</v>
      </c>
      <c r="AG46" s="208">
        <v>0</v>
      </c>
      <c r="AH46" s="208">
        <v>0</v>
      </c>
      <c r="AI46" s="208">
        <v>0</v>
      </c>
      <c r="AJ46" s="208">
        <v>0</v>
      </c>
      <c r="AK46" s="208">
        <v>0</v>
      </c>
      <c r="AL46" s="208">
        <v>0</v>
      </c>
      <c r="AM46" s="208">
        <v>0</v>
      </c>
      <c r="AN46" s="208" t="s">
        <v>911</v>
      </c>
      <c r="AO46" s="199"/>
      <c r="AP46" s="199"/>
      <c r="AQ46" s="199"/>
      <c r="AR46" s="199"/>
      <c r="AS46" s="199"/>
      <c r="AT46" s="199"/>
      <c r="AU46" s="199"/>
    </row>
    <row r="47" spans="1:47" x14ac:dyDescent="0.25">
      <c r="A47" s="200" t="s">
        <v>619</v>
      </c>
      <c r="B47" s="208">
        <v>0</v>
      </c>
      <c r="C47" s="208">
        <v>0</v>
      </c>
      <c r="D47" s="208">
        <v>0</v>
      </c>
      <c r="E47" s="208">
        <v>0</v>
      </c>
      <c r="F47" s="208">
        <v>0</v>
      </c>
      <c r="G47" s="208">
        <v>0</v>
      </c>
      <c r="H47" s="208">
        <v>0</v>
      </c>
      <c r="I47" s="208">
        <v>0</v>
      </c>
      <c r="J47" s="208">
        <v>0</v>
      </c>
      <c r="K47" s="208">
        <v>0</v>
      </c>
      <c r="L47" s="208">
        <v>0</v>
      </c>
      <c r="M47" s="208">
        <v>0</v>
      </c>
      <c r="N47" s="208">
        <v>0</v>
      </c>
      <c r="O47" s="208">
        <v>0</v>
      </c>
      <c r="P47" s="208">
        <v>0</v>
      </c>
      <c r="Q47" s="208">
        <v>0</v>
      </c>
      <c r="R47" s="208">
        <v>0</v>
      </c>
      <c r="S47" s="208">
        <v>0</v>
      </c>
      <c r="T47" s="208">
        <v>0</v>
      </c>
      <c r="U47" s="208">
        <v>0</v>
      </c>
      <c r="V47" s="208">
        <v>0</v>
      </c>
      <c r="W47" s="208">
        <v>0</v>
      </c>
      <c r="X47" s="208">
        <v>0</v>
      </c>
      <c r="Y47" s="208">
        <v>0</v>
      </c>
      <c r="Z47" s="208">
        <v>0</v>
      </c>
      <c r="AA47" s="208">
        <v>0</v>
      </c>
      <c r="AB47" s="208">
        <v>0</v>
      </c>
      <c r="AC47" s="208">
        <v>0</v>
      </c>
      <c r="AD47" s="208">
        <v>250593</v>
      </c>
      <c r="AE47" s="208">
        <v>0</v>
      </c>
      <c r="AF47" s="208">
        <v>0</v>
      </c>
      <c r="AG47" s="208">
        <v>273786</v>
      </c>
      <c r="AH47" s="208">
        <v>292895.77899999998</v>
      </c>
      <c r="AI47" s="208">
        <v>302593</v>
      </c>
      <c r="AJ47" s="208">
        <v>314093</v>
      </c>
      <c r="AK47" s="208">
        <v>0</v>
      </c>
      <c r="AL47" s="208">
        <v>294362</v>
      </c>
      <c r="AM47" s="208">
        <v>298320</v>
      </c>
      <c r="AN47" s="208">
        <v>314887</v>
      </c>
      <c r="AO47" s="199"/>
      <c r="AP47" s="199"/>
      <c r="AQ47" s="199"/>
      <c r="AR47" s="199"/>
      <c r="AS47" s="199"/>
      <c r="AT47" s="199"/>
      <c r="AU47" s="199"/>
    </row>
    <row r="48" spans="1:47" x14ac:dyDescent="0.25">
      <c r="A48" s="344" t="s">
        <v>691</v>
      </c>
      <c r="B48" s="208">
        <v>0</v>
      </c>
      <c r="C48" s="208">
        <v>0</v>
      </c>
      <c r="D48" s="208">
        <v>0</v>
      </c>
      <c r="E48" s="208">
        <v>0</v>
      </c>
      <c r="F48" s="208">
        <v>0</v>
      </c>
      <c r="G48" s="208">
        <v>0</v>
      </c>
      <c r="H48" s="208">
        <v>0</v>
      </c>
      <c r="I48" s="208">
        <v>0</v>
      </c>
      <c r="J48" s="208">
        <v>0</v>
      </c>
      <c r="K48" s="208">
        <v>0</v>
      </c>
      <c r="L48" s="208">
        <v>0</v>
      </c>
      <c r="M48" s="208">
        <v>0</v>
      </c>
      <c r="N48" s="208">
        <v>0</v>
      </c>
      <c r="O48" s="208">
        <v>0</v>
      </c>
      <c r="P48" s="208">
        <v>0</v>
      </c>
      <c r="Q48" s="208">
        <v>0</v>
      </c>
      <c r="R48" s="208">
        <v>0</v>
      </c>
      <c r="S48" s="208">
        <v>0</v>
      </c>
      <c r="T48" s="208">
        <v>0</v>
      </c>
      <c r="U48" s="208">
        <v>0</v>
      </c>
      <c r="V48" s="208">
        <v>0</v>
      </c>
      <c r="W48" s="208">
        <v>0</v>
      </c>
      <c r="X48" s="208">
        <v>0</v>
      </c>
      <c r="Y48" s="208">
        <v>0</v>
      </c>
      <c r="Z48" s="208">
        <v>0</v>
      </c>
      <c r="AA48" s="208">
        <v>0</v>
      </c>
      <c r="AB48" s="208">
        <v>0</v>
      </c>
      <c r="AC48" s="208">
        <v>0</v>
      </c>
      <c r="AD48" s="208">
        <v>3524</v>
      </c>
      <c r="AE48" s="208">
        <v>0</v>
      </c>
      <c r="AF48" s="208">
        <v>0</v>
      </c>
      <c r="AG48" s="208">
        <v>0</v>
      </c>
      <c r="AH48" s="208">
        <v>3449</v>
      </c>
      <c r="AI48" s="208">
        <v>4089</v>
      </c>
      <c r="AJ48" s="208">
        <v>4089</v>
      </c>
      <c r="AK48" s="208">
        <v>4089</v>
      </c>
      <c r="AL48" s="208">
        <v>3002</v>
      </c>
      <c r="AM48" s="208">
        <v>48210</v>
      </c>
      <c r="AN48" s="208">
        <v>48210</v>
      </c>
      <c r="AO48" s="199"/>
      <c r="AP48" s="199"/>
      <c r="AQ48" s="199"/>
      <c r="AR48" s="199"/>
      <c r="AS48" s="199"/>
      <c r="AT48" s="199"/>
      <c r="AU48" s="199"/>
    </row>
    <row r="49" spans="1:47" x14ac:dyDescent="0.25">
      <c r="A49" s="200" t="s">
        <v>358</v>
      </c>
      <c r="B49" s="413">
        <v>66348</v>
      </c>
      <c r="C49" s="413">
        <v>73858.497440000006</v>
      </c>
      <c r="D49" s="413">
        <v>135970.93011800002</v>
      </c>
      <c r="E49" s="413">
        <v>200702</v>
      </c>
      <c r="F49" s="413">
        <v>230350</v>
      </c>
      <c r="G49" s="413">
        <v>259909</v>
      </c>
      <c r="H49" s="413">
        <v>262388</v>
      </c>
      <c r="I49" s="413">
        <v>224679</v>
      </c>
      <c r="J49" s="413">
        <v>247342</v>
      </c>
      <c r="K49" s="413">
        <v>262554</v>
      </c>
      <c r="L49" s="413">
        <v>282038</v>
      </c>
      <c r="M49" s="413">
        <v>171733</v>
      </c>
      <c r="N49" s="413">
        <v>90435.707040000008</v>
      </c>
      <c r="O49" s="413">
        <v>352705.49124200002</v>
      </c>
      <c r="P49" s="413">
        <v>302571.12415000005</v>
      </c>
      <c r="Q49" s="413">
        <v>197847.60428800003</v>
      </c>
      <c r="R49" s="211">
        <v>268043</v>
      </c>
      <c r="S49" s="211">
        <v>272260</v>
      </c>
      <c r="T49" s="211">
        <v>179926</v>
      </c>
      <c r="U49" s="211">
        <v>308949</v>
      </c>
      <c r="V49" s="211">
        <v>312208</v>
      </c>
      <c r="W49" s="211">
        <v>303727</v>
      </c>
      <c r="X49" s="211">
        <v>152184</v>
      </c>
      <c r="Y49" s="211">
        <v>329066</v>
      </c>
      <c r="Z49" s="211">
        <v>325005.58118768455</v>
      </c>
      <c r="AA49" s="211">
        <v>451635</v>
      </c>
      <c r="AB49" s="211">
        <v>448926</v>
      </c>
      <c r="AC49" s="211">
        <v>440403</v>
      </c>
      <c r="AD49" s="341">
        <v>476303</v>
      </c>
      <c r="AE49" s="341">
        <v>443252</v>
      </c>
      <c r="AF49" s="341">
        <v>427550</v>
      </c>
      <c r="AG49" s="341">
        <v>415489</v>
      </c>
      <c r="AH49" s="341">
        <v>389807</v>
      </c>
      <c r="AI49" s="341">
        <v>268941</v>
      </c>
      <c r="AJ49" s="341">
        <v>195160</v>
      </c>
      <c r="AK49" s="341">
        <v>221315</v>
      </c>
      <c r="AL49" s="341">
        <v>329789</v>
      </c>
      <c r="AM49" s="341">
        <v>313661</v>
      </c>
      <c r="AN49" s="341">
        <v>299159</v>
      </c>
      <c r="AO49" s="199"/>
      <c r="AP49" s="199"/>
      <c r="AQ49" s="199"/>
      <c r="AR49" s="199"/>
      <c r="AS49" s="199"/>
      <c r="AT49" s="199"/>
      <c r="AU49" s="199"/>
    </row>
    <row r="50" spans="1:47" ht="14" x14ac:dyDescent="0.3">
      <c r="A50" s="197" t="s">
        <v>265</v>
      </c>
      <c r="B50" s="224">
        <f t="shared" ref="B50:AI50" si="1">SUM(B51:B61)</f>
        <v>2216788.0076900003</v>
      </c>
      <c r="C50" s="224">
        <f t="shared" si="1"/>
        <v>2362595.7052641734</v>
      </c>
      <c r="D50" s="224">
        <f t="shared" si="1"/>
        <v>2664928.2644001367</v>
      </c>
      <c r="E50" s="224">
        <f t="shared" si="1"/>
        <v>2217181.7687400002</v>
      </c>
      <c r="F50" s="224">
        <f t="shared" si="1"/>
        <v>2204423.0587400002</v>
      </c>
      <c r="G50" s="224">
        <f t="shared" si="1"/>
        <v>2193778.0646199998</v>
      </c>
      <c r="H50" s="224">
        <f t="shared" si="1"/>
        <v>2160304.41879</v>
      </c>
      <c r="I50" s="224">
        <f t="shared" si="1"/>
        <v>2147779.8615896283</v>
      </c>
      <c r="J50" s="224">
        <f t="shared" si="1"/>
        <v>2139204.213129628</v>
      </c>
      <c r="K50" s="224">
        <f t="shared" si="1"/>
        <v>2130609.2735696281</v>
      </c>
      <c r="L50" s="224">
        <f t="shared" si="1"/>
        <v>2247669</v>
      </c>
      <c r="M50" s="224">
        <f t="shared" si="1"/>
        <v>2267248</v>
      </c>
      <c r="N50" s="224">
        <f t="shared" si="1"/>
        <v>2286225.0894399998</v>
      </c>
      <c r="O50" s="224">
        <f t="shared" si="1"/>
        <v>2280375.78076</v>
      </c>
      <c r="P50" s="224">
        <f t="shared" si="1"/>
        <v>2351434.7466600002</v>
      </c>
      <c r="Q50" s="224">
        <f t="shared" si="1"/>
        <v>3056788</v>
      </c>
      <c r="R50" s="224">
        <f t="shared" si="1"/>
        <v>3036311</v>
      </c>
      <c r="S50" s="224">
        <f t="shared" si="1"/>
        <v>3279096</v>
      </c>
      <c r="T50" s="224">
        <f t="shared" si="1"/>
        <v>3854125</v>
      </c>
      <c r="U50" s="224">
        <f t="shared" si="1"/>
        <v>3826675</v>
      </c>
      <c r="V50" s="224">
        <f t="shared" si="1"/>
        <v>4006861</v>
      </c>
      <c r="W50" s="224">
        <f t="shared" si="1"/>
        <v>4330565</v>
      </c>
      <c r="X50" s="224">
        <f t="shared" si="1"/>
        <v>4511169</v>
      </c>
      <c r="Y50" s="224">
        <f t="shared" si="1"/>
        <v>4546460</v>
      </c>
      <c r="Z50" s="224">
        <f t="shared" si="1"/>
        <v>4676997.421980001</v>
      </c>
      <c r="AA50" s="224">
        <f t="shared" si="1"/>
        <v>4910772</v>
      </c>
      <c r="AB50" s="224">
        <f t="shared" si="1"/>
        <v>5068261</v>
      </c>
      <c r="AC50" s="224">
        <f t="shared" si="1"/>
        <v>5176658.7609000001</v>
      </c>
      <c r="AD50" s="224">
        <f t="shared" si="1"/>
        <v>5002429</v>
      </c>
      <c r="AE50" s="224">
        <f t="shared" si="1"/>
        <v>5256026.5783283971</v>
      </c>
      <c r="AF50" s="224">
        <f t="shared" si="1"/>
        <v>5316818.42086</v>
      </c>
      <c r="AG50" s="224">
        <f t="shared" si="1"/>
        <v>5392252.0870339228</v>
      </c>
      <c r="AH50" s="224">
        <f t="shared" si="1"/>
        <v>5222945</v>
      </c>
      <c r="AI50" s="224">
        <f t="shared" si="1"/>
        <v>5382844.8746683793</v>
      </c>
      <c r="AJ50" s="224">
        <v>5116891</v>
      </c>
      <c r="AK50" s="224">
        <v>5265409</v>
      </c>
      <c r="AL50" s="224">
        <v>5836514</v>
      </c>
      <c r="AM50" s="224">
        <v>6168439</v>
      </c>
      <c r="AN50" s="224">
        <v>6413462</v>
      </c>
      <c r="AO50" s="199"/>
      <c r="AP50" s="199"/>
      <c r="AQ50" s="199"/>
      <c r="AR50" s="199"/>
      <c r="AS50" s="199"/>
      <c r="AT50" s="199"/>
      <c r="AU50" s="199"/>
    </row>
    <row r="51" spans="1:47" x14ac:dyDescent="0.25">
      <c r="A51" s="200" t="s">
        <v>359</v>
      </c>
      <c r="B51" s="413">
        <v>721381.9085100001</v>
      </c>
      <c r="C51" s="413">
        <v>722048.51529000013</v>
      </c>
      <c r="D51" s="413">
        <v>914182.92071999994</v>
      </c>
      <c r="E51" s="413">
        <v>914183</v>
      </c>
      <c r="F51" s="413">
        <v>915254</v>
      </c>
      <c r="G51" s="413">
        <v>915254</v>
      </c>
      <c r="H51" s="413">
        <v>915254</v>
      </c>
      <c r="I51" s="413">
        <v>915254</v>
      </c>
      <c r="J51" s="413">
        <v>916463</v>
      </c>
      <c r="K51" s="413">
        <v>916463</v>
      </c>
      <c r="L51" s="413">
        <v>916463</v>
      </c>
      <c r="M51" s="413">
        <v>916463</v>
      </c>
      <c r="N51" s="413">
        <v>918003</v>
      </c>
      <c r="O51" s="413">
        <v>923138</v>
      </c>
      <c r="P51" s="413">
        <v>923138</v>
      </c>
      <c r="Q51" s="413">
        <v>1436138</v>
      </c>
      <c r="R51" s="211">
        <v>1443151</v>
      </c>
      <c r="S51" s="211">
        <v>1443151</v>
      </c>
      <c r="T51" s="211">
        <v>1850049</v>
      </c>
      <c r="U51" s="211">
        <v>1860183</v>
      </c>
      <c r="V51" s="211">
        <v>1865950</v>
      </c>
      <c r="W51" s="211">
        <v>1865950</v>
      </c>
      <c r="X51" s="211">
        <v>1865950</v>
      </c>
      <c r="Y51" s="211">
        <v>1878834</v>
      </c>
      <c r="Z51" s="211">
        <v>1865949.65457</v>
      </c>
      <c r="AA51" s="211">
        <v>1865950</v>
      </c>
      <c r="AB51" s="211">
        <v>1865950</v>
      </c>
      <c r="AC51" s="211">
        <v>1865950</v>
      </c>
      <c r="AD51" s="341">
        <v>1865950</v>
      </c>
      <c r="AE51" s="341">
        <v>1865950</v>
      </c>
      <c r="AF51" s="341">
        <v>1865950</v>
      </c>
      <c r="AG51" s="341">
        <v>1865950</v>
      </c>
      <c r="AH51" s="341">
        <v>1865950</v>
      </c>
      <c r="AI51" s="341">
        <v>1865950</v>
      </c>
      <c r="AJ51" s="341">
        <v>1865950</v>
      </c>
      <c r="AK51" s="341">
        <v>1865950</v>
      </c>
      <c r="AL51" s="341">
        <v>1865950</v>
      </c>
      <c r="AM51" s="341">
        <v>1877135</v>
      </c>
      <c r="AN51" s="341">
        <v>1877135</v>
      </c>
      <c r="AO51" s="199"/>
      <c r="AP51" s="199"/>
      <c r="AQ51" s="199"/>
      <c r="AR51" s="199"/>
      <c r="AS51" s="199"/>
      <c r="AT51" s="199"/>
      <c r="AU51" s="199"/>
    </row>
    <row r="52" spans="1:47" x14ac:dyDescent="0.25">
      <c r="A52" s="200" t="s">
        <v>360</v>
      </c>
      <c r="B52" s="108">
        <v>0</v>
      </c>
      <c r="C52" s="108">
        <v>0</v>
      </c>
      <c r="D52" s="108">
        <v>0</v>
      </c>
      <c r="E52" s="108">
        <v>0</v>
      </c>
      <c r="F52" s="108">
        <v>0</v>
      </c>
      <c r="G52" s="108">
        <v>0</v>
      </c>
      <c r="H52" s="108">
        <v>0</v>
      </c>
      <c r="I52" s="108">
        <v>0</v>
      </c>
      <c r="J52" s="413">
        <v>32555.948359999999</v>
      </c>
      <c r="K52" s="413">
        <v>32911</v>
      </c>
      <c r="L52" s="413">
        <v>33251</v>
      </c>
      <c r="M52" s="413">
        <v>34499</v>
      </c>
      <c r="N52" s="413">
        <v>34856.113590000001</v>
      </c>
      <c r="O52" s="413">
        <v>35152.113590000001</v>
      </c>
      <c r="P52" s="413">
        <v>35451.113590000001</v>
      </c>
      <c r="Q52" s="413">
        <v>36728</v>
      </c>
      <c r="R52" s="211">
        <v>37859</v>
      </c>
      <c r="S52" s="211">
        <v>38899</v>
      </c>
      <c r="T52" s="211">
        <v>39654</v>
      </c>
      <c r="U52" s="211">
        <v>40485</v>
      </c>
      <c r="V52" s="211">
        <v>41015</v>
      </c>
      <c r="W52" s="211">
        <v>41534</v>
      </c>
      <c r="X52" s="211">
        <v>41939</v>
      </c>
      <c r="Y52" s="211">
        <v>42513</v>
      </c>
      <c r="Z52" s="201">
        <v>0</v>
      </c>
      <c r="AA52" s="201">
        <v>0</v>
      </c>
      <c r="AB52" s="201">
        <v>0</v>
      </c>
      <c r="AC52" s="201">
        <v>0</v>
      </c>
      <c r="AD52" s="201">
        <v>0</v>
      </c>
      <c r="AE52" s="201">
        <v>0</v>
      </c>
      <c r="AF52" s="201">
        <v>0</v>
      </c>
      <c r="AG52" s="201">
        <v>0</v>
      </c>
      <c r="AH52" s="201">
        <v>0</v>
      </c>
      <c r="AI52" s="201">
        <v>0</v>
      </c>
      <c r="AJ52" s="201">
        <v>0</v>
      </c>
      <c r="AK52" s="201">
        <v>0</v>
      </c>
      <c r="AL52" s="201">
        <v>0</v>
      </c>
      <c r="AM52" s="201">
        <v>0</v>
      </c>
      <c r="AN52" s="201" t="s">
        <v>911</v>
      </c>
      <c r="AO52" s="199"/>
      <c r="AP52" s="199"/>
      <c r="AQ52" s="199"/>
      <c r="AR52" s="199"/>
      <c r="AS52" s="199"/>
      <c r="AT52" s="199"/>
      <c r="AU52" s="199"/>
    </row>
    <row r="53" spans="1:47" x14ac:dyDescent="0.25">
      <c r="A53" s="200" t="s">
        <v>361</v>
      </c>
      <c r="B53" s="413">
        <v>11815.1</v>
      </c>
      <c r="C53" s="413">
        <v>16176.09677</v>
      </c>
      <c r="D53" s="413">
        <v>20964.762329999998</v>
      </c>
      <c r="E53" s="413">
        <v>28244</v>
      </c>
      <c r="F53" s="413">
        <v>30294</v>
      </c>
      <c r="G53" s="413">
        <v>31993</v>
      </c>
      <c r="H53" s="413">
        <v>31358</v>
      </c>
      <c r="I53" s="413">
        <v>32074</v>
      </c>
      <c r="J53" s="108">
        <v>0</v>
      </c>
      <c r="K53" s="413">
        <v>0</v>
      </c>
      <c r="L53" s="413">
        <v>0</v>
      </c>
      <c r="M53" s="413">
        <v>1291755</v>
      </c>
      <c r="N53" s="413">
        <v>1297269.3427799998</v>
      </c>
      <c r="O53" s="413">
        <v>1298871.0340999998</v>
      </c>
      <c r="P53" s="413">
        <v>1369808</v>
      </c>
      <c r="Q53" s="209">
        <v>1570381</v>
      </c>
      <c r="R53" s="211">
        <v>1538343</v>
      </c>
      <c r="S53" s="211">
        <v>1773200</v>
      </c>
      <c r="T53" s="211">
        <v>1926057</v>
      </c>
      <c r="U53" s="201">
        <v>0</v>
      </c>
      <c r="V53" s="201">
        <v>0</v>
      </c>
      <c r="W53" s="201">
        <v>0</v>
      </c>
      <c r="X53" s="201">
        <v>0</v>
      </c>
      <c r="Y53" s="201">
        <v>0</v>
      </c>
      <c r="Z53" s="201">
        <v>0</v>
      </c>
      <c r="AA53" s="201">
        <v>0</v>
      </c>
      <c r="AB53" s="201">
        <v>0</v>
      </c>
      <c r="AC53" s="201">
        <v>0</v>
      </c>
      <c r="AD53" s="201">
        <v>0</v>
      </c>
      <c r="AE53" s="201">
        <v>0</v>
      </c>
      <c r="AF53" s="201">
        <v>0</v>
      </c>
      <c r="AG53" s="201">
        <v>0</v>
      </c>
      <c r="AH53" s="201">
        <v>0</v>
      </c>
      <c r="AI53" s="201">
        <v>0</v>
      </c>
      <c r="AJ53" s="201">
        <v>0</v>
      </c>
      <c r="AK53" s="201">
        <v>0</v>
      </c>
      <c r="AL53" s="201">
        <v>0</v>
      </c>
      <c r="AM53" s="201">
        <v>0</v>
      </c>
      <c r="AN53" s="201" t="s">
        <v>911</v>
      </c>
      <c r="AO53" s="199"/>
      <c r="AP53" s="199"/>
      <c r="AQ53" s="199"/>
      <c r="AR53" s="199"/>
      <c r="AS53" s="199"/>
      <c r="AT53" s="199"/>
      <c r="AU53" s="199"/>
    </row>
    <row r="54" spans="1:47" x14ac:dyDescent="0.25">
      <c r="A54" s="200" t="s">
        <v>362</v>
      </c>
      <c r="B54" s="413">
        <v>-414.00081999999998</v>
      </c>
      <c r="C54" s="413">
        <v>-414.37119000000001</v>
      </c>
      <c r="D54" s="413">
        <v>-414.00081999999998</v>
      </c>
      <c r="E54" s="413">
        <v>-414</v>
      </c>
      <c r="F54" s="413">
        <v>-414</v>
      </c>
      <c r="G54" s="413">
        <v>-414</v>
      </c>
      <c r="H54" s="413">
        <v>-414</v>
      </c>
      <c r="I54" s="413">
        <v>-414</v>
      </c>
      <c r="J54" s="413">
        <v>-414</v>
      </c>
      <c r="K54" s="413">
        <v>-414</v>
      </c>
      <c r="L54" s="413">
        <v>-414</v>
      </c>
      <c r="M54" s="413">
        <v>-383</v>
      </c>
      <c r="N54" s="108">
        <v>0</v>
      </c>
      <c r="O54" s="108">
        <v>0</v>
      </c>
      <c r="P54" s="108">
        <v>0</v>
      </c>
      <c r="Q54" s="201">
        <v>0</v>
      </c>
      <c r="R54" s="201">
        <v>0</v>
      </c>
      <c r="S54" s="201">
        <v>0</v>
      </c>
      <c r="T54" s="211">
        <v>-2501</v>
      </c>
      <c r="U54" s="211">
        <v>-20012</v>
      </c>
      <c r="V54" s="211">
        <v>-20012</v>
      </c>
      <c r="W54" s="211">
        <v>-20012</v>
      </c>
      <c r="X54" s="211">
        <v>-51129</v>
      </c>
      <c r="Y54" s="211">
        <v>-56638</v>
      </c>
      <c r="Z54" s="201">
        <v>0</v>
      </c>
      <c r="AA54" s="201">
        <v>0</v>
      </c>
      <c r="AB54" s="201">
        <v>0</v>
      </c>
      <c r="AC54" s="201">
        <v>0</v>
      </c>
      <c r="AD54" s="201">
        <v>0</v>
      </c>
      <c r="AE54" s="201">
        <v>0</v>
      </c>
      <c r="AF54" s="201">
        <v>0</v>
      </c>
      <c r="AG54" s="201">
        <v>0</v>
      </c>
      <c r="AH54" s="201">
        <v>0</v>
      </c>
      <c r="AI54" s="201">
        <v>0</v>
      </c>
      <c r="AJ54" s="201">
        <v>0</v>
      </c>
      <c r="AK54" s="201">
        <v>0</v>
      </c>
      <c r="AL54" s="201">
        <v>0</v>
      </c>
      <c r="AM54" s="201">
        <v>0</v>
      </c>
      <c r="AN54" s="201" t="s">
        <v>911</v>
      </c>
      <c r="AO54" s="199"/>
      <c r="AP54" s="199"/>
      <c r="AQ54" s="199"/>
      <c r="AR54" s="199"/>
      <c r="AS54" s="199"/>
      <c r="AT54" s="199"/>
      <c r="AU54" s="199"/>
    </row>
    <row r="55" spans="1:47" x14ac:dyDescent="0.25">
      <c r="A55" s="200" t="s">
        <v>363</v>
      </c>
      <c r="B55" s="413">
        <v>898507</v>
      </c>
      <c r="C55" s="413">
        <v>980027.28307652613</v>
      </c>
      <c r="D55" s="413">
        <v>1190020.9793965262</v>
      </c>
      <c r="E55" s="413">
        <v>718604</v>
      </c>
      <c r="F55" s="413">
        <v>718604</v>
      </c>
      <c r="G55" s="413">
        <v>718604</v>
      </c>
      <c r="H55" s="413">
        <v>718604</v>
      </c>
      <c r="I55" s="108">
        <v>0</v>
      </c>
      <c r="J55" s="108">
        <v>0</v>
      </c>
      <c r="K55" s="108">
        <v>0</v>
      </c>
      <c r="L55" s="108">
        <v>0</v>
      </c>
      <c r="M55" s="108">
        <v>0</v>
      </c>
      <c r="N55" s="108">
        <v>0</v>
      </c>
      <c r="O55" s="108">
        <v>0</v>
      </c>
      <c r="P55" s="108">
        <v>0</v>
      </c>
      <c r="Q55" s="211" t="s">
        <v>26</v>
      </c>
      <c r="R55" s="201">
        <v>0</v>
      </c>
      <c r="S55" s="201">
        <v>0</v>
      </c>
      <c r="T55" s="201">
        <v>0</v>
      </c>
      <c r="U55" s="211">
        <v>1880035</v>
      </c>
      <c r="V55" s="211">
        <v>2114074</v>
      </c>
      <c r="W55" s="211">
        <v>2440788</v>
      </c>
      <c r="X55" s="211">
        <v>2654762</v>
      </c>
      <c r="Y55" s="201">
        <v>2685486</v>
      </c>
      <c r="Z55" s="201">
        <v>2843359.8827200001</v>
      </c>
      <c r="AA55" s="201">
        <v>3077505</v>
      </c>
      <c r="AB55" s="201">
        <v>3224668</v>
      </c>
      <c r="AC55" s="201">
        <v>3174374.6473099999</v>
      </c>
      <c r="AD55" s="341">
        <v>3011024</v>
      </c>
      <c r="AE55" s="341">
        <v>3239159.0066</v>
      </c>
      <c r="AF55" s="341">
        <v>3293754.3072699998</v>
      </c>
      <c r="AG55" s="341">
        <v>3286536.3687499999</v>
      </c>
      <c r="AH55" s="341">
        <v>3094742</v>
      </c>
      <c r="AI55" s="341">
        <v>3229026.81495</v>
      </c>
      <c r="AJ55" s="341">
        <v>3390520</v>
      </c>
      <c r="AK55" s="341">
        <v>3538885</v>
      </c>
      <c r="AL55" s="341">
        <v>3683735</v>
      </c>
      <c r="AM55" s="341">
        <v>4031855</v>
      </c>
      <c r="AN55" s="341">
        <v>4267980</v>
      </c>
      <c r="AO55" s="199"/>
      <c r="AP55" s="199"/>
      <c r="AQ55" s="199"/>
      <c r="AR55" s="199"/>
      <c r="AS55" s="199"/>
      <c r="AT55" s="199"/>
      <c r="AU55" s="199"/>
    </row>
    <row r="56" spans="1:47" x14ac:dyDescent="0.25">
      <c r="A56" s="200" t="s">
        <v>364</v>
      </c>
      <c r="B56" s="413">
        <v>546450</v>
      </c>
      <c r="C56" s="413">
        <v>492389.05999704741</v>
      </c>
      <c r="D56" s="413">
        <v>387294.26306441147</v>
      </c>
      <c r="E56" s="413">
        <v>552070</v>
      </c>
      <c r="F56" s="413">
        <v>552071</v>
      </c>
      <c r="G56" s="413">
        <v>552071</v>
      </c>
      <c r="H56" s="413">
        <v>552070</v>
      </c>
      <c r="I56" s="413">
        <v>1188254.8615896283</v>
      </c>
      <c r="J56" s="413">
        <v>1177310.8615896283</v>
      </c>
      <c r="K56" s="413">
        <v>1188254.8615896283</v>
      </c>
      <c r="L56" s="413">
        <v>1286135</v>
      </c>
      <c r="M56" s="108">
        <v>0</v>
      </c>
      <c r="N56" s="108">
        <v>0</v>
      </c>
      <c r="O56" s="108">
        <v>0</v>
      </c>
      <c r="P56" s="108">
        <v>0</v>
      </c>
      <c r="Q56" s="108">
        <v>0</v>
      </c>
      <c r="R56" s="201">
        <v>0</v>
      </c>
      <c r="S56" s="201">
        <v>0</v>
      </c>
      <c r="T56" s="201">
        <v>0</v>
      </c>
      <c r="U56" s="201">
        <v>0</v>
      </c>
      <c r="V56" s="201">
        <v>0</v>
      </c>
      <c r="W56" s="201">
        <v>0</v>
      </c>
      <c r="X56" s="201">
        <v>0</v>
      </c>
      <c r="Y56" s="201">
        <v>-12885</v>
      </c>
      <c r="Z56" s="201">
        <v>-110301.02841</v>
      </c>
      <c r="AA56" s="201">
        <v>-117479</v>
      </c>
      <c r="AB56" s="201">
        <v>-119689</v>
      </c>
      <c r="AC56" s="201">
        <v>-130230.88641000001</v>
      </c>
      <c r="AD56" s="201">
        <v>0</v>
      </c>
      <c r="AE56" s="341">
        <v>-116516.88641000001</v>
      </c>
      <c r="AF56" s="341">
        <v>-109966.88641000001</v>
      </c>
      <c r="AG56" s="201">
        <v>0</v>
      </c>
      <c r="AH56" s="201">
        <v>0</v>
      </c>
      <c r="AI56" s="201">
        <v>0</v>
      </c>
      <c r="AJ56" s="201">
        <v>0</v>
      </c>
      <c r="AK56" s="201">
        <v>0</v>
      </c>
      <c r="AL56" s="201">
        <v>0</v>
      </c>
      <c r="AM56" s="201">
        <v>0</v>
      </c>
      <c r="AN56" s="201" t="s">
        <v>911</v>
      </c>
      <c r="AO56" s="199"/>
      <c r="AP56" s="199"/>
      <c r="AQ56" s="199"/>
      <c r="AR56" s="199"/>
      <c r="AS56" s="199"/>
      <c r="AT56" s="199"/>
      <c r="AU56" s="199"/>
    </row>
    <row r="57" spans="1:47" x14ac:dyDescent="0.25">
      <c r="A57" s="200" t="s">
        <v>365</v>
      </c>
      <c r="B57" s="108">
        <v>0</v>
      </c>
      <c r="C57" s="108">
        <v>0</v>
      </c>
      <c r="D57" s="108">
        <v>0</v>
      </c>
      <c r="E57" s="108">
        <v>0</v>
      </c>
      <c r="F57" s="413">
        <v>-17700</v>
      </c>
      <c r="G57" s="413">
        <v>-13804</v>
      </c>
      <c r="H57" s="413">
        <v>-44898</v>
      </c>
      <c r="I57" s="108">
        <v>0</v>
      </c>
      <c r="J57" s="108">
        <v>0</v>
      </c>
      <c r="K57" s="413">
        <v>-18999</v>
      </c>
      <c r="L57" s="413">
        <v>0</v>
      </c>
      <c r="M57" s="108">
        <v>0</v>
      </c>
      <c r="N57" s="108">
        <v>0</v>
      </c>
      <c r="O57" s="108">
        <v>0</v>
      </c>
      <c r="P57" s="108">
        <v>0</v>
      </c>
      <c r="Q57" s="108">
        <v>0</v>
      </c>
      <c r="R57" s="201">
        <v>0</v>
      </c>
      <c r="S57" s="201">
        <v>0</v>
      </c>
      <c r="T57" s="201">
        <v>0</v>
      </c>
      <c r="U57" s="201">
        <v>0</v>
      </c>
      <c r="V57" s="211">
        <v>-55397</v>
      </c>
      <c r="W57" s="211">
        <v>-55397</v>
      </c>
      <c r="X57" s="211">
        <v>-55397</v>
      </c>
      <c r="Y57" s="211">
        <v>-55397</v>
      </c>
      <c r="Z57" s="201">
        <v>0</v>
      </c>
      <c r="AA57" s="201">
        <v>0</v>
      </c>
      <c r="AB57" s="201">
        <v>0</v>
      </c>
      <c r="AC57" s="201">
        <v>0</v>
      </c>
      <c r="AD57" s="201">
        <v>0</v>
      </c>
      <c r="AE57" s="201">
        <v>0</v>
      </c>
      <c r="AF57" s="201">
        <v>0</v>
      </c>
      <c r="AG57" s="201">
        <v>0</v>
      </c>
      <c r="AH57" s="201">
        <v>0</v>
      </c>
      <c r="AI57" s="201">
        <v>0</v>
      </c>
      <c r="AJ57" s="201">
        <v>0</v>
      </c>
      <c r="AK57" s="201">
        <v>0</v>
      </c>
      <c r="AL57" s="201">
        <v>0</v>
      </c>
      <c r="AM57" s="201">
        <v>0</v>
      </c>
      <c r="AN57" s="201" t="s">
        <v>911</v>
      </c>
      <c r="AO57" s="199"/>
      <c r="AP57" s="199"/>
      <c r="AQ57" s="199"/>
      <c r="AR57" s="199"/>
      <c r="AS57" s="199"/>
      <c r="AT57" s="199"/>
      <c r="AU57" s="199"/>
    </row>
    <row r="58" spans="1:47" x14ac:dyDescent="0.25">
      <c r="A58" s="200" t="s">
        <v>366</v>
      </c>
      <c r="B58" s="413">
        <v>31869</v>
      </c>
      <c r="C58" s="413">
        <v>59027</v>
      </c>
      <c r="D58" s="413">
        <v>-5297</v>
      </c>
      <c r="E58" s="413">
        <v>-7644.2312599999996</v>
      </c>
      <c r="F58" s="413">
        <v>-7649.9412599999923</v>
      </c>
      <c r="G58" s="413">
        <v>-19877.935379999999</v>
      </c>
      <c r="H58" s="413">
        <v>-22796.58121</v>
      </c>
      <c r="I58" s="413">
        <v>-13687</v>
      </c>
      <c r="J58" s="413">
        <v>-13866.596820000001</v>
      </c>
      <c r="K58" s="413">
        <v>-13981.588019999997</v>
      </c>
      <c r="L58" s="413">
        <v>-13923</v>
      </c>
      <c r="M58" s="413">
        <v>-14495</v>
      </c>
      <c r="N58" s="413">
        <v>-14716.36693</v>
      </c>
      <c r="O58" s="413">
        <v>-14946.36693</v>
      </c>
      <c r="P58" s="413">
        <v>-14990.36693</v>
      </c>
      <c r="Q58" s="413">
        <v>-29118</v>
      </c>
      <c r="R58" s="211">
        <v>-23039</v>
      </c>
      <c r="S58" s="211">
        <v>-11286</v>
      </c>
      <c r="T58" s="211">
        <v>4436</v>
      </c>
      <c r="U58" s="211">
        <v>-11945</v>
      </c>
      <c r="V58" s="211">
        <v>-12408</v>
      </c>
      <c r="W58" s="211">
        <v>-10553</v>
      </c>
      <c r="X58" s="211">
        <v>-12993</v>
      </c>
      <c r="Y58" s="211">
        <v>-17350</v>
      </c>
      <c r="Z58" s="201">
        <v>0</v>
      </c>
      <c r="AA58" s="201">
        <v>0</v>
      </c>
      <c r="AB58" s="201">
        <v>0</v>
      </c>
      <c r="AC58" s="201">
        <v>0</v>
      </c>
      <c r="AD58" s="201">
        <v>0</v>
      </c>
      <c r="AE58" s="201">
        <v>0</v>
      </c>
      <c r="AF58" s="201">
        <v>0</v>
      </c>
      <c r="AG58" s="201">
        <v>0</v>
      </c>
      <c r="AH58" s="201">
        <v>0</v>
      </c>
      <c r="AI58" s="201">
        <v>0</v>
      </c>
      <c r="AJ58" s="201">
        <v>0</v>
      </c>
      <c r="AK58" s="201">
        <v>0</v>
      </c>
      <c r="AL58" s="201">
        <v>0</v>
      </c>
      <c r="AM58" s="201">
        <v>0</v>
      </c>
      <c r="AN58" s="201" t="s">
        <v>911</v>
      </c>
      <c r="AO58" s="210"/>
      <c r="AP58" s="210"/>
      <c r="AQ58" s="210"/>
      <c r="AR58" s="210"/>
      <c r="AS58" s="210"/>
      <c r="AT58" s="210"/>
      <c r="AU58" s="210"/>
    </row>
    <row r="59" spans="1:47" ht="40.5" x14ac:dyDescent="0.25">
      <c r="A59" s="200" t="s">
        <v>367</v>
      </c>
      <c r="B59" s="411" t="s">
        <v>26</v>
      </c>
      <c r="C59" s="411">
        <v>72940.410140000007</v>
      </c>
      <c r="D59" s="411">
        <v>138297.77451659931</v>
      </c>
      <c r="E59" s="110">
        <v>0</v>
      </c>
      <c r="F59" s="110">
        <v>0</v>
      </c>
      <c r="G59" s="110">
        <v>0</v>
      </c>
      <c r="H59" s="110">
        <v>0</v>
      </c>
      <c r="I59" s="110">
        <v>0</v>
      </c>
      <c r="J59" s="110">
        <v>0</v>
      </c>
      <c r="K59" s="110">
        <v>0</v>
      </c>
      <c r="L59" s="110">
        <v>0</v>
      </c>
      <c r="M59" s="110">
        <v>0</v>
      </c>
      <c r="N59" s="110">
        <v>0</v>
      </c>
      <c r="O59" s="110">
        <v>0</v>
      </c>
      <c r="P59" s="110">
        <v>0</v>
      </c>
      <c r="Q59" s="110">
        <v>0</v>
      </c>
      <c r="R59" s="280">
        <v>0</v>
      </c>
      <c r="S59" s="280">
        <v>0</v>
      </c>
      <c r="T59" s="280">
        <v>0</v>
      </c>
      <c r="U59" s="280">
        <v>0</v>
      </c>
      <c r="V59" s="280">
        <v>0</v>
      </c>
      <c r="W59" s="280">
        <v>0</v>
      </c>
      <c r="X59" s="280">
        <v>0</v>
      </c>
      <c r="Y59" s="280">
        <v>0</v>
      </c>
      <c r="Z59" s="280">
        <v>0</v>
      </c>
      <c r="AA59" s="280">
        <v>0</v>
      </c>
      <c r="AB59" s="280">
        <v>0</v>
      </c>
      <c r="AC59" s="280">
        <v>0</v>
      </c>
      <c r="AD59" s="280">
        <v>0</v>
      </c>
      <c r="AE59" s="280">
        <v>0</v>
      </c>
      <c r="AF59" s="280">
        <v>0</v>
      </c>
      <c r="AG59" s="280">
        <v>0</v>
      </c>
      <c r="AH59" s="280">
        <v>0</v>
      </c>
      <c r="AI59" s="280">
        <v>0</v>
      </c>
      <c r="AJ59" s="280">
        <v>0</v>
      </c>
      <c r="AK59" s="280">
        <v>0</v>
      </c>
      <c r="AL59" s="280">
        <v>0</v>
      </c>
      <c r="AM59" s="280">
        <v>0</v>
      </c>
      <c r="AN59" s="280" t="s">
        <v>911</v>
      </c>
      <c r="AO59" s="199"/>
      <c r="AP59" s="199"/>
      <c r="AQ59" s="199"/>
      <c r="AR59" s="199"/>
      <c r="AS59" s="199"/>
      <c r="AT59" s="199"/>
      <c r="AU59" s="199"/>
    </row>
    <row r="60" spans="1:47" x14ac:dyDescent="0.25">
      <c r="A60" s="200" t="s">
        <v>368</v>
      </c>
      <c r="B60" s="414">
        <v>7179</v>
      </c>
      <c r="C60" s="414">
        <v>20401.711180600003</v>
      </c>
      <c r="D60" s="414">
        <v>19878.565192599999</v>
      </c>
      <c r="E60" s="414">
        <v>12139</v>
      </c>
      <c r="F60" s="414">
        <v>13964</v>
      </c>
      <c r="G60" s="414">
        <v>9952</v>
      </c>
      <c r="H60" s="414">
        <v>11127</v>
      </c>
      <c r="I60" s="414">
        <v>26298</v>
      </c>
      <c r="J60" s="414">
        <v>27155</v>
      </c>
      <c r="K60" s="414">
        <v>26375</v>
      </c>
      <c r="L60" s="414">
        <v>26157</v>
      </c>
      <c r="M60" s="414">
        <v>39409</v>
      </c>
      <c r="N60" s="414">
        <v>50813</v>
      </c>
      <c r="O60" s="414">
        <v>38161</v>
      </c>
      <c r="P60" s="414">
        <v>38028</v>
      </c>
      <c r="Q60" s="414">
        <v>42659</v>
      </c>
      <c r="R60" s="211">
        <v>39997</v>
      </c>
      <c r="S60" s="211">
        <v>35132</v>
      </c>
      <c r="T60" s="211">
        <v>36430</v>
      </c>
      <c r="U60" s="211">
        <v>77929</v>
      </c>
      <c r="V60" s="211">
        <v>73639</v>
      </c>
      <c r="W60" s="211">
        <v>68255</v>
      </c>
      <c r="X60" s="211">
        <v>68037</v>
      </c>
      <c r="Y60" s="211">
        <v>81897</v>
      </c>
      <c r="Z60" s="211">
        <v>77988.913100000005</v>
      </c>
      <c r="AA60" s="211">
        <v>84796</v>
      </c>
      <c r="AB60" s="211">
        <v>97332</v>
      </c>
      <c r="AC60" s="211">
        <v>266565</v>
      </c>
      <c r="AD60" s="201">
        <v>255686</v>
      </c>
      <c r="AE60" s="341">
        <v>267434.45813839696</v>
      </c>
      <c r="AF60" s="341">
        <v>267081</v>
      </c>
      <c r="AG60" s="341">
        <v>351746.60469392198</v>
      </c>
      <c r="AH60" s="280">
        <v>416148</v>
      </c>
      <c r="AI60" s="280">
        <v>423830.94612837897</v>
      </c>
      <c r="AJ60" s="280">
        <v>0</v>
      </c>
      <c r="AK60" s="280">
        <v>0</v>
      </c>
      <c r="AL60" s="280">
        <v>423276</v>
      </c>
      <c r="AM60" s="280">
        <v>415161</v>
      </c>
      <c r="AN60" s="280">
        <v>424803</v>
      </c>
      <c r="AO60" s="199"/>
      <c r="AP60" s="199"/>
      <c r="AQ60" s="199"/>
      <c r="AR60" s="199"/>
      <c r="AS60" s="199"/>
      <c r="AT60" s="199"/>
      <c r="AU60" s="199"/>
    </row>
    <row r="61" spans="1:47" ht="14.25" customHeight="1" x14ac:dyDescent="0.25">
      <c r="A61" s="200" t="s">
        <v>692</v>
      </c>
      <c r="B61" s="309" t="s">
        <v>26</v>
      </c>
      <c r="C61" s="309">
        <v>0</v>
      </c>
      <c r="D61" s="309">
        <v>0</v>
      </c>
      <c r="E61" s="309">
        <v>0</v>
      </c>
      <c r="F61" s="309">
        <v>0</v>
      </c>
      <c r="G61" s="309">
        <v>0</v>
      </c>
      <c r="H61" s="309">
        <v>0</v>
      </c>
      <c r="I61" s="309">
        <v>0</v>
      </c>
      <c r="J61" s="309">
        <v>0</v>
      </c>
      <c r="K61" s="309">
        <v>0</v>
      </c>
      <c r="L61" s="309">
        <v>0</v>
      </c>
      <c r="M61" s="309">
        <v>0</v>
      </c>
      <c r="N61" s="309">
        <v>0</v>
      </c>
      <c r="O61" s="309">
        <v>0</v>
      </c>
      <c r="P61" s="309">
        <v>0</v>
      </c>
      <c r="Q61" s="309">
        <v>0</v>
      </c>
      <c r="R61" s="309">
        <v>0</v>
      </c>
      <c r="S61" s="309">
        <v>0</v>
      </c>
      <c r="T61" s="309">
        <v>0</v>
      </c>
      <c r="U61" s="309">
        <v>0</v>
      </c>
      <c r="V61" s="309">
        <v>0</v>
      </c>
      <c r="W61" s="309">
        <v>0</v>
      </c>
      <c r="X61" s="309">
        <v>0</v>
      </c>
      <c r="Y61" s="309">
        <v>0</v>
      </c>
      <c r="Z61" s="309">
        <v>0</v>
      </c>
      <c r="AA61" s="309">
        <v>0</v>
      </c>
      <c r="AB61" s="309">
        <v>0</v>
      </c>
      <c r="AC61" s="309">
        <v>0</v>
      </c>
      <c r="AD61" s="416">
        <v>-130231</v>
      </c>
      <c r="AE61" s="309">
        <v>0</v>
      </c>
      <c r="AF61" s="309">
        <v>0</v>
      </c>
      <c r="AG61" s="416">
        <v>-111980.88641000001</v>
      </c>
      <c r="AH61" s="416">
        <v>-153895</v>
      </c>
      <c r="AI61" s="416">
        <v>-135962.88641000001</v>
      </c>
      <c r="AJ61" s="416">
        <v>-139579</v>
      </c>
      <c r="AK61" s="416">
        <v>-139426</v>
      </c>
      <c r="AL61" s="416">
        <v>-136447</v>
      </c>
      <c r="AM61" s="416">
        <v>-155712</v>
      </c>
      <c r="AN61" s="416">
        <v>-156456</v>
      </c>
    </row>
    <row r="62" spans="1:47" s="74" customFormat="1" x14ac:dyDescent="0.25">
      <c r="A62" s="163"/>
      <c r="B62" s="27"/>
      <c r="C62" s="27"/>
      <c r="D62" s="27"/>
      <c r="E62" s="27"/>
      <c r="F62" s="27"/>
      <c r="G62" s="27"/>
      <c r="H62" s="27"/>
      <c r="I62" s="27"/>
      <c r="J62" s="27"/>
      <c r="K62" s="27"/>
      <c r="L62" s="27"/>
      <c r="M62" s="27"/>
      <c r="N62" s="27"/>
      <c r="O62" s="27"/>
      <c r="P62" s="27"/>
      <c r="Q62" s="27"/>
      <c r="R62" s="211"/>
      <c r="S62" s="189"/>
      <c r="T62" s="189"/>
      <c r="U62" s="189"/>
      <c r="V62" s="189"/>
      <c r="W62" s="189"/>
      <c r="X62" s="189"/>
      <c r="Y62" s="189"/>
      <c r="Z62" s="189"/>
      <c r="AA62" s="189"/>
      <c r="AB62" s="189"/>
      <c r="AC62" s="189"/>
      <c r="AD62" s="189"/>
      <c r="AE62" s="189"/>
      <c r="AF62" s="189"/>
      <c r="AG62" s="189"/>
      <c r="AH62" s="189"/>
      <c r="AI62" s="189"/>
      <c r="AJ62" s="189"/>
      <c r="AK62" s="189"/>
      <c r="AL62" s="189"/>
      <c r="AM62" s="189"/>
      <c r="AN62" s="189"/>
    </row>
    <row r="63" spans="1:47" ht="14" x14ac:dyDescent="0.3">
      <c r="A63" s="259" t="s">
        <v>617</v>
      </c>
      <c r="B63" s="417">
        <v>1556255</v>
      </c>
      <c r="C63" s="417">
        <v>2096433.2932626721</v>
      </c>
      <c r="D63" s="417">
        <v>1725846.8574019901</v>
      </c>
      <c r="E63" s="417">
        <v>1418652</v>
      </c>
      <c r="F63" s="417">
        <v>1160684</v>
      </c>
      <c r="G63" s="417">
        <v>1223682</v>
      </c>
      <c r="H63" s="417">
        <v>1268166</v>
      </c>
      <c r="I63" s="417">
        <v>1305405</v>
      </c>
      <c r="J63" s="417">
        <v>1117726.6054</v>
      </c>
      <c r="K63" s="417">
        <v>1390662</v>
      </c>
      <c r="L63" s="417">
        <v>1432694</v>
      </c>
      <c r="M63" s="417">
        <v>568818.27993170009</v>
      </c>
      <c r="N63" s="417">
        <v>-676260.97124480025</v>
      </c>
      <c r="O63" s="417">
        <v>-668279.50154649979</v>
      </c>
      <c r="P63" s="417">
        <v>0</v>
      </c>
      <c r="Q63" s="417">
        <v>254183.72706606501</v>
      </c>
      <c r="R63" s="418">
        <v>311752</v>
      </c>
      <c r="S63" s="417">
        <v>153845</v>
      </c>
      <c r="T63" s="417">
        <v>186127</v>
      </c>
      <c r="U63" s="417">
        <v>224400</v>
      </c>
      <c r="V63" s="417">
        <v>384787</v>
      </c>
      <c r="W63" s="417">
        <v>563524.64708213508</v>
      </c>
      <c r="X63" s="417">
        <v>197076.64708213496</v>
      </c>
      <c r="Y63" s="417">
        <v>80628.647082134994</v>
      </c>
      <c r="Z63" s="417">
        <v>-76011.347412335905</v>
      </c>
      <c r="AA63" s="417">
        <v>-145596.68520380932</v>
      </c>
      <c r="AB63" s="417">
        <v>-340333.288003575</v>
      </c>
      <c r="AC63" s="281">
        <v>-610.34928800000034</v>
      </c>
      <c r="AD63" s="281" t="s">
        <v>26</v>
      </c>
      <c r="AE63" s="281">
        <v>-825.06893920000039</v>
      </c>
      <c r="AF63" s="281">
        <v>-973.32100447381708</v>
      </c>
      <c r="AG63" s="281">
        <v>1152.5</v>
      </c>
      <c r="AH63" s="281">
        <v>-973.8</v>
      </c>
      <c r="AI63" s="281">
        <v>-1120</v>
      </c>
      <c r="AJ63" s="281">
        <v>-1128.5</v>
      </c>
      <c r="AK63" s="281">
        <v>-1235.3</v>
      </c>
      <c r="AL63" s="281">
        <v>-1533.2912168</v>
      </c>
      <c r="AM63" s="281">
        <v>-1789.0550000000001</v>
      </c>
      <c r="AN63" s="281">
        <v>-1821.6289999999999</v>
      </c>
    </row>
    <row r="64" spans="1:47" x14ac:dyDescent="0.25">
      <c r="A64" s="27" t="s">
        <v>370</v>
      </c>
      <c r="B64" s="213">
        <v>432043157</v>
      </c>
      <c r="C64" s="214">
        <v>432269894</v>
      </c>
      <c r="D64" s="213">
        <v>525000000</v>
      </c>
      <c r="E64" s="213">
        <v>525000000</v>
      </c>
      <c r="F64" s="213">
        <v>525661247</v>
      </c>
      <c r="G64" s="213">
        <v>525661247</v>
      </c>
      <c r="H64" s="213">
        <v>525661247</v>
      </c>
      <c r="I64" s="213">
        <v>525661247</v>
      </c>
      <c r="J64" s="213">
        <v>526383839</v>
      </c>
      <c r="K64" s="213">
        <v>526383839</v>
      </c>
      <c r="L64" s="213">
        <v>526383839</v>
      </c>
      <c r="M64" s="213">
        <v>526383839</v>
      </c>
      <c r="N64" s="213">
        <v>527233245</v>
      </c>
      <c r="O64" s="213">
        <v>530059981</v>
      </c>
      <c r="P64" s="213">
        <v>530059981</v>
      </c>
      <c r="Q64" s="213">
        <v>638059981</v>
      </c>
      <c r="R64" s="211">
        <v>641241829</v>
      </c>
      <c r="S64" s="211">
        <v>682241829</v>
      </c>
      <c r="T64" s="211">
        <v>685530641</v>
      </c>
      <c r="U64" s="211">
        <v>689024353</v>
      </c>
      <c r="V64" s="212">
        <v>689024353</v>
      </c>
      <c r="W64" s="212">
        <v>689024353</v>
      </c>
      <c r="X64" s="212">
        <v>686224353</v>
      </c>
      <c r="Y64" s="212">
        <v>686224353</v>
      </c>
      <c r="Z64" s="212">
        <v>686224353</v>
      </c>
      <c r="AA64" s="212">
        <v>679328541</v>
      </c>
      <c r="AB64" s="212">
        <v>679328541</v>
      </c>
      <c r="AC64" s="212">
        <v>679328541</v>
      </c>
      <c r="AD64" s="369" t="s">
        <v>26</v>
      </c>
      <c r="AE64" s="212">
        <v>679328541</v>
      </c>
      <c r="AF64" s="212">
        <v>679328541</v>
      </c>
      <c r="AG64" s="212">
        <v>679328541</v>
      </c>
      <c r="AH64" s="212">
        <v>679328541</v>
      </c>
      <c r="AI64" s="212">
        <v>679328541</v>
      </c>
      <c r="AJ64" s="212">
        <v>679328541</v>
      </c>
      <c r="AL64" s="212">
        <v>679328541</v>
      </c>
      <c r="AM64" s="212">
        <v>681322756</v>
      </c>
      <c r="AN64" s="212">
        <v>681322756</v>
      </c>
    </row>
    <row r="65" spans="1:40" x14ac:dyDescent="0.25">
      <c r="A65" s="81" t="s">
        <v>809</v>
      </c>
      <c r="X65" s="215"/>
      <c r="Y65" s="215"/>
      <c r="Z65" s="215"/>
      <c r="AA65" s="215"/>
      <c r="AB65" s="215"/>
      <c r="AC65" s="215"/>
      <c r="AD65" s="215"/>
      <c r="AE65" s="215"/>
      <c r="AF65" s="215"/>
      <c r="AG65" s="215"/>
      <c r="AH65" s="215"/>
      <c r="AL65" s="212"/>
      <c r="AN65" s="212"/>
    </row>
    <row r="66" spans="1:40" x14ac:dyDescent="0.25">
      <c r="A66" s="88" t="s">
        <v>371</v>
      </c>
      <c r="F66" s="204"/>
    </row>
    <row r="67" spans="1:40" x14ac:dyDescent="0.25">
      <c r="B67" s="204"/>
      <c r="C67" s="204"/>
      <c r="D67" s="204"/>
      <c r="E67" s="204"/>
      <c r="F67" s="216"/>
      <c r="G67" s="204"/>
      <c r="H67" s="204"/>
      <c r="I67" s="204"/>
      <c r="J67" s="204"/>
      <c r="K67" s="204"/>
      <c r="L67" s="204"/>
      <c r="M67" s="204"/>
      <c r="N67" s="204"/>
      <c r="O67" s="204"/>
    </row>
    <row r="68" spans="1:40" x14ac:dyDescent="0.25">
      <c r="A68" s="216"/>
      <c r="B68" s="216"/>
      <c r="C68" s="216"/>
      <c r="D68" s="216"/>
      <c r="E68" s="216"/>
      <c r="F68" s="189"/>
      <c r="G68" s="216"/>
      <c r="H68" s="216"/>
      <c r="I68" s="216"/>
      <c r="J68" s="216"/>
      <c r="K68" s="216"/>
      <c r="L68" s="216"/>
      <c r="M68" s="216"/>
      <c r="N68" s="216"/>
      <c r="O68" s="216"/>
      <c r="P68" s="216"/>
      <c r="Q68" s="216"/>
      <c r="R68" s="216"/>
      <c r="S68" s="216"/>
      <c r="T68" s="216"/>
      <c r="U68" s="216"/>
      <c r="V68" s="216"/>
      <c r="W68" s="216"/>
    </row>
    <row r="69" spans="1:40" x14ac:dyDescent="0.25">
      <c r="B69" s="189"/>
      <c r="C69" s="189"/>
      <c r="D69" s="189"/>
      <c r="E69" s="189"/>
      <c r="G69" s="189"/>
      <c r="H69" s="189"/>
      <c r="I69" s="189"/>
      <c r="J69" s="189"/>
      <c r="K69" s="189"/>
      <c r="L69" s="189"/>
      <c r="M69" s="189"/>
      <c r="N69" s="189"/>
      <c r="O69" s="189"/>
    </row>
  </sheetData>
  <phoneticPr fontId="59" type="noConversion"/>
  <conditionalFormatting sqref="V64:AJ64 AL64:AN64 AL65 AN65">
    <cfRule type="cellIs" dxfId="1" priority="9" operator="equal">
      <formula>"ERRO"</formula>
    </cfRule>
    <cfRule type="cellIs" dxfId="0" priority="10" operator="equal">
      <formula>"OK"</formula>
    </cfRule>
  </conditionalFormatting>
  <hyperlinks>
    <hyperlink ref="C4" r:id="rId1" display="3@23" xr:uid="{7487F636-C89B-40C5-BC99-D7600A3E4FAF}"/>
  </hyperlinks>
  <pageMargins left="0.511811024" right="0.511811024" top="0.78740157499999996" bottom="0.78740157499999996" header="0.31496062000000002" footer="0.31496062000000002"/>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codeName="Planilha28">
    <tabColor rgb="FF4E4637"/>
  </sheetPr>
  <dimension ref="A4:S38"/>
  <sheetViews>
    <sheetView showGridLines="0" zoomScale="70" zoomScaleNormal="70" workbookViewId="0">
      <pane xSplit="1" topLeftCell="B1" activePane="topRight" state="frozen"/>
      <selection pane="topRight" activeCell="M24" sqref="M24"/>
    </sheetView>
  </sheetViews>
  <sheetFormatPr defaultColWidth="8.81640625" defaultRowHeight="13.5" x14ac:dyDescent="0.25"/>
  <cols>
    <col min="1" max="1" width="57.90625" style="27" customWidth="1"/>
    <col min="2" max="2" width="0.7265625" style="27" customWidth="1"/>
    <col min="3" max="3" width="19" style="27" customWidth="1"/>
    <col min="4" max="4" width="0.7265625" style="112" customWidth="1"/>
    <col min="5" max="5" width="16.453125" style="27" customWidth="1"/>
    <col min="6" max="6" width="0.7265625" style="112" customWidth="1"/>
    <col min="7" max="7" width="12.90625" style="27" bestFit="1" customWidth="1"/>
    <col min="8" max="8" width="0.7265625" style="112" customWidth="1"/>
    <col min="9" max="9" width="16.7265625" style="112" customWidth="1"/>
    <col min="10" max="10" width="0.7265625" style="27" customWidth="1"/>
    <col min="11" max="11" width="13.7265625" style="112" customWidth="1"/>
    <col min="12" max="12" width="0.7265625" style="27" customWidth="1"/>
    <col min="13" max="13" width="13.7265625" style="112" customWidth="1"/>
    <col min="14" max="14" width="0.7265625" style="27" customWidth="1"/>
    <col min="15" max="15" width="15.90625" style="27" customWidth="1"/>
    <col min="16" max="16" width="0.7265625" style="27" customWidth="1"/>
    <col min="17" max="17" width="15.26953125" style="27" bestFit="1" customWidth="1"/>
    <col min="18" max="18" width="0.7265625" style="27" customWidth="1"/>
    <col min="19" max="19" width="16.36328125" style="27" customWidth="1"/>
    <col min="20" max="20" width="0.7265625" style="27" customWidth="1"/>
    <col min="21" max="21" width="15.54296875" style="27" customWidth="1"/>
    <col min="22" max="16384" width="8.81640625" style="27"/>
  </cols>
  <sheetData>
    <row r="4" spans="1:19" ht="38" customHeight="1" x14ac:dyDescent="0.25">
      <c r="A4" s="290" t="s">
        <v>881</v>
      </c>
      <c r="B4" s="291"/>
      <c r="C4" s="292" t="s">
        <v>225</v>
      </c>
      <c r="D4" s="294"/>
      <c r="E4" s="292" t="s">
        <v>715</v>
      </c>
      <c r="F4" s="294"/>
      <c r="G4" s="292" t="s">
        <v>227</v>
      </c>
      <c r="H4" s="294"/>
      <c r="I4" s="292" t="s">
        <v>598</v>
      </c>
      <c r="J4" s="294"/>
      <c r="K4" s="292" t="s">
        <v>693</v>
      </c>
      <c r="L4" s="294"/>
      <c r="M4" s="292" t="s">
        <v>694</v>
      </c>
      <c r="N4" s="294"/>
      <c r="O4" s="292" t="s">
        <v>716</v>
      </c>
      <c r="P4" s="294"/>
      <c r="Q4" s="292" t="s">
        <v>207</v>
      </c>
      <c r="R4" s="295"/>
      <c r="S4" s="292" t="s">
        <v>695</v>
      </c>
    </row>
    <row r="5" spans="1:19" ht="15" x14ac:dyDescent="0.25">
      <c r="A5" s="296" t="s">
        <v>232</v>
      </c>
      <c r="B5" s="291"/>
      <c r="C5" s="294"/>
      <c r="D5" s="294"/>
      <c r="E5" s="294"/>
      <c r="F5" s="294"/>
      <c r="G5" s="294"/>
      <c r="H5" s="294"/>
      <c r="I5" s="294"/>
      <c r="J5" s="294"/>
      <c r="K5" s="295"/>
      <c r="L5" s="294"/>
      <c r="M5" s="294"/>
      <c r="N5" s="294"/>
      <c r="O5" s="293"/>
      <c r="P5" s="294"/>
      <c r="Q5" s="295"/>
      <c r="R5" s="295"/>
      <c r="S5" s="293"/>
    </row>
    <row r="6" spans="1:19" ht="16" x14ac:dyDescent="0.25">
      <c r="A6" s="297" t="s">
        <v>717</v>
      </c>
      <c r="B6" s="297"/>
      <c r="C6" s="631" t="s">
        <v>912</v>
      </c>
      <c r="D6" s="632"/>
      <c r="E6" s="631" t="s">
        <v>913</v>
      </c>
      <c r="F6" s="633"/>
      <c r="G6" s="631" t="s">
        <v>914</v>
      </c>
      <c r="H6" s="633"/>
      <c r="I6" s="631" t="s">
        <v>915</v>
      </c>
      <c r="J6" s="633"/>
      <c r="K6" s="633" t="s">
        <v>914</v>
      </c>
      <c r="L6" s="633"/>
      <c r="M6" s="631" t="s">
        <v>916</v>
      </c>
      <c r="N6" s="633"/>
      <c r="O6" s="631" t="s">
        <v>917</v>
      </c>
      <c r="P6" s="633"/>
      <c r="Q6" s="631">
        <v>2311161</v>
      </c>
      <c r="R6" s="633"/>
      <c r="S6" s="634">
        <v>2311161</v>
      </c>
    </row>
    <row r="7" spans="1:19" ht="16" x14ac:dyDescent="0.25">
      <c r="A7" s="297" t="s">
        <v>718</v>
      </c>
      <c r="B7" s="297"/>
      <c r="C7" s="631">
        <v>89250</v>
      </c>
      <c r="D7" s="632"/>
      <c r="E7" s="631">
        <v>26792</v>
      </c>
      <c r="F7" s="635"/>
      <c r="G7" s="636">
        <v>140550</v>
      </c>
      <c r="H7" s="635"/>
      <c r="I7" s="635">
        <v>55</v>
      </c>
      <c r="J7" s="633"/>
      <c r="K7" s="633" t="s">
        <v>914</v>
      </c>
      <c r="L7" s="633"/>
      <c r="M7" s="633">
        <v>8707</v>
      </c>
      <c r="N7" s="633"/>
      <c r="O7" s="637">
        <v>1188295</v>
      </c>
      <c r="P7" s="633"/>
      <c r="Q7" s="631" t="s">
        <v>914</v>
      </c>
      <c r="R7" s="633"/>
      <c r="S7" s="634">
        <v>1453649</v>
      </c>
    </row>
    <row r="8" spans="1:19" ht="16" x14ac:dyDescent="0.25">
      <c r="A8" s="297" t="s">
        <v>719</v>
      </c>
      <c r="B8" s="297"/>
      <c r="C8" s="631" t="s">
        <v>912</v>
      </c>
      <c r="D8" s="632"/>
      <c r="E8" s="631">
        <v>36273</v>
      </c>
      <c r="F8" s="635"/>
      <c r="G8" s="636">
        <v>8501</v>
      </c>
      <c r="H8" s="635"/>
      <c r="I8" s="635" t="s">
        <v>915</v>
      </c>
      <c r="J8" s="633"/>
      <c r="K8" s="633" t="s">
        <v>914</v>
      </c>
      <c r="L8" s="633"/>
      <c r="M8" s="633">
        <v>90692</v>
      </c>
      <c r="N8" s="633"/>
      <c r="O8" s="637">
        <v>2404131</v>
      </c>
      <c r="P8" s="633"/>
      <c r="Q8" s="631" t="s">
        <v>914</v>
      </c>
      <c r="R8" s="633"/>
      <c r="S8" s="634">
        <v>2539597</v>
      </c>
    </row>
    <row r="9" spans="1:19" ht="16" x14ac:dyDescent="0.25">
      <c r="A9" s="297" t="s">
        <v>720</v>
      </c>
      <c r="B9" s="297"/>
      <c r="C9" s="631">
        <v>4344646</v>
      </c>
      <c r="D9" s="632"/>
      <c r="E9" s="631" t="s">
        <v>913</v>
      </c>
      <c r="F9" s="635"/>
      <c r="G9" s="631" t="s">
        <v>914</v>
      </c>
      <c r="H9" s="631"/>
      <c r="I9" s="631">
        <v>2001507</v>
      </c>
      <c r="J9" s="633"/>
      <c r="K9" s="631" t="s">
        <v>914</v>
      </c>
      <c r="L9" s="633"/>
      <c r="M9" s="631" t="s">
        <v>916</v>
      </c>
      <c r="N9" s="633"/>
      <c r="O9" s="631" t="s">
        <v>917</v>
      </c>
      <c r="P9" s="633"/>
      <c r="Q9" s="631" t="s">
        <v>914</v>
      </c>
      <c r="R9" s="633"/>
      <c r="S9" s="634">
        <v>6346153</v>
      </c>
    </row>
    <row r="10" spans="1:19" ht="16" x14ac:dyDescent="0.25">
      <c r="A10" s="298" t="s">
        <v>721</v>
      </c>
      <c r="B10" s="297"/>
      <c r="C10" s="636">
        <v>1675297</v>
      </c>
      <c r="D10" s="632"/>
      <c r="E10" s="631" t="s">
        <v>913</v>
      </c>
      <c r="F10" s="633"/>
      <c r="G10" s="636" t="s">
        <v>914</v>
      </c>
      <c r="H10" s="633"/>
      <c r="I10" s="633">
        <v>930422</v>
      </c>
      <c r="J10" s="633"/>
      <c r="K10" s="633" t="s">
        <v>914</v>
      </c>
      <c r="L10" s="633"/>
      <c r="M10" s="637" t="s">
        <v>916</v>
      </c>
      <c r="N10" s="633"/>
      <c r="O10" s="637" t="s">
        <v>917</v>
      </c>
      <c r="P10" s="633"/>
      <c r="Q10" s="631" t="s">
        <v>914</v>
      </c>
      <c r="R10" s="633"/>
      <c r="S10" s="634">
        <v>2605719</v>
      </c>
    </row>
    <row r="11" spans="1:19" ht="16" x14ac:dyDescent="0.25">
      <c r="A11" s="298" t="s">
        <v>722</v>
      </c>
      <c r="B11" s="297"/>
      <c r="C11" s="636">
        <v>2669349</v>
      </c>
      <c r="D11" s="632"/>
      <c r="E11" s="636" t="s">
        <v>913</v>
      </c>
      <c r="F11" s="633"/>
      <c r="G11" s="636" t="s">
        <v>914</v>
      </c>
      <c r="H11" s="633"/>
      <c r="I11" s="636">
        <v>1071085</v>
      </c>
      <c r="J11" s="633"/>
      <c r="K11" s="636" t="s">
        <v>914</v>
      </c>
      <c r="L11" s="633"/>
      <c r="M11" s="636" t="s">
        <v>916</v>
      </c>
      <c r="N11" s="633"/>
      <c r="O11" s="636" t="s">
        <v>917</v>
      </c>
      <c r="P11" s="633"/>
      <c r="Q11" s="636" t="s">
        <v>914</v>
      </c>
      <c r="R11" s="633"/>
      <c r="S11" s="634">
        <v>3740434</v>
      </c>
    </row>
    <row r="12" spans="1:19" ht="16" x14ac:dyDescent="0.25">
      <c r="A12" s="299" t="s">
        <v>723</v>
      </c>
      <c r="B12" s="297"/>
      <c r="C12" s="636">
        <v>1035873</v>
      </c>
      <c r="D12" s="632"/>
      <c r="E12" s="631" t="s">
        <v>913</v>
      </c>
      <c r="F12" s="633"/>
      <c r="G12" s="631" t="s">
        <v>914</v>
      </c>
      <c r="H12" s="633"/>
      <c r="I12" s="633">
        <v>1071085</v>
      </c>
      <c r="J12" s="633"/>
      <c r="K12" s="633" t="s">
        <v>914</v>
      </c>
      <c r="L12" s="633"/>
      <c r="M12" s="637" t="s">
        <v>916</v>
      </c>
      <c r="N12" s="633"/>
      <c r="O12" s="631" t="s">
        <v>917</v>
      </c>
      <c r="P12" s="633"/>
      <c r="Q12" s="631" t="s">
        <v>914</v>
      </c>
      <c r="R12" s="633"/>
      <c r="S12" s="634">
        <v>2106958</v>
      </c>
    </row>
    <row r="13" spans="1:19" ht="16" x14ac:dyDescent="0.25">
      <c r="A13" s="299" t="s">
        <v>724</v>
      </c>
      <c r="B13" s="297"/>
      <c r="C13" s="636">
        <v>1633476</v>
      </c>
      <c r="D13" s="632"/>
      <c r="E13" s="631" t="s">
        <v>913</v>
      </c>
      <c r="F13" s="633"/>
      <c r="G13" s="631" t="s">
        <v>914</v>
      </c>
      <c r="H13" s="633"/>
      <c r="I13" s="633" t="s">
        <v>915</v>
      </c>
      <c r="J13" s="633"/>
      <c r="K13" s="633" t="s">
        <v>914</v>
      </c>
      <c r="L13" s="633"/>
      <c r="M13" s="637" t="s">
        <v>916</v>
      </c>
      <c r="N13" s="633"/>
      <c r="O13" s="631" t="s">
        <v>917</v>
      </c>
      <c r="P13" s="633"/>
      <c r="Q13" s="631" t="s">
        <v>914</v>
      </c>
      <c r="R13" s="633"/>
      <c r="S13" s="634">
        <v>1633476</v>
      </c>
    </row>
    <row r="14" spans="1:19" ht="16" x14ac:dyDescent="0.25">
      <c r="A14" s="297" t="s">
        <v>725</v>
      </c>
      <c r="B14" s="297"/>
      <c r="C14" s="635">
        <v>29794</v>
      </c>
      <c r="D14" s="632"/>
      <c r="E14" s="635">
        <v>209281</v>
      </c>
      <c r="F14" s="633"/>
      <c r="G14" s="635">
        <v>835637</v>
      </c>
      <c r="H14" s="633"/>
      <c r="I14" s="638">
        <v>1198003</v>
      </c>
      <c r="J14" s="633"/>
      <c r="K14" s="633">
        <v>16293</v>
      </c>
      <c r="L14" s="633"/>
      <c r="M14" s="633">
        <v>31956</v>
      </c>
      <c r="N14" s="633"/>
      <c r="O14" s="636">
        <v>13491</v>
      </c>
      <c r="P14" s="633"/>
      <c r="Q14" s="635" t="s">
        <v>914</v>
      </c>
      <c r="R14" s="633"/>
      <c r="S14" s="634">
        <v>2334454</v>
      </c>
    </row>
    <row r="15" spans="1:19" ht="16" x14ac:dyDescent="0.25">
      <c r="A15" s="297" t="s">
        <v>726</v>
      </c>
      <c r="B15" s="297"/>
      <c r="C15" s="631">
        <v>2401</v>
      </c>
      <c r="D15" s="632"/>
      <c r="E15" s="631">
        <v>84331</v>
      </c>
      <c r="F15" s="633"/>
      <c r="G15" s="636" t="s">
        <v>914</v>
      </c>
      <c r="H15" s="633"/>
      <c r="I15" s="633" t="s">
        <v>915</v>
      </c>
      <c r="J15" s="633"/>
      <c r="K15" s="633" t="s">
        <v>914</v>
      </c>
      <c r="L15" s="633"/>
      <c r="M15" s="633" t="s">
        <v>916</v>
      </c>
      <c r="N15" s="633"/>
      <c r="O15" s="637" t="s">
        <v>917</v>
      </c>
      <c r="P15" s="633"/>
      <c r="Q15" s="631" t="s">
        <v>914</v>
      </c>
      <c r="R15" s="633"/>
      <c r="S15" s="634">
        <v>86732</v>
      </c>
    </row>
    <row r="16" spans="1:19" ht="16" x14ac:dyDescent="0.25">
      <c r="A16" s="297" t="s">
        <v>334</v>
      </c>
      <c r="B16" s="297"/>
      <c r="C16" s="637">
        <v>172864</v>
      </c>
      <c r="D16" s="632"/>
      <c r="E16" s="637">
        <v>27928</v>
      </c>
      <c r="F16" s="633"/>
      <c r="G16" s="637">
        <v>47728</v>
      </c>
      <c r="H16" s="633"/>
      <c r="I16" s="635">
        <v>1670</v>
      </c>
      <c r="J16" s="633"/>
      <c r="K16" s="633" t="s">
        <v>914</v>
      </c>
      <c r="L16" s="633"/>
      <c r="M16" s="633">
        <v>5185</v>
      </c>
      <c r="N16" s="633"/>
      <c r="O16" s="637">
        <v>146378</v>
      </c>
      <c r="P16" s="633"/>
      <c r="Q16" s="633" t="s">
        <v>914</v>
      </c>
      <c r="R16" s="633"/>
      <c r="S16" s="634">
        <v>401753</v>
      </c>
    </row>
    <row r="17" spans="1:19" ht="24" customHeight="1" x14ac:dyDescent="0.25">
      <c r="A17" s="290" t="s">
        <v>727</v>
      </c>
      <c r="B17" s="291"/>
      <c r="C17" s="300">
        <v>4638954</v>
      </c>
      <c r="D17" s="301"/>
      <c r="E17" s="300">
        <v>384606</v>
      </c>
      <c r="F17" s="301"/>
      <c r="G17" s="300">
        <v>1032415</v>
      </c>
      <c r="H17" s="301"/>
      <c r="I17" s="300">
        <v>3201234</v>
      </c>
      <c r="J17" s="301"/>
      <c r="K17" s="300">
        <v>16293</v>
      </c>
      <c r="L17" s="301"/>
      <c r="M17" s="300">
        <v>136541</v>
      </c>
      <c r="N17" s="301"/>
      <c r="O17" s="300">
        <v>3752293</v>
      </c>
      <c r="P17" s="301"/>
      <c r="Q17" s="300">
        <v>2311161</v>
      </c>
      <c r="R17" s="302"/>
      <c r="S17" s="300">
        <v>15473499</v>
      </c>
    </row>
    <row r="18" spans="1:19" ht="15.5" x14ac:dyDescent="0.35">
      <c r="A18" s="296" t="s">
        <v>250</v>
      </c>
      <c r="B18" s="303"/>
      <c r="C18" s="303"/>
      <c r="D18" s="303"/>
      <c r="E18" s="303"/>
      <c r="F18" s="303"/>
      <c r="G18" s="303"/>
      <c r="H18" s="303"/>
      <c r="I18" s="303"/>
      <c r="J18" s="303"/>
      <c r="K18" s="303"/>
      <c r="L18" s="303"/>
      <c r="M18" s="303"/>
      <c r="N18" s="303"/>
      <c r="O18" s="303"/>
      <c r="P18" s="303"/>
      <c r="Q18" s="303"/>
      <c r="R18" s="303"/>
      <c r="S18" s="303"/>
    </row>
    <row r="19" spans="1:19" ht="16" x14ac:dyDescent="0.25">
      <c r="A19" s="297" t="s">
        <v>728</v>
      </c>
      <c r="B19" s="297"/>
      <c r="C19" s="631">
        <v>783489</v>
      </c>
      <c r="D19" s="632"/>
      <c r="E19" s="631">
        <v>146210</v>
      </c>
      <c r="F19" s="635"/>
      <c r="G19" s="631">
        <v>90520</v>
      </c>
      <c r="H19" s="631"/>
      <c r="I19" s="631">
        <v>820667</v>
      </c>
      <c r="J19" s="633"/>
      <c r="K19" s="631" t="s">
        <v>914</v>
      </c>
      <c r="L19" s="633"/>
      <c r="M19" s="631" t="s">
        <v>916</v>
      </c>
      <c r="N19" s="633"/>
      <c r="O19" s="631">
        <v>1691114</v>
      </c>
      <c r="P19" s="633"/>
      <c r="Q19" s="631">
        <v>2054438</v>
      </c>
      <c r="R19" s="639"/>
      <c r="S19" s="631">
        <v>5586439</v>
      </c>
    </row>
    <row r="20" spans="1:19" ht="16" x14ac:dyDescent="0.25">
      <c r="A20" s="298" t="s">
        <v>729</v>
      </c>
      <c r="B20" s="297"/>
      <c r="C20" s="639">
        <v>67201</v>
      </c>
      <c r="D20" s="632"/>
      <c r="E20" s="639">
        <v>26351</v>
      </c>
      <c r="F20" s="640"/>
      <c r="G20" s="639">
        <v>30765</v>
      </c>
      <c r="H20" s="640"/>
      <c r="I20" s="640">
        <v>169298</v>
      </c>
      <c r="J20" s="640"/>
      <c r="K20" s="633" t="s">
        <v>914</v>
      </c>
      <c r="L20" s="640"/>
      <c r="M20" s="640" t="s">
        <v>916</v>
      </c>
      <c r="N20" s="640"/>
      <c r="O20" s="639">
        <v>127367</v>
      </c>
      <c r="P20" s="640"/>
      <c r="Q20" s="639">
        <v>204439</v>
      </c>
      <c r="R20" s="640"/>
      <c r="S20" s="631">
        <v>625422</v>
      </c>
    </row>
    <row r="21" spans="1:19" ht="16" x14ac:dyDescent="0.25">
      <c r="A21" s="298" t="s">
        <v>730</v>
      </c>
      <c r="B21" s="297"/>
      <c r="C21" s="639">
        <v>716288</v>
      </c>
      <c r="D21" s="632"/>
      <c r="E21" s="639">
        <v>119859</v>
      </c>
      <c r="F21" s="640"/>
      <c r="G21" s="639">
        <v>59755</v>
      </c>
      <c r="H21" s="640"/>
      <c r="I21" s="640">
        <v>651369</v>
      </c>
      <c r="J21" s="640"/>
      <c r="K21" s="633" t="s">
        <v>914</v>
      </c>
      <c r="L21" s="640"/>
      <c r="M21" s="640" t="s">
        <v>916</v>
      </c>
      <c r="N21" s="640"/>
      <c r="O21" s="639">
        <v>1563747</v>
      </c>
      <c r="P21" s="640"/>
      <c r="Q21" s="639">
        <v>1850000</v>
      </c>
      <c r="R21" s="640"/>
      <c r="S21" s="631">
        <v>4961017</v>
      </c>
    </row>
    <row r="22" spans="1:19" ht="16" x14ac:dyDescent="0.25">
      <c r="A22" s="297" t="s">
        <v>342</v>
      </c>
      <c r="B22" s="297"/>
      <c r="C22" s="637">
        <v>6032</v>
      </c>
      <c r="D22" s="632"/>
      <c r="E22" s="637">
        <v>28445</v>
      </c>
      <c r="F22" s="635"/>
      <c r="G22" s="637">
        <v>15024</v>
      </c>
      <c r="H22" s="635"/>
      <c r="I22" s="637">
        <v>6781</v>
      </c>
      <c r="J22" s="633"/>
      <c r="K22" s="633">
        <v>867</v>
      </c>
      <c r="L22" s="633"/>
      <c r="M22" s="637">
        <v>43556</v>
      </c>
      <c r="N22" s="633"/>
      <c r="O22" s="637">
        <v>121184</v>
      </c>
      <c r="P22" s="633"/>
      <c r="Q22" s="637" t="s">
        <v>914</v>
      </c>
      <c r="R22" s="633"/>
      <c r="S22" s="631">
        <v>221889</v>
      </c>
    </row>
    <row r="23" spans="1:19" ht="16" x14ac:dyDescent="0.25">
      <c r="A23" s="297" t="s">
        <v>731</v>
      </c>
      <c r="B23" s="297"/>
      <c r="C23" s="637">
        <v>189687</v>
      </c>
      <c r="D23" s="632"/>
      <c r="E23" s="637" t="s">
        <v>913</v>
      </c>
      <c r="F23" s="635"/>
      <c r="G23" s="637" t="s">
        <v>914</v>
      </c>
      <c r="H23" s="635"/>
      <c r="I23" s="635" t="s">
        <v>915</v>
      </c>
      <c r="J23" s="633"/>
      <c r="K23" s="633" t="s">
        <v>914</v>
      </c>
      <c r="L23" s="633"/>
      <c r="M23" s="633" t="s">
        <v>916</v>
      </c>
      <c r="N23" s="633"/>
      <c r="O23" s="637" t="s">
        <v>917</v>
      </c>
      <c r="P23" s="633"/>
      <c r="Q23" s="637" t="s">
        <v>914</v>
      </c>
      <c r="R23" s="633"/>
      <c r="S23" s="631">
        <v>189687</v>
      </c>
    </row>
    <row r="24" spans="1:19" ht="16" x14ac:dyDescent="0.25">
      <c r="A24" s="297" t="s">
        <v>732</v>
      </c>
      <c r="B24" s="297"/>
      <c r="C24" s="631">
        <v>910828</v>
      </c>
      <c r="D24" s="632"/>
      <c r="E24" s="631">
        <v>21440</v>
      </c>
      <c r="F24" s="635"/>
      <c r="G24" s="631">
        <v>58569</v>
      </c>
      <c r="H24" s="631"/>
      <c r="I24" s="631">
        <v>34504</v>
      </c>
      <c r="J24" s="633"/>
      <c r="K24" s="631">
        <v>1559</v>
      </c>
      <c r="L24" s="633"/>
      <c r="M24" s="631">
        <v>7043</v>
      </c>
      <c r="N24" s="633"/>
      <c r="O24" s="631">
        <v>411850</v>
      </c>
      <c r="P24" s="633"/>
      <c r="Q24" s="631" t="s">
        <v>914</v>
      </c>
      <c r="R24" s="633"/>
      <c r="S24" s="631">
        <v>1445792</v>
      </c>
    </row>
    <row r="25" spans="1:19" ht="16" x14ac:dyDescent="0.25">
      <c r="A25" s="297" t="s">
        <v>733</v>
      </c>
      <c r="B25" s="297"/>
      <c r="C25" s="637">
        <v>17871</v>
      </c>
      <c r="D25" s="632"/>
      <c r="E25" s="637">
        <v>14486</v>
      </c>
      <c r="F25" s="635"/>
      <c r="G25" s="637">
        <v>6366</v>
      </c>
      <c r="H25" s="635"/>
      <c r="I25" s="637">
        <v>548</v>
      </c>
      <c r="J25" s="633"/>
      <c r="K25" s="633">
        <v>1559</v>
      </c>
      <c r="L25" s="633"/>
      <c r="M25" s="637">
        <v>7043</v>
      </c>
      <c r="N25" s="633"/>
      <c r="O25" s="637">
        <v>217825</v>
      </c>
      <c r="P25" s="633"/>
      <c r="Q25" s="637" t="s">
        <v>914</v>
      </c>
      <c r="R25" s="633"/>
      <c r="S25" s="631">
        <v>265698</v>
      </c>
    </row>
    <row r="26" spans="1:19" ht="16" x14ac:dyDescent="0.25">
      <c r="A26" s="297" t="s">
        <v>734</v>
      </c>
      <c r="B26" s="297"/>
      <c r="C26" s="637">
        <v>892956</v>
      </c>
      <c r="D26" s="632"/>
      <c r="E26" s="637">
        <v>6954</v>
      </c>
      <c r="F26" s="635"/>
      <c r="G26" s="637">
        <v>52203</v>
      </c>
      <c r="H26" s="635"/>
      <c r="I26" s="637">
        <v>33956</v>
      </c>
      <c r="J26" s="633"/>
      <c r="K26" s="633" t="s">
        <v>914</v>
      </c>
      <c r="L26" s="633"/>
      <c r="M26" s="637" t="s">
        <v>916</v>
      </c>
      <c r="N26" s="633"/>
      <c r="O26" s="637">
        <v>194025</v>
      </c>
      <c r="P26" s="633"/>
      <c r="Q26" s="637" t="s">
        <v>914</v>
      </c>
      <c r="R26" s="633"/>
      <c r="S26" s="631">
        <v>1180095</v>
      </c>
    </row>
    <row r="27" spans="1:19" ht="16" x14ac:dyDescent="0.25">
      <c r="A27" s="297" t="s">
        <v>735</v>
      </c>
      <c r="B27" s="297"/>
      <c r="C27" s="639" t="s">
        <v>912</v>
      </c>
      <c r="D27" s="632"/>
      <c r="E27" s="639" t="s">
        <v>913</v>
      </c>
      <c r="F27" s="639"/>
      <c r="G27" s="639" t="s">
        <v>914</v>
      </c>
      <c r="H27" s="639"/>
      <c r="I27" s="637" t="s">
        <v>915</v>
      </c>
      <c r="J27" s="639"/>
      <c r="K27" s="633" t="s">
        <v>914</v>
      </c>
      <c r="L27" s="639"/>
      <c r="M27" s="637" t="s">
        <v>916</v>
      </c>
      <c r="N27" s="639"/>
      <c r="O27" s="637">
        <v>772159</v>
      </c>
      <c r="P27" s="639"/>
      <c r="Q27" s="639" t="s">
        <v>914</v>
      </c>
      <c r="R27" s="639"/>
      <c r="S27" s="631">
        <v>772159</v>
      </c>
    </row>
    <row r="28" spans="1:19" ht="16" x14ac:dyDescent="0.25">
      <c r="A28" s="432" t="s">
        <v>786</v>
      </c>
      <c r="B28" s="297"/>
      <c r="C28" s="637">
        <v>2236</v>
      </c>
      <c r="D28" s="632"/>
      <c r="E28" s="637">
        <v>111071</v>
      </c>
      <c r="F28" s="635"/>
      <c r="G28" s="637" t="s">
        <v>914</v>
      </c>
      <c r="H28" s="635"/>
      <c r="I28" s="637" t="s">
        <v>915</v>
      </c>
      <c r="J28" s="633"/>
      <c r="K28" s="633" t="s">
        <v>914</v>
      </c>
      <c r="L28" s="633"/>
      <c r="M28" s="637" t="s">
        <v>916</v>
      </c>
      <c r="N28" s="633"/>
      <c r="O28" s="637" t="s">
        <v>917</v>
      </c>
      <c r="P28" s="633"/>
      <c r="Q28" s="637" t="s">
        <v>914</v>
      </c>
      <c r="R28" s="633"/>
      <c r="S28" s="631">
        <v>113307</v>
      </c>
    </row>
    <row r="29" spans="1:19" ht="16" x14ac:dyDescent="0.25">
      <c r="A29" s="297" t="s">
        <v>787</v>
      </c>
      <c r="B29" s="297"/>
      <c r="C29" s="637" t="s">
        <v>912</v>
      </c>
      <c r="D29" s="632"/>
      <c r="E29" s="637" t="s">
        <v>913</v>
      </c>
      <c r="F29" s="635"/>
      <c r="G29" s="637" t="s">
        <v>914</v>
      </c>
      <c r="H29" s="635"/>
      <c r="I29" s="637" t="s">
        <v>915</v>
      </c>
      <c r="J29" s="633"/>
      <c r="K29" s="633" t="s">
        <v>914</v>
      </c>
      <c r="L29" s="633"/>
      <c r="M29" s="637" t="s">
        <v>916</v>
      </c>
      <c r="N29" s="633"/>
      <c r="O29" s="637" t="s">
        <v>917</v>
      </c>
      <c r="P29" s="633"/>
      <c r="Q29" s="637">
        <v>143303</v>
      </c>
      <c r="R29" s="633"/>
      <c r="S29" s="631">
        <v>143303</v>
      </c>
    </row>
    <row r="30" spans="1:19" ht="16" x14ac:dyDescent="0.25">
      <c r="A30" s="297" t="s">
        <v>251</v>
      </c>
      <c r="B30" s="297"/>
      <c r="C30" s="637" t="s">
        <v>912</v>
      </c>
      <c r="D30" s="632"/>
      <c r="E30" s="637" t="s">
        <v>913</v>
      </c>
      <c r="F30" s="635"/>
      <c r="G30" s="637" t="s">
        <v>914</v>
      </c>
      <c r="H30" s="635"/>
      <c r="I30" s="637" t="s">
        <v>915</v>
      </c>
      <c r="J30" s="633"/>
      <c r="K30" s="633" t="s">
        <v>914</v>
      </c>
      <c r="L30" s="633"/>
      <c r="M30" s="637" t="s">
        <v>916</v>
      </c>
      <c r="N30" s="633"/>
      <c r="O30" s="637">
        <v>132474</v>
      </c>
      <c r="P30" s="633"/>
      <c r="Q30" s="637" t="s">
        <v>914</v>
      </c>
      <c r="R30" s="633"/>
      <c r="S30" s="631">
        <v>132474</v>
      </c>
    </row>
    <row r="31" spans="1:19" ht="16" x14ac:dyDescent="0.25">
      <c r="A31" s="297" t="s">
        <v>334</v>
      </c>
      <c r="B31" s="297"/>
      <c r="C31" s="637">
        <v>126551</v>
      </c>
      <c r="D31" s="632"/>
      <c r="E31" s="637">
        <v>35008</v>
      </c>
      <c r="F31" s="635"/>
      <c r="G31" s="637">
        <v>25999</v>
      </c>
      <c r="H31" s="635"/>
      <c r="I31" s="637" t="s">
        <v>915</v>
      </c>
      <c r="J31" s="633"/>
      <c r="K31" s="633" t="s">
        <v>914</v>
      </c>
      <c r="L31" s="633"/>
      <c r="M31" s="637">
        <v>29885</v>
      </c>
      <c r="N31" s="633"/>
      <c r="O31" s="637">
        <v>237544</v>
      </c>
      <c r="P31" s="633"/>
      <c r="Q31" s="637" t="s">
        <v>914</v>
      </c>
      <c r="R31" s="633"/>
      <c r="S31" s="631">
        <v>454987</v>
      </c>
    </row>
    <row r="32" spans="1:19" ht="30.5" customHeight="1" x14ac:dyDescent="0.25">
      <c r="A32" s="290" t="s">
        <v>736</v>
      </c>
      <c r="B32" s="291"/>
      <c r="C32" s="300">
        <v>2018823</v>
      </c>
      <c r="D32" s="301"/>
      <c r="E32" s="300">
        <v>342174</v>
      </c>
      <c r="F32" s="301"/>
      <c r="G32" s="300">
        <v>190112</v>
      </c>
      <c r="H32" s="301"/>
      <c r="I32" s="300">
        <v>861952</v>
      </c>
      <c r="J32" s="301"/>
      <c r="K32" s="300">
        <v>2426</v>
      </c>
      <c r="L32" s="301"/>
      <c r="M32" s="300">
        <v>80484</v>
      </c>
      <c r="N32" s="301"/>
      <c r="O32" s="300">
        <v>3366325</v>
      </c>
      <c r="P32" s="301"/>
      <c r="Q32" s="300">
        <v>2197741</v>
      </c>
      <c r="R32" s="302"/>
      <c r="S32" s="300">
        <v>9060037</v>
      </c>
    </row>
    <row r="33" spans="1:19" ht="7" customHeight="1" x14ac:dyDescent="0.25">
      <c r="A33" s="305"/>
      <c r="B33" s="305"/>
      <c r="C33" s="304"/>
      <c r="D33" s="409"/>
      <c r="E33" s="304"/>
      <c r="F33" s="409"/>
      <c r="G33" s="409"/>
      <c r="H33" s="409"/>
      <c r="I33" s="304"/>
      <c r="J33" s="409"/>
      <c r="K33" s="409"/>
      <c r="L33" s="409"/>
      <c r="M33" s="409"/>
      <c r="N33" s="409"/>
      <c r="O33" s="409"/>
      <c r="P33" s="409"/>
      <c r="Q33" s="304"/>
      <c r="R33" s="410"/>
      <c r="S33" s="304"/>
    </row>
    <row r="34" spans="1:19" ht="30.5" customHeight="1" x14ac:dyDescent="0.25">
      <c r="A34" s="290" t="s">
        <v>737</v>
      </c>
      <c r="B34" s="291"/>
      <c r="C34" s="300">
        <v>2620131</v>
      </c>
      <c r="D34" s="301"/>
      <c r="E34" s="300">
        <v>42432</v>
      </c>
      <c r="F34" s="301"/>
      <c r="G34" s="300">
        <v>842303</v>
      </c>
      <c r="H34" s="301"/>
      <c r="I34" s="300">
        <v>2339283</v>
      </c>
      <c r="J34" s="301"/>
      <c r="K34" s="300">
        <v>13866</v>
      </c>
      <c r="L34" s="301"/>
      <c r="M34" s="300">
        <v>56057</v>
      </c>
      <c r="N34" s="301"/>
      <c r="O34" s="300">
        <v>385968</v>
      </c>
      <c r="P34" s="301"/>
      <c r="Q34" s="300">
        <v>113420</v>
      </c>
      <c r="R34" s="302"/>
      <c r="S34" s="300">
        <v>6413460</v>
      </c>
    </row>
    <row r="35" spans="1:19" ht="7" customHeight="1" x14ac:dyDescent="0.35">
      <c r="A35" s="303"/>
      <c r="B35" s="303"/>
      <c r="C35" s="303"/>
      <c r="D35" s="303"/>
      <c r="E35" s="303"/>
      <c r="F35" s="303"/>
      <c r="G35" s="303"/>
      <c r="H35" s="303"/>
      <c r="I35" s="303"/>
      <c r="J35" s="303"/>
      <c r="K35" s="303"/>
      <c r="L35" s="303"/>
      <c r="M35" s="303"/>
      <c r="N35" s="303"/>
      <c r="O35" s="303"/>
      <c r="P35" s="303"/>
      <c r="Q35" s="303"/>
      <c r="R35" s="303"/>
      <c r="S35" s="303"/>
    </row>
    <row r="36" spans="1:19" ht="30.5" customHeight="1" x14ac:dyDescent="0.25">
      <c r="A36" s="290" t="s">
        <v>738</v>
      </c>
      <c r="B36" s="291"/>
      <c r="C36" s="300">
        <v>4638954</v>
      </c>
      <c r="D36" s="301"/>
      <c r="E36" s="300">
        <v>384606</v>
      </c>
      <c r="F36" s="301"/>
      <c r="G36" s="300">
        <v>1032415</v>
      </c>
      <c r="H36" s="301"/>
      <c r="I36" s="300">
        <v>3201234</v>
      </c>
      <c r="J36" s="301"/>
      <c r="K36" s="300">
        <v>16293</v>
      </c>
      <c r="L36" s="301"/>
      <c r="M36" s="300">
        <v>136541</v>
      </c>
      <c r="N36" s="301"/>
      <c r="O36" s="300">
        <v>3752293</v>
      </c>
      <c r="P36" s="301"/>
      <c r="Q36" s="300">
        <v>2311161</v>
      </c>
      <c r="R36" s="302"/>
      <c r="S36" s="300">
        <v>15473499</v>
      </c>
    </row>
    <row r="37" spans="1:19" ht="44" customHeight="1" x14ac:dyDescent="0.25">
      <c r="D37" s="27"/>
      <c r="F37" s="27"/>
      <c r="H37" s="27"/>
      <c r="I37" s="27"/>
      <c r="K37" s="27"/>
      <c r="M37" s="27"/>
    </row>
    <row r="38" spans="1:19" ht="44" customHeight="1" x14ac:dyDescent="0.25"/>
  </sheetData>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8606-831A-4AEC-97B7-5A60482C6C33}">
  <sheetPr codeName="Planilha30">
    <tabColor rgb="FF4E4637"/>
  </sheetPr>
  <dimension ref="A4:T47"/>
  <sheetViews>
    <sheetView showGridLines="0" zoomScale="80" zoomScaleNormal="80" workbookViewId="0">
      <pane xSplit="1" topLeftCell="B1" activePane="topRight" state="frozen"/>
      <selection pane="topRight"/>
    </sheetView>
  </sheetViews>
  <sheetFormatPr defaultRowHeight="13.5" x14ac:dyDescent="0.25"/>
  <cols>
    <col min="1" max="1" width="84.81640625" style="239" customWidth="1"/>
    <col min="2" max="2" width="0.7265625" style="239" customWidth="1"/>
    <col min="3" max="3" width="10.36328125" style="239" bestFit="1" customWidth="1"/>
    <col min="4" max="4" width="0.7265625" style="239" customWidth="1"/>
    <col min="5" max="5" width="15.6328125" style="239" bestFit="1" customWidth="1"/>
    <col min="6" max="6" width="0.7265625" style="239" customWidth="1"/>
    <col min="7" max="7" width="10.1796875" style="239" bestFit="1" customWidth="1"/>
    <col min="8" max="8" width="0.7265625" style="239" customWidth="1"/>
    <col min="9" max="9" width="15" style="239" bestFit="1" customWidth="1"/>
    <col min="10" max="10" width="0.7265625" style="239" customWidth="1"/>
    <col min="11" max="11" width="11.54296875" style="239" bestFit="1" customWidth="1"/>
    <col min="12" max="12" width="0.7265625" style="239" customWidth="1"/>
    <col min="13" max="13" width="9" style="239" bestFit="1" customWidth="1"/>
    <col min="14" max="14" width="0.7265625" style="239" customWidth="1"/>
    <col min="15" max="15" width="14.90625" style="239" customWidth="1"/>
    <col min="16" max="16" width="0.7265625" style="239" customWidth="1"/>
    <col min="17" max="17" width="15.08984375" style="239" bestFit="1" customWidth="1"/>
    <col min="18" max="18" width="0.7265625" style="239" customWidth="1"/>
    <col min="19" max="19" width="14.453125" style="239" customWidth="1"/>
    <col min="20" max="20" width="0.7265625" style="239" customWidth="1"/>
    <col min="21" max="21" width="15.6328125" style="239" customWidth="1"/>
    <col min="22" max="16384" width="8.7265625" style="239"/>
  </cols>
  <sheetData>
    <row r="4" spans="1:20" ht="42" x14ac:dyDescent="0.25">
      <c r="A4" s="340" t="s">
        <v>882</v>
      </c>
      <c r="B4" s="407"/>
      <c r="C4" s="408" t="s">
        <v>225</v>
      </c>
      <c r="D4" s="407"/>
      <c r="E4" s="408" t="s">
        <v>804</v>
      </c>
      <c r="F4" s="407"/>
      <c r="G4" s="408" t="s">
        <v>227</v>
      </c>
      <c r="H4" s="407"/>
      <c r="I4" s="408" t="s">
        <v>788</v>
      </c>
      <c r="J4" s="476"/>
      <c r="K4" s="408" t="s">
        <v>774</v>
      </c>
      <c r="L4" s="476"/>
      <c r="M4" s="408" t="s">
        <v>694</v>
      </c>
      <c r="N4" s="407"/>
      <c r="O4" s="408" t="s">
        <v>224</v>
      </c>
      <c r="P4" s="477"/>
      <c r="Q4" s="408" t="s">
        <v>207</v>
      </c>
      <c r="R4" s="477"/>
      <c r="S4" s="408" t="s">
        <v>695</v>
      </c>
    </row>
    <row r="5" spans="1:20" x14ac:dyDescent="0.25">
      <c r="A5" s="478" t="s">
        <v>696</v>
      </c>
      <c r="B5" s="407"/>
      <c r="C5" s="486"/>
      <c r="D5" s="407"/>
      <c r="E5" s="407"/>
      <c r="F5" s="407"/>
      <c r="G5" s="407"/>
      <c r="H5" s="407"/>
      <c r="I5" s="479"/>
      <c r="J5" s="479"/>
      <c r="K5" s="407"/>
      <c r="L5" s="407"/>
      <c r="M5" s="407"/>
      <c r="N5" s="407"/>
      <c r="O5" s="407"/>
      <c r="P5" s="479"/>
      <c r="Q5" s="407"/>
      <c r="R5" s="479"/>
      <c r="S5" s="407"/>
    </row>
    <row r="6" spans="1:20" x14ac:dyDescent="0.25">
      <c r="A6" s="480" t="s">
        <v>789</v>
      </c>
      <c r="B6" s="407"/>
      <c r="C6" s="641">
        <v>20296</v>
      </c>
      <c r="D6" s="642"/>
      <c r="E6" s="641">
        <v>5700</v>
      </c>
      <c r="F6" s="642"/>
      <c r="G6" s="641">
        <v>42707</v>
      </c>
      <c r="H6" s="642"/>
      <c r="I6" s="641">
        <v>146032</v>
      </c>
      <c r="J6" s="641"/>
      <c r="K6" s="641">
        <v>41</v>
      </c>
      <c r="L6" s="641"/>
      <c r="M6" s="641">
        <v>-4297</v>
      </c>
      <c r="N6" s="642"/>
      <c r="O6" s="641">
        <v>108600</v>
      </c>
      <c r="P6" s="641"/>
      <c r="Q6" s="641">
        <v>-52538</v>
      </c>
      <c r="R6" s="641"/>
      <c r="S6" s="641">
        <v>266540</v>
      </c>
    </row>
    <row r="7" spans="1:20" x14ac:dyDescent="0.25">
      <c r="A7" s="407"/>
      <c r="B7" s="407"/>
      <c r="C7" s="481"/>
      <c r="D7" s="407"/>
      <c r="E7" s="481"/>
      <c r="F7" s="407"/>
      <c r="G7" s="481"/>
      <c r="H7" s="407"/>
      <c r="I7" s="481"/>
      <c r="J7" s="481"/>
      <c r="K7" s="481"/>
      <c r="L7" s="481"/>
      <c r="M7" s="481"/>
      <c r="N7" s="407"/>
      <c r="O7" s="481"/>
      <c r="P7" s="481"/>
      <c r="Q7" s="481"/>
      <c r="R7" s="481"/>
      <c r="S7" s="407"/>
    </row>
    <row r="8" spans="1:20" ht="25" x14ac:dyDescent="0.25">
      <c r="A8" s="482" t="s">
        <v>697</v>
      </c>
      <c r="B8" s="407"/>
      <c r="C8" s="481"/>
      <c r="D8" s="407"/>
      <c r="E8" s="481"/>
      <c r="F8" s="407"/>
      <c r="G8" s="481"/>
      <c r="H8" s="407"/>
      <c r="I8" s="481"/>
      <c r="J8" s="481"/>
      <c r="K8" s="481"/>
      <c r="L8" s="481"/>
      <c r="M8" s="481"/>
      <c r="N8" s="407"/>
      <c r="O8" s="481"/>
      <c r="P8" s="481"/>
      <c r="Q8" s="481"/>
      <c r="R8" s="481"/>
      <c r="S8" s="407"/>
    </row>
    <row r="9" spans="1:20" x14ac:dyDescent="0.25">
      <c r="A9" s="480" t="s">
        <v>698</v>
      </c>
      <c r="B9" s="407"/>
      <c r="C9" s="641">
        <v>228</v>
      </c>
      <c r="D9" s="642"/>
      <c r="E9" s="641">
        <v>5977</v>
      </c>
      <c r="F9" s="642"/>
      <c r="G9" s="641">
        <v>3856</v>
      </c>
      <c r="H9" s="642"/>
      <c r="I9" s="641">
        <v>855</v>
      </c>
      <c r="J9" s="641"/>
      <c r="K9" s="641">
        <v>68</v>
      </c>
      <c r="L9" s="641"/>
      <c r="M9" s="641">
        <v>1919</v>
      </c>
      <c r="N9" s="642"/>
      <c r="O9" s="641">
        <v>1010</v>
      </c>
      <c r="P9" s="641"/>
      <c r="Q9" s="641">
        <v>1881</v>
      </c>
      <c r="R9" s="641"/>
      <c r="S9" s="641">
        <v>15794</v>
      </c>
    </row>
    <row r="10" spans="1:20" x14ac:dyDescent="0.25">
      <c r="A10" s="480" t="s">
        <v>378</v>
      </c>
      <c r="B10" s="407"/>
      <c r="C10" s="641">
        <v>32756</v>
      </c>
      <c r="D10" s="642"/>
      <c r="E10" s="641">
        <v>10776</v>
      </c>
      <c r="F10" s="642"/>
      <c r="G10" s="641" t="s">
        <v>912</v>
      </c>
      <c r="H10" s="642"/>
      <c r="I10" s="641" t="s">
        <v>915</v>
      </c>
      <c r="J10" s="641"/>
      <c r="K10" s="641" t="s">
        <v>919</v>
      </c>
      <c r="L10" s="641"/>
      <c r="M10" s="641" t="s">
        <v>919</v>
      </c>
      <c r="N10" s="642"/>
      <c r="O10" s="641">
        <v>16998</v>
      </c>
      <c r="P10" s="641"/>
      <c r="Q10" s="641">
        <v>10227</v>
      </c>
      <c r="R10" s="641"/>
      <c r="S10" s="641">
        <v>70757</v>
      </c>
    </row>
    <row r="11" spans="1:20" x14ac:dyDescent="0.25">
      <c r="A11" s="480" t="s">
        <v>380</v>
      </c>
      <c r="B11" s="407"/>
      <c r="C11" s="641">
        <v>-10558</v>
      </c>
      <c r="D11" s="642"/>
      <c r="E11" s="641" t="s">
        <v>912</v>
      </c>
      <c r="F11" s="642"/>
      <c r="G11" s="641" t="s">
        <v>912</v>
      </c>
      <c r="H11" s="642"/>
      <c r="I11" s="641" t="s">
        <v>915</v>
      </c>
      <c r="J11" s="641"/>
      <c r="K11" s="641" t="s">
        <v>919</v>
      </c>
      <c r="L11" s="641"/>
      <c r="M11" s="641" t="s">
        <v>919</v>
      </c>
      <c r="N11" s="642"/>
      <c r="O11" s="641" t="s">
        <v>920</v>
      </c>
      <c r="P11" s="641"/>
      <c r="Q11" s="641" t="s">
        <v>921</v>
      </c>
      <c r="R11" s="641"/>
      <c r="S11" s="641">
        <v>-10558</v>
      </c>
      <c r="T11" s="641">
        <v>-10558</v>
      </c>
    </row>
    <row r="12" spans="1:20" x14ac:dyDescent="0.25">
      <c r="A12" s="480" t="s">
        <v>699</v>
      </c>
      <c r="B12" s="483"/>
      <c r="C12" s="641" t="s">
        <v>918</v>
      </c>
      <c r="D12" s="642"/>
      <c r="E12" s="641" t="s">
        <v>912</v>
      </c>
      <c r="F12" s="642"/>
      <c r="G12" s="641" t="s">
        <v>912</v>
      </c>
      <c r="H12" s="642"/>
      <c r="I12" s="641">
        <v>10861</v>
      </c>
      <c r="J12" s="641"/>
      <c r="K12" s="641" t="s">
        <v>919</v>
      </c>
      <c r="L12" s="641"/>
      <c r="M12" s="641" t="s">
        <v>919</v>
      </c>
      <c r="N12" s="642"/>
      <c r="O12" s="641" t="s">
        <v>920</v>
      </c>
      <c r="P12" s="641"/>
      <c r="Q12" s="641" t="s">
        <v>921</v>
      </c>
      <c r="R12" s="641"/>
      <c r="S12" s="641">
        <v>10861</v>
      </c>
    </row>
    <row r="13" spans="1:20" x14ac:dyDescent="0.25">
      <c r="A13" s="481">
        <v>0</v>
      </c>
      <c r="B13" s="481">
        <v>0</v>
      </c>
      <c r="C13" s="641" t="s">
        <v>918</v>
      </c>
      <c r="D13" s="642"/>
      <c r="E13" s="641">
        <v>1065</v>
      </c>
      <c r="F13" s="642"/>
      <c r="G13" s="641" t="s">
        <v>912</v>
      </c>
      <c r="H13" s="642"/>
      <c r="I13" s="641" t="s">
        <v>915</v>
      </c>
      <c r="J13" s="641"/>
      <c r="K13" s="641" t="s">
        <v>919</v>
      </c>
      <c r="L13" s="641"/>
      <c r="M13" s="641" t="s">
        <v>919</v>
      </c>
      <c r="N13" s="642"/>
      <c r="O13" s="641" t="s">
        <v>920</v>
      </c>
      <c r="P13" s="641"/>
      <c r="Q13" s="641" t="s">
        <v>921</v>
      </c>
      <c r="R13" s="641"/>
      <c r="S13" s="641">
        <v>1065</v>
      </c>
    </row>
    <row r="14" spans="1:20" x14ac:dyDescent="0.25">
      <c r="A14" s="480" t="s">
        <v>700</v>
      </c>
      <c r="B14" s="407"/>
      <c r="C14" s="641">
        <v>-3441</v>
      </c>
      <c r="D14" s="642"/>
      <c r="E14" s="641" t="s">
        <v>912</v>
      </c>
      <c r="F14" s="642"/>
      <c r="G14" s="641">
        <v>-2776</v>
      </c>
      <c r="H14" s="642"/>
      <c r="I14" s="641">
        <v>-125116</v>
      </c>
      <c r="J14" s="641"/>
      <c r="K14" s="641" t="s">
        <v>919</v>
      </c>
      <c r="L14" s="641"/>
      <c r="M14" s="641" t="s">
        <v>919</v>
      </c>
      <c r="N14" s="642"/>
      <c r="O14" s="641" t="s">
        <v>920</v>
      </c>
      <c r="P14" s="641"/>
      <c r="Q14" s="641" t="s">
        <v>921</v>
      </c>
      <c r="R14" s="641"/>
      <c r="S14" s="641">
        <v>-131333</v>
      </c>
    </row>
    <row r="15" spans="1:20" x14ac:dyDescent="0.25">
      <c r="A15" s="480" t="s">
        <v>394</v>
      </c>
      <c r="B15" s="407"/>
      <c r="C15" s="641" t="s">
        <v>918</v>
      </c>
      <c r="D15" s="642"/>
      <c r="E15" s="641" t="s">
        <v>912</v>
      </c>
      <c r="F15" s="642"/>
      <c r="G15" s="641" t="s">
        <v>912</v>
      </c>
      <c r="H15" s="642"/>
      <c r="I15" s="641" t="s">
        <v>915</v>
      </c>
      <c r="J15" s="641"/>
      <c r="K15" s="641" t="s">
        <v>919</v>
      </c>
      <c r="L15" s="641"/>
      <c r="M15" s="641" t="s">
        <v>919</v>
      </c>
      <c r="N15" s="642"/>
      <c r="O15" s="641">
        <v>-1611</v>
      </c>
      <c r="P15" s="641"/>
      <c r="Q15" s="641">
        <v>4667</v>
      </c>
      <c r="R15" s="641"/>
      <c r="S15" s="641">
        <v>3056</v>
      </c>
    </row>
    <row r="16" spans="1:20" x14ac:dyDescent="0.25">
      <c r="A16" s="407"/>
      <c r="B16" s="407"/>
      <c r="C16" s="643">
        <v>39281</v>
      </c>
      <c r="D16" s="642"/>
      <c r="E16" s="643">
        <v>23517</v>
      </c>
      <c r="F16" s="642"/>
      <c r="G16" s="643">
        <v>43787</v>
      </c>
      <c r="H16" s="642"/>
      <c r="I16" s="643">
        <v>32632</v>
      </c>
      <c r="J16" s="644"/>
      <c r="K16" s="643">
        <v>109</v>
      </c>
      <c r="L16" s="644"/>
      <c r="M16" s="643">
        <v>-2378</v>
      </c>
      <c r="N16" s="642"/>
      <c r="O16" s="643">
        <v>124997</v>
      </c>
      <c r="P16" s="645"/>
      <c r="Q16" s="643">
        <v>-35763</v>
      </c>
      <c r="R16" s="645"/>
      <c r="S16" s="643">
        <v>226182</v>
      </c>
    </row>
    <row r="17" spans="1:19" x14ac:dyDescent="0.25">
      <c r="A17" s="478" t="s">
        <v>701</v>
      </c>
      <c r="B17" s="407"/>
      <c r="C17" s="407"/>
      <c r="D17" s="407"/>
      <c r="E17" s="407"/>
      <c r="F17" s="407"/>
      <c r="G17" s="407"/>
      <c r="H17" s="407"/>
      <c r="I17" s="481"/>
      <c r="J17" s="481"/>
      <c r="K17" s="407"/>
      <c r="L17" s="407"/>
      <c r="M17" s="407"/>
      <c r="N17" s="407"/>
      <c r="O17" s="481"/>
      <c r="P17" s="486"/>
      <c r="Q17" s="407"/>
      <c r="R17" s="486"/>
      <c r="S17" s="407"/>
    </row>
    <row r="18" spans="1:19" x14ac:dyDescent="0.25">
      <c r="A18" s="480" t="s">
        <v>329</v>
      </c>
      <c r="B18" s="407"/>
      <c r="C18" s="641">
        <v>6192</v>
      </c>
      <c r="D18" s="642"/>
      <c r="E18" s="641">
        <v>2287</v>
      </c>
      <c r="F18" s="642"/>
      <c r="G18" s="641">
        <v>32117</v>
      </c>
      <c r="H18" s="642"/>
      <c r="I18" s="641">
        <v>22538</v>
      </c>
      <c r="J18" s="641"/>
      <c r="K18" s="641">
        <v>-5506</v>
      </c>
      <c r="L18" s="641"/>
      <c r="M18" s="641">
        <v>10816</v>
      </c>
      <c r="N18" s="642"/>
      <c r="O18" s="641">
        <v>18550</v>
      </c>
      <c r="P18" s="641"/>
      <c r="Q18" s="641" t="s">
        <v>921</v>
      </c>
      <c r="R18" s="641"/>
      <c r="S18" s="641">
        <v>86994</v>
      </c>
    </row>
    <row r="19" spans="1:19" x14ac:dyDescent="0.25">
      <c r="A19" s="480" t="s">
        <v>805</v>
      </c>
      <c r="B19" s="407"/>
      <c r="C19" s="641" t="s">
        <v>918</v>
      </c>
      <c r="D19" s="642"/>
      <c r="E19" s="641" t="s">
        <v>912</v>
      </c>
      <c r="F19" s="642"/>
      <c r="G19" s="641">
        <v>-7885</v>
      </c>
      <c r="H19" s="642"/>
      <c r="I19" s="641" t="s">
        <v>915</v>
      </c>
      <c r="J19" s="641"/>
      <c r="K19" s="641" t="s">
        <v>919</v>
      </c>
      <c r="L19" s="641"/>
      <c r="M19" s="641" t="s">
        <v>919</v>
      </c>
      <c r="N19" s="642"/>
      <c r="O19" s="641">
        <v>-35004</v>
      </c>
      <c r="P19" s="641"/>
      <c r="Q19" s="641" t="s">
        <v>921</v>
      </c>
      <c r="R19" s="641"/>
      <c r="S19" s="641">
        <v>-42889</v>
      </c>
    </row>
    <row r="20" spans="1:19" x14ac:dyDescent="0.25">
      <c r="A20" s="480" t="s">
        <v>806</v>
      </c>
      <c r="B20" s="407"/>
      <c r="C20" s="641" t="s">
        <v>918</v>
      </c>
      <c r="D20" s="642"/>
      <c r="E20" s="641" t="s">
        <v>912</v>
      </c>
      <c r="F20" s="642"/>
      <c r="G20" s="641" t="s">
        <v>912</v>
      </c>
      <c r="H20" s="642"/>
      <c r="I20" s="641" t="s">
        <v>915</v>
      </c>
      <c r="J20" s="641"/>
      <c r="K20" s="641" t="s">
        <v>919</v>
      </c>
      <c r="L20" s="641"/>
      <c r="M20" s="641" t="s">
        <v>919</v>
      </c>
      <c r="N20" s="642"/>
      <c r="O20" s="641">
        <v>-52603</v>
      </c>
      <c r="P20" s="641"/>
      <c r="Q20" s="641">
        <v>-3989</v>
      </c>
      <c r="R20" s="641"/>
      <c r="S20" s="641">
        <v>-56592</v>
      </c>
    </row>
    <row r="21" spans="1:19" hidden="1" x14ac:dyDescent="0.25">
      <c r="A21" s="480" t="s">
        <v>438</v>
      </c>
      <c r="B21" s="407"/>
      <c r="C21" s="481">
        <v>0</v>
      </c>
      <c r="D21" s="407"/>
      <c r="E21" s="481">
        <v>0</v>
      </c>
      <c r="F21" s="407"/>
      <c r="G21" s="481">
        <v>0</v>
      </c>
      <c r="H21" s="407"/>
      <c r="I21" s="481">
        <v>0</v>
      </c>
      <c r="J21" s="481"/>
      <c r="K21" s="481">
        <v>0</v>
      </c>
      <c r="L21" s="481"/>
      <c r="M21" s="481">
        <v>0</v>
      </c>
      <c r="N21" s="407"/>
      <c r="O21" s="481">
        <v>0</v>
      </c>
      <c r="P21" s="486"/>
      <c r="Q21" s="481">
        <v>0</v>
      </c>
      <c r="R21" s="481"/>
      <c r="S21" s="481">
        <v>0</v>
      </c>
    </row>
    <row r="22" spans="1:19" ht="25" x14ac:dyDescent="0.25">
      <c r="A22" s="482" t="s">
        <v>400</v>
      </c>
      <c r="B22" s="407"/>
      <c r="C22" s="643">
        <v>45473</v>
      </c>
      <c r="D22" s="642"/>
      <c r="E22" s="643">
        <v>25804</v>
      </c>
      <c r="F22" s="642"/>
      <c r="G22" s="643">
        <v>68019</v>
      </c>
      <c r="H22" s="642"/>
      <c r="I22" s="643">
        <v>55170</v>
      </c>
      <c r="J22" s="644"/>
      <c r="K22" s="643">
        <v>-5397</v>
      </c>
      <c r="L22" s="644"/>
      <c r="M22" s="643">
        <v>8438</v>
      </c>
      <c r="N22" s="642"/>
      <c r="O22" s="643">
        <v>55940</v>
      </c>
      <c r="P22" s="645"/>
      <c r="Q22" s="643">
        <v>-39752</v>
      </c>
      <c r="R22" s="645"/>
      <c r="S22" s="643">
        <v>213695</v>
      </c>
    </row>
    <row r="23" spans="1:19" x14ac:dyDescent="0.25">
      <c r="A23" s="480" t="s">
        <v>702</v>
      </c>
      <c r="B23" s="407"/>
      <c r="C23" s="641">
        <v>-3337</v>
      </c>
      <c r="D23" s="642"/>
      <c r="E23" s="641">
        <v>-5890</v>
      </c>
      <c r="F23" s="642"/>
      <c r="G23" s="641">
        <v>-1041</v>
      </c>
      <c r="H23" s="642"/>
      <c r="I23" s="641">
        <v>-1392</v>
      </c>
      <c r="J23" s="641"/>
      <c r="K23" s="641">
        <v>-79</v>
      </c>
      <c r="L23" s="641"/>
      <c r="M23" s="641">
        <v>-7148</v>
      </c>
      <c r="N23" s="642"/>
      <c r="O23" s="641">
        <v>-8012</v>
      </c>
      <c r="P23" s="641"/>
      <c r="Q23" s="641">
        <v>-35</v>
      </c>
      <c r="R23" s="641"/>
      <c r="S23" s="641">
        <v>-26933</v>
      </c>
    </row>
    <row r="24" spans="1:19" x14ac:dyDescent="0.25">
      <c r="A24" s="487" t="s">
        <v>703</v>
      </c>
      <c r="B24" s="407"/>
      <c r="C24" s="641">
        <v>-26181</v>
      </c>
      <c r="D24" s="642"/>
      <c r="E24" s="641">
        <v>-5314</v>
      </c>
      <c r="F24" s="642"/>
      <c r="G24" s="641">
        <v>-1880</v>
      </c>
      <c r="H24" s="642"/>
      <c r="I24" s="641">
        <v>-14622</v>
      </c>
      <c r="J24" s="641"/>
      <c r="K24" s="641" t="s">
        <v>919</v>
      </c>
      <c r="L24" s="641"/>
      <c r="M24" s="641" t="s">
        <v>919</v>
      </c>
      <c r="N24" s="642"/>
      <c r="O24" s="641">
        <v>-33180</v>
      </c>
      <c r="P24" s="641"/>
      <c r="Q24" s="641">
        <v>-51436</v>
      </c>
      <c r="R24" s="641"/>
      <c r="S24" s="641">
        <v>-132612</v>
      </c>
    </row>
    <row r="25" spans="1:19" hidden="1" x14ac:dyDescent="0.25">
      <c r="A25" s="487" t="s">
        <v>842</v>
      </c>
      <c r="B25" s="407"/>
      <c r="C25" s="481">
        <v>0</v>
      </c>
      <c r="D25" s="407"/>
      <c r="E25" s="481">
        <v>0</v>
      </c>
      <c r="F25" s="407"/>
      <c r="G25" s="481">
        <v>0</v>
      </c>
      <c r="H25" s="407"/>
      <c r="I25" s="481">
        <v>0</v>
      </c>
      <c r="J25" s="481"/>
      <c r="K25" s="481">
        <v>0</v>
      </c>
      <c r="L25" s="481"/>
      <c r="M25" s="481">
        <v>0</v>
      </c>
      <c r="N25" s="407"/>
      <c r="O25" s="481">
        <v>0</v>
      </c>
      <c r="P25" s="481"/>
      <c r="Q25" s="481">
        <v>0</v>
      </c>
      <c r="R25" s="481"/>
      <c r="S25" s="481">
        <v>0</v>
      </c>
    </row>
    <row r="26" spans="1:19" hidden="1" x14ac:dyDescent="0.25">
      <c r="A26" s="487" t="s">
        <v>404</v>
      </c>
      <c r="B26" s="407"/>
      <c r="C26" s="481">
        <v>0</v>
      </c>
      <c r="D26" s="407"/>
      <c r="E26" s="481">
        <v>0</v>
      </c>
      <c r="F26" s="407"/>
      <c r="G26" s="481">
        <v>0</v>
      </c>
      <c r="H26" s="407"/>
      <c r="I26" s="481">
        <v>0</v>
      </c>
      <c r="J26" s="481"/>
      <c r="K26" s="481">
        <v>0</v>
      </c>
      <c r="L26" s="481"/>
      <c r="M26" s="481">
        <v>0</v>
      </c>
      <c r="N26" s="407"/>
      <c r="O26" s="481">
        <v>0</v>
      </c>
      <c r="P26" s="481"/>
      <c r="Q26" s="481">
        <v>0</v>
      </c>
      <c r="R26" s="481"/>
      <c r="S26" s="481">
        <v>0</v>
      </c>
    </row>
    <row r="27" spans="1:19" x14ac:dyDescent="0.25">
      <c r="A27" s="478" t="s">
        <v>704</v>
      </c>
      <c r="B27" s="407"/>
      <c r="C27" s="646">
        <v>15955</v>
      </c>
      <c r="D27" s="642"/>
      <c r="E27" s="646">
        <v>14601</v>
      </c>
      <c r="F27" s="642"/>
      <c r="G27" s="646">
        <v>65098</v>
      </c>
      <c r="H27" s="642"/>
      <c r="I27" s="646">
        <v>39157</v>
      </c>
      <c r="J27" s="647"/>
      <c r="K27" s="646">
        <v>-5476</v>
      </c>
      <c r="L27" s="647"/>
      <c r="M27" s="646">
        <v>1290</v>
      </c>
      <c r="N27" s="642"/>
      <c r="O27" s="646">
        <v>14748</v>
      </c>
      <c r="P27" s="642"/>
      <c r="Q27" s="646">
        <v>-91223</v>
      </c>
      <c r="R27" s="642"/>
      <c r="S27" s="646">
        <v>54149</v>
      </c>
    </row>
    <row r="28" spans="1:19" x14ac:dyDescent="0.25">
      <c r="A28" s="407"/>
      <c r="B28" s="407"/>
      <c r="C28" s="485"/>
      <c r="D28" s="407"/>
      <c r="E28" s="485"/>
      <c r="F28" s="407"/>
      <c r="G28" s="485"/>
      <c r="H28" s="407"/>
      <c r="I28" s="485"/>
      <c r="J28" s="485"/>
      <c r="K28" s="485"/>
      <c r="L28" s="485"/>
      <c r="M28" s="485"/>
      <c r="N28" s="407"/>
      <c r="O28" s="485"/>
      <c r="P28" s="486"/>
      <c r="Q28" s="485"/>
      <c r="R28" s="486"/>
      <c r="S28" s="485"/>
    </row>
    <row r="29" spans="1:19" x14ac:dyDescent="0.25">
      <c r="A29" s="478" t="s">
        <v>705</v>
      </c>
      <c r="B29" s="407"/>
      <c r="C29" s="488"/>
      <c r="D29" s="407"/>
      <c r="E29" s="488"/>
      <c r="F29" s="407"/>
      <c r="G29" s="488"/>
      <c r="H29" s="407"/>
      <c r="I29" s="488"/>
      <c r="J29" s="488"/>
      <c r="K29" s="488"/>
      <c r="L29" s="488"/>
      <c r="M29" s="488"/>
      <c r="N29" s="407"/>
      <c r="O29" s="488"/>
      <c r="P29" s="489"/>
      <c r="Q29" s="488"/>
      <c r="R29" s="489"/>
      <c r="S29" s="488"/>
    </row>
    <row r="30" spans="1:19" x14ac:dyDescent="0.25">
      <c r="A30" s="480" t="s">
        <v>706</v>
      </c>
      <c r="B30" s="407"/>
      <c r="C30" s="641">
        <v>67341</v>
      </c>
      <c r="D30" s="642"/>
      <c r="E30" s="641">
        <v>-5167</v>
      </c>
      <c r="F30" s="642"/>
      <c r="G30" s="641">
        <v>14305</v>
      </c>
      <c r="H30" s="642"/>
      <c r="I30" s="641">
        <v>4424</v>
      </c>
      <c r="J30" s="641"/>
      <c r="K30" s="641">
        <v>65907</v>
      </c>
      <c r="L30" s="641"/>
      <c r="M30" s="641">
        <v>-2582</v>
      </c>
      <c r="N30" s="642"/>
      <c r="O30" s="641">
        <v>94348</v>
      </c>
      <c r="P30" s="641"/>
      <c r="Q30" s="641">
        <v>-245720</v>
      </c>
      <c r="R30" s="641"/>
      <c r="S30" s="641">
        <v>-7145</v>
      </c>
    </row>
    <row r="31" spans="1:19" x14ac:dyDescent="0.25">
      <c r="A31" s="480" t="s">
        <v>707</v>
      </c>
      <c r="B31" s="407"/>
      <c r="C31" s="641">
        <v>-41849</v>
      </c>
      <c r="D31" s="642"/>
      <c r="E31" s="641">
        <v>-2277</v>
      </c>
      <c r="F31" s="642"/>
      <c r="G31" s="641">
        <v>-38890</v>
      </c>
      <c r="H31" s="642"/>
      <c r="I31" s="641">
        <v>-68999</v>
      </c>
      <c r="J31" s="641"/>
      <c r="K31" s="641">
        <v>-62447</v>
      </c>
      <c r="L31" s="641"/>
      <c r="M31" s="641">
        <v>-793</v>
      </c>
      <c r="N31" s="642"/>
      <c r="O31" s="641">
        <v>-16523</v>
      </c>
      <c r="P31" s="641"/>
      <c r="Q31" s="641">
        <v>15389</v>
      </c>
      <c r="R31" s="641"/>
      <c r="S31" s="641">
        <v>-216390</v>
      </c>
    </row>
    <row r="32" spans="1:19" x14ac:dyDescent="0.25">
      <c r="A32" s="480" t="s">
        <v>807</v>
      </c>
      <c r="B32" s="407"/>
      <c r="C32" s="486">
        <v>0</v>
      </c>
      <c r="D32" s="407"/>
      <c r="E32" s="481">
        <v>0</v>
      </c>
      <c r="F32" s="407"/>
      <c r="G32" s="486">
        <v>0</v>
      </c>
      <c r="H32" s="407"/>
      <c r="I32" s="486">
        <v>0</v>
      </c>
      <c r="J32" s="486"/>
      <c r="K32" s="486">
        <v>0</v>
      </c>
      <c r="L32" s="481"/>
      <c r="M32" s="500"/>
      <c r="N32" s="500"/>
      <c r="O32" s="500"/>
      <c r="P32" s="501"/>
      <c r="Q32" s="501"/>
      <c r="R32" s="486"/>
      <c r="S32" s="481">
        <v>0</v>
      </c>
    </row>
    <row r="33" spans="1:19" x14ac:dyDescent="0.25">
      <c r="A33" s="478" t="s">
        <v>708</v>
      </c>
      <c r="B33" s="407"/>
      <c r="C33" s="643">
        <v>25492</v>
      </c>
      <c r="D33" s="642"/>
      <c r="E33" s="643">
        <v>-7444</v>
      </c>
      <c r="F33" s="642"/>
      <c r="G33" s="643">
        <v>-24586</v>
      </c>
      <c r="H33" s="642"/>
      <c r="I33" s="643">
        <v>-64575</v>
      </c>
      <c r="J33" s="644"/>
      <c r="K33" s="643">
        <v>3459</v>
      </c>
      <c r="L33" s="644"/>
      <c r="M33" s="643">
        <v>-3375</v>
      </c>
      <c r="N33" s="642"/>
      <c r="O33" s="643">
        <v>77825</v>
      </c>
      <c r="P33" s="645"/>
      <c r="Q33" s="643">
        <v>-230331</v>
      </c>
      <c r="R33" s="645"/>
      <c r="S33" s="643">
        <v>-223535</v>
      </c>
    </row>
    <row r="34" spans="1:19" x14ac:dyDescent="0.25">
      <c r="A34" s="478"/>
      <c r="B34" s="407"/>
      <c r="C34" s="407"/>
      <c r="D34" s="407"/>
      <c r="E34" s="407"/>
      <c r="F34" s="407"/>
      <c r="G34" s="407"/>
      <c r="H34" s="407"/>
      <c r="I34" s="407"/>
      <c r="J34" s="407"/>
      <c r="K34" s="407"/>
      <c r="L34" s="407"/>
      <c r="M34" s="407"/>
      <c r="N34" s="407"/>
      <c r="O34" s="481"/>
      <c r="P34" s="407"/>
      <c r="Q34" s="407"/>
      <c r="R34" s="407"/>
      <c r="S34" s="407"/>
    </row>
    <row r="35" spans="1:19" x14ac:dyDescent="0.25">
      <c r="A35" s="407"/>
      <c r="B35" s="407"/>
      <c r="C35" s="481"/>
      <c r="D35" s="407"/>
      <c r="E35" s="481"/>
      <c r="F35" s="407"/>
      <c r="G35" s="481"/>
      <c r="H35" s="407"/>
      <c r="I35" s="481"/>
      <c r="J35" s="481"/>
      <c r="K35" s="481"/>
      <c r="L35" s="481"/>
      <c r="M35" s="481"/>
      <c r="N35" s="407"/>
      <c r="O35" s="481"/>
      <c r="P35" s="486"/>
      <c r="Q35" s="481"/>
      <c r="R35" s="481"/>
      <c r="S35" s="481"/>
    </row>
    <row r="36" spans="1:19" x14ac:dyDescent="0.25">
      <c r="A36" s="478" t="s">
        <v>709</v>
      </c>
      <c r="B36" s="407"/>
      <c r="C36" s="407"/>
      <c r="D36" s="407"/>
      <c r="E36" s="407"/>
      <c r="F36" s="407"/>
      <c r="G36" s="407"/>
      <c r="H36" s="407"/>
      <c r="I36" s="486"/>
      <c r="J36" s="486"/>
      <c r="K36" s="407"/>
      <c r="L36" s="407"/>
      <c r="M36" s="407"/>
      <c r="N36" s="407"/>
      <c r="O36" s="481"/>
      <c r="P36" s="486"/>
      <c r="Q36" s="407"/>
      <c r="R36" s="486"/>
      <c r="S36" s="407"/>
    </row>
    <row r="37" spans="1:19" x14ac:dyDescent="0.25">
      <c r="A37" s="480" t="s">
        <v>843</v>
      </c>
      <c r="B37" s="407"/>
      <c r="C37" s="481">
        <v>0</v>
      </c>
      <c r="D37" s="407"/>
      <c r="E37" s="481">
        <v>0</v>
      </c>
      <c r="F37" s="407"/>
      <c r="G37" s="481">
        <v>0</v>
      </c>
      <c r="H37" s="407"/>
      <c r="I37" s="481">
        <v>0</v>
      </c>
      <c r="J37" s="486"/>
      <c r="K37" s="481">
        <v>0</v>
      </c>
      <c r="L37" s="407"/>
      <c r="M37" s="481">
        <v>0</v>
      </c>
      <c r="N37" s="407"/>
      <c r="O37" s="481">
        <v>0</v>
      </c>
      <c r="P37" s="486"/>
      <c r="Q37" s="481">
        <v>0</v>
      </c>
      <c r="R37" s="486"/>
      <c r="S37" s="481">
        <v>0</v>
      </c>
    </row>
    <row r="38" spans="1:19" x14ac:dyDescent="0.25">
      <c r="A38" s="480" t="s">
        <v>710</v>
      </c>
      <c r="B38" s="407"/>
      <c r="C38" s="481">
        <v>0</v>
      </c>
      <c r="D38" s="505"/>
      <c r="E38" s="504">
        <v>110000</v>
      </c>
      <c r="F38" s="505"/>
      <c r="G38" s="481">
        <v>0</v>
      </c>
      <c r="H38" s="505"/>
      <c r="I38" s="481">
        <v>0</v>
      </c>
      <c r="J38" s="504"/>
      <c r="K38" s="481">
        <v>0</v>
      </c>
      <c r="L38" s="504"/>
      <c r="M38" s="481">
        <v>0</v>
      </c>
      <c r="N38" s="505"/>
      <c r="O38" s="504" t="s">
        <v>920</v>
      </c>
      <c r="P38" s="504"/>
      <c r="Q38" s="504">
        <v>652382</v>
      </c>
      <c r="R38" s="504"/>
      <c r="S38" s="504">
        <v>762382</v>
      </c>
    </row>
    <row r="39" spans="1:19" x14ac:dyDescent="0.25">
      <c r="A39" s="480" t="s">
        <v>711</v>
      </c>
      <c r="B39" s="407"/>
      <c r="C39" s="504">
        <v>-41199</v>
      </c>
      <c r="D39" s="505"/>
      <c r="E39" s="504">
        <v>-82120</v>
      </c>
      <c r="F39" s="505"/>
      <c r="G39" s="504">
        <v>-24538</v>
      </c>
      <c r="H39" s="505"/>
      <c r="I39" s="504">
        <v>-65000</v>
      </c>
      <c r="J39" s="504"/>
      <c r="K39" s="481">
        <v>0</v>
      </c>
      <c r="L39" s="504"/>
      <c r="M39" s="481">
        <v>0</v>
      </c>
      <c r="N39" s="505"/>
      <c r="O39" s="504">
        <v>-32500</v>
      </c>
      <c r="P39" s="504"/>
      <c r="Q39" s="504">
        <v>-127778</v>
      </c>
      <c r="R39" s="504"/>
      <c r="S39" s="504">
        <v>-373136</v>
      </c>
    </row>
    <row r="40" spans="1:19" x14ac:dyDescent="0.25">
      <c r="A40" s="480" t="s">
        <v>712</v>
      </c>
      <c r="B40" s="407"/>
      <c r="C40" s="481">
        <v>0</v>
      </c>
      <c r="D40" s="505"/>
      <c r="E40" s="504" t="s">
        <v>912</v>
      </c>
      <c r="F40" s="505"/>
      <c r="G40" s="481">
        <v>0</v>
      </c>
      <c r="H40" s="505"/>
      <c r="I40" s="481">
        <v>0</v>
      </c>
      <c r="J40" s="504"/>
      <c r="K40" s="481">
        <v>0</v>
      </c>
      <c r="L40" s="504"/>
      <c r="M40" s="481">
        <v>0</v>
      </c>
      <c r="N40" s="505"/>
      <c r="O40" s="504" t="s">
        <v>920</v>
      </c>
      <c r="P40" s="504"/>
      <c r="Q40" s="504">
        <v>-62502</v>
      </c>
      <c r="R40" s="504"/>
      <c r="S40" s="504">
        <v>-62502</v>
      </c>
    </row>
    <row r="41" spans="1:19" x14ac:dyDescent="0.25">
      <c r="A41" s="480" t="s">
        <v>810</v>
      </c>
      <c r="B41" s="407"/>
      <c r="C41" s="481">
        <v>0</v>
      </c>
      <c r="D41" s="407"/>
      <c r="E41" s="481">
        <v>0</v>
      </c>
      <c r="F41" s="407"/>
      <c r="G41" s="481">
        <v>0</v>
      </c>
      <c r="H41" s="407"/>
      <c r="I41" s="481">
        <v>0</v>
      </c>
      <c r="J41" s="486"/>
      <c r="K41" s="481">
        <v>0</v>
      </c>
      <c r="L41" s="407"/>
      <c r="M41" s="481">
        <v>0</v>
      </c>
      <c r="N41" s="407"/>
      <c r="O41" s="481">
        <v>0</v>
      </c>
      <c r="P41" s="486"/>
      <c r="Q41" s="481">
        <v>0</v>
      </c>
      <c r="R41" s="486"/>
      <c r="S41" s="481">
        <v>0</v>
      </c>
    </row>
    <row r="42" spans="1:19" x14ac:dyDescent="0.25">
      <c r="A42" s="478" t="s">
        <v>713</v>
      </c>
      <c r="B42" s="480"/>
      <c r="C42" s="484">
        <v>-41199</v>
      </c>
      <c r="D42" s="480"/>
      <c r="E42" s="484">
        <v>27880</v>
      </c>
      <c r="F42" s="480"/>
      <c r="G42" s="484">
        <v>-24538</v>
      </c>
      <c r="H42" s="480"/>
      <c r="I42" s="484">
        <v>-65000</v>
      </c>
      <c r="J42" s="485"/>
      <c r="K42" s="484" t="s">
        <v>919</v>
      </c>
      <c r="L42" s="485"/>
      <c r="M42" s="484" t="s">
        <v>919</v>
      </c>
      <c r="N42" s="480"/>
      <c r="O42" s="484">
        <v>-32500</v>
      </c>
      <c r="P42" s="486"/>
      <c r="Q42" s="484">
        <v>462103</v>
      </c>
      <c r="R42" s="486"/>
      <c r="S42" s="484">
        <v>326745</v>
      </c>
    </row>
    <row r="43" spans="1:19" x14ac:dyDescent="0.25">
      <c r="A43" s="478"/>
      <c r="B43" s="480"/>
      <c r="C43" s="407"/>
      <c r="D43" s="480"/>
      <c r="E43" s="407"/>
      <c r="F43" s="480"/>
      <c r="G43" s="407"/>
      <c r="H43" s="480"/>
      <c r="I43" s="407"/>
      <c r="J43" s="407"/>
      <c r="K43" s="407"/>
      <c r="L43" s="407"/>
      <c r="M43" s="407"/>
      <c r="N43" s="480"/>
      <c r="O43" s="407"/>
      <c r="P43" s="407"/>
      <c r="Q43" s="407"/>
      <c r="R43" s="407"/>
      <c r="S43" s="407"/>
    </row>
    <row r="44" spans="1:19" x14ac:dyDescent="0.25">
      <c r="A44" s="478"/>
      <c r="B44" s="480"/>
      <c r="C44" s="485"/>
      <c r="D44" s="480"/>
      <c r="E44" s="485"/>
      <c r="F44" s="480"/>
      <c r="G44" s="485"/>
      <c r="H44" s="480"/>
      <c r="I44" s="485"/>
      <c r="J44" s="485"/>
      <c r="K44" s="485"/>
      <c r="L44" s="485"/>
      <c r="M44" s="485"/>
      <c r="N44" s="480"/>
      <c r="O44" s="485"/>
      <c r="P44" s="486"/>
      <c r="Q44" s="485"/>
      <c r="R44" s="486"/>
      <c r="S44" s="407"/>
    </row>
    <row r="45" spans="1:19" x14ac:dyDescent="0.25">
      <c r="A45" s="407"/>
      <c r="B45" s="407"/>
      <c r="C45" s="407"/>
      <c r="D45" s="407"/>
      <c r="E45" s="407"/>
      <c r="F45" s="407"/>
      <c r="G45" s="407"/>
      <c r="H45" s="407"/>
      <c r="I45" s="486"/>
      <c r="J45" s="486"/>
      <c r="K45" s="407"/>
      <c r="L45" s="407"/>
      <c r="M45" s="407"/>
      <c r="N45" s="407"/>
      <c r="O45" s="479"/>
      <c r="P45" s="486"/>
      <c r="Q45" s="407"/>
      <c r="R45" s="486"/>
      <c r="S45" s="407"/>
    </row>
    <row r="46" spans="1:19" ht="14" thickBot="1" x14ac:dyDescent="0.3">
      <c r="A46" s="478" t="s">
        <v>714</v>
      </c>
      <c r="B46" s="407"/>
      <c r="C46" s="490">
        <v>247</v>
      </c>
      <c r="D46" s="407"/>
      <c r="E46" s="490">
        <v>35037</v>
      </c>
      <c r="F46" s="407"/>
      <c r="G46" s="490">
        <v>15974</v>
      </c>
      <c r="H46" s="407"/>
      <c r="I46" s="490">
        <v>-90418</v>
      </c>
      <c r="J46" s="485"/>
      <c r="K46" s="490">
        <v>-2017</v>
      </c>
      <c r="L46" s="485"/>
      <c r="M46" s="490">
        <v>-2085</v>
      </c>
      <c r="N46" s="407"/>
      <c r="O46" s="490">
        <v>60073</v>
      </c>
      <c r="P46" s="486"/>
      <c r="Q46" s="490">
        <v>140548</v>
      </c>
      <c r="R46" s="486"/>
      <c r="S46" s="490">
        <v>157359</v>
      </c>
    </row>
    <row r="47" spans="1:19" ht="14" thickTop="1" x14ac:dyDescent="0.25"/>
  </sheetData>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779D-7426-4821-BDB5-FEE518C2D59D}">
  <sheetPr>
    <tabColor rgb="FF4E4637"/>
  </sheetPr>
  <dimension ref="A3:N33"/>
  <sheetViews>
    <sheetView showGridLines="0" zoomScale="79" zoomScaleNormal="70" workbookViewId="0">
      <pane xSplit="1" topLeftCell="B1" activePane="topRight" state="frozen"/>
      <selection pane="topRight"/>
    </sheetView>
  </sheetViews>
  <sheetFormatPr defaultRowHeight="14.5" x14ac:dyDescent="0.35"/>
  <cols>
    <col min="1" max="1" width="57.08984375" bestFit="1" customWidth="1"/>
    <col min="2" max="13" width="10.08984375" bestFit="1" customWidth="1"/>
  </cols>
  <sheetData>
    <row r="3" spans="1:14" ht="10.5" customHeight="1" x14ac:dyDescent="0.35"/>
    <row r="4" spans="1:14" ht="19.5" customHeight="1" x14ac:dyDescent="0.35">
      <c r="A4" s="317" t="s">
        <v>631</v>
      </c>
    </row>
    <row r="5" spans="1:14" x14ac:dyDescent="0.35">
      <c r="A5" s="317" t="s">
        <v>632</v>
      </c>
    </row>
    <row r="7" spans="1:14" ht="19" customHeight="1" x14ac:dyDescent="0.35">
      <c r="A7" s="372" t="s">
        <v>695</v>
      </c>
      <c r="B7" s="373" t="s">
        <v>642</v>
      </c>
      <c r="C7" s="373" t="s">
        <v>779</v>
      </c>
      <c r="D7" s="373" t="s">
        <v>644</v>
      </c>
      <c r="E7" s="373" t="s">
        <v>645</v>
      </c>
      <c r="F7" s="373" t="s">
        <v>646</v>
      </c>
      <c r="G7" s="373" t="s">
        <v>647</v>
      </c>
      <c r="H7" s="373" t="s">
        <v>648</v>
      </c>
      <c r="I7" s="373" t="s">
        <v>649</v>
      </c>
      <c r="J7" s="373" t="s">
        <v>650</v>
      </c>
      <c r="K7" s="373" t="s">
        <v>651</v>
      </c>
      <c r="L7" s="373" t="s">
        <v>652</v>
      </c>
      <c r="M7" s="373" t="s">
        <v>653</v>
      </c>
      <c r="N7" s="374" t="s">
        <v>148</v>
      </c>
    </row>
    <row r="8" spans="1:14" ht="18.5" customHeight="1" x14ac:dyDescent="0.35">
      <c r="A8" s="375" t="s">
        <v>790</v>
      </c>
      <c r="B8" s="322">
        <v>56</v>
      </c>
      <c r="C8" s="322">
        <v>1082</v>
      </c>
      <c r="D8" s="322">
        <v>475</v>
      </c>
      <c r="E8" s="322">
        <v>373</v>
      </c>
      <c r="F8" s="322">
        <v>215</v>
      </c>
      <c r="G8" s="322">
        <v>272</v>
      </c>
      <c r="H8" s="322">
        <v>235</v>
      </c>
      <c r="I8" s="322">
        <v>358</v>
      </c>
      <c r="J8" s="322">
        <v>262</v>
      </c>
      <c r="K8" s="322">
        <v>274</v>
      </c>
      <c r="L8" s="322">
        <v>219</v>
      </c>
      <c r="M8" s="322">
        <v>102</v>
      </c>
      <c r="N8" s="376">
        <f>SUM(B8:M8)</f>
        <v>3923</v>
      </c>
    </row>
    <row r="9" spans="1:14" ht="18.5" customHeight="1" x14ac:dyDescent="0.35">
      <c r="A9" s="375" t="s">
        <v>746</v>
      </c>
      <c r="B9" s="322">
        <f>SUM(B14,B18,B22,B25,B31,B34)</f>
        <v>882.06948537469998</v>
      </c>
      <c r="C9" s="322">
        <f t="shared" ref="C9:M9" si="0">SUM(C14,C18,C22,C25,C31,C34)</f>
        <v>898.37964875759985</v>
      </c>
      <c r="D9" s="322">
        <f t="shared" si="0"/>
        <v>420.7207294519244</v>
      </c>
      <c r="E9" s="322">
        <f t="shared" si="0"/>
        <v>318.04813665506077</v>
      </c>
      <c r="F9" s="322">
        <f t="shared" si="0"/>
        <v>155.26529634735198</v>
      </c>
      <c r="G9" s="322">
        <f t="shared" si="0"/>
        <v>296.21312185710303</v>
      </c>
      <c r="H9" s="322">
        <f t="shared" si="0"/>
        <v>175.093567818802</v>
      </c>
      <c r="I9" s="322">
        <f t="shared" si="0"/>
        <v>179.90522257813458</v>
      </c>
      <c r="J9" s="322">
        <f t="shared" si="0"/>
        <v>214.28989921943793</v>
      </c>
      <c r="K9" s="322">
        <f t="shared" si="0"/>
        <v>223.79452395593978</v>
      </c>
      <c r="L9" s="322">
        <f t="shared" si="0"/>
        <v>156.83228631549753</v>
      </c>
      <c r="M9" s="322">
        <f t="shared" si="0"/>
        <v>102.45153061706549</v>
      </c>
      <c r="N9" s="376">
        <f>SUM(B9:M9)</f>
        <v>4023.0634489486174</v>
      </c>
    </row>
    <row r="10" spans="1:14" ht="18.5" customHeight="1" x14ac:dyDescent="0.35">
      <c r="A10" s="375" t="s">
        <v>740</v>
      </c>
      <c r="B10" s="322">
        <f>B15</f>
        <v>324</v>
      </c>
      <c r="C10" s="322">
        <f t="shared" ref="C10:I10" si="1">C15</f>
        <v>394</v>
      </c>
      <c r="D10" s="322">
        <f t="shared" si="1"/>
        <v>288</v>
      </c>
      <c r="E10" s="322">
        <f t="shared" si="1"/>
        <v>153</v>
      </c>
      <c r="F10" s="322">
        <f t="shared" si="1"/>
        <v>102</v>
      </c>
      <c r="G10" s="322">
        <f t="shared" si="1"/>
        <v>63</v>
      </c>
      <c r="H10" s="322">
        <f t="shared" si="1"/>
        <v>2.7759742799999998</v>
      </c>
      <c r="I10" s="322">
        <f t="shared" si="1"/>
        <v>1.15665595</v>
      </c>
      <c r="J10" s="322" t="s">
        <v>26</v>
      </c>
      <c r="K10" s="322" t="s">
        <v>26</v>
      </c>
      <c r="L10" s="322" t="s">
        <v>26</v>
      </c>
      <c r="M10" s="322" t="s">
        <v>26</v>
      </c>
      <c r="N10" s="376">
        <f>SUM(B10:M10)</f>
        <v>1327.9326302299999</v>
      </c>
    </row>
    <row r="11" spans="1:14" ht="18.5" customHeight="1" x14ac:dyDescent="0.35">
      <c r="A11" s="377" t="s">
        <v>741</v>
      </c>
      <c r="B11" s="378" t="s">
        <v>26</v>
      </c>
      <c r="C11" s="378" t="s">
        <v>26</v>
      </c>
      <c r="D11" s="378" t="s">
        <v>26</v>
      </c>
      <c r="E11" s="378" t="s">
        <v>26</v>
      </c>
      <c r="F11" s="378" t="s">
        <v>26</v>
      </c>
      <c r="G11" s="378">
        <v>120</v>
      </c>
      <c r="H11" s="378" t="s">
        <v>26</v>
      </c>
      <c r="I11" s="378" t="s">
        <v>26</v>
      </c>
      <c r="J11" s="378" t="s">
        <v>26</v>
      </c>
      <c r="K11" s="378" t="s">
        <v>26</v>
      </c>
      <c r="L11" s="378" t="s">
        <v>26</v>
      </c>
      <c r="M11" s="378" t="s">
        <v>26</v>
      </c>
      <c r="N11" s="379">
        <v>121</v>
      </c>
    </row>
    <row r="13" spans="1:14" ht="19" customHeight="1" x14ac:dyDescent="0.35">
      <c r="A13" s="380" t="s">
        <v>224</v>
      </c>
      <c r="B13" s="381" t="s">
        <v>642</v>
      </c>
      <c r="C13" s="381" t="s">
        <v>779</v>
      </c>
      <c r="D13" s="381" t="s">
        <v>644</v>
      </c>
      <c r="E13" s="381" t="s">
        <v>645</v>
      </c>
      <c r="F13" s="381" t="s">
        <v>646</v>
      </c>
      <c r="G13" s="381" t="s">
        <v>647</v>
      </c>
      <c r="H13" s="381" t="s">
        <v>648</v>
      </c>
      <c r="I13" s="381" t="s">
        <v>649</v>
      </c>
      <c r="J13" s="381" t="s">
        <v>650</v>
      </c>
      <c r="K13" s="381" t="s">
        <v>651</v>
      </c>
      <c r="L13" s="381" t="s">
        <v>652</v>
      </c>
      <c r="M13" s="381" t="s">
        <v>653</v>
      </c>
      <c r="N13" s="382" t="s">
        <v>148</v>
      </c>
    </row>
    <row r="14" spans="1:14" ht="18.5" customHeight="1" x14ac:dyDescent="0.35">
      <c r="A14" s="375" t="s">
        <v>746</v>
      </c>
      <c r="B14" s="322">
        <v>859.66961970069997</v>
      </c>
      <c r="C14" s="322">
        <v>351.99352244040011</v>
      </c>
      <c r="D14" s="322">
        <v>32.499999930100003</v>
      </c>
      <c r="E14" s="322">
        <v>36.275369872460999</v>
      </c>
      <c r="F14" s="322">
        <v>74.090699862299189</v>
      </c>
      <c r="G14" s="322">
        <v>92.477788832840815</v>
      </c>
      <c r="H14" s="322">
        <v>88.883938830727757</v>
      </c>
      <c r="I14" s="322">
        <v>100.8360371348015</v>
      </c>
      <c r="J14" s="322">
        <v>139.15607085784671</v>
      </c>
      <c r="K14" s="322">
        <v>145.67682241292806</v>
      </c>
      <c r="L14" s="322">
        <v>75.440010611594914</v>
      </c>
      <c r="M14" s="322">
        <v>0</v>
      </c>
      <c r="N14" s="376">
        <f>SUM(B14:M14)</f>
        <v>1996.9998804867002</v>
      </c>
    </row>
    <row r="15" spans="1:14" ht="18.5" customHeight="1" x14ac:dyDescent="0.35">
      <c r="A15" s="377" t="s">
        <v>745</v>
      </c>
      <c r="B15" s="378">
        <v>324</v>
      </c>
      <c r="C15" s="378">
        <v>394</v>
      </c>
      <c r="D15" s="378">
        <v>288</v>
      </c>
      <c r="E15" s="378">
        <v>153</v>
      </c>
      <c r="F15" s="378">
        <v>102</v>
      </c>
      <c r="G15" s="378">
        <v>63</v>
      </c>
      <c r="H15" s="378">
        <v>2.7759742799999998</v>
      </c>
      <c r="I15" s="378">
        <v>1.15665595</v>
      </c>
      <c r="J15" s="378" t="s">
        <v>26</v>
      </c>
      <c r="K15" s="378" t="s">
        <v>26</v>
      </c>
      <c r="L15" s="378" t="s">
        <v>26</v>
      </c>
      <c r="M15" s="378" t="s">
        <v>26</v>
      </c>
      <c r="N15" s="379">
        <f>SUM(B15:M15)</f>
        <v>1327.9326302299999</v>
      </c>
    </row>
    <row r="16" spans="1:14" x14ac:dyDescent="0.35">
      <c r="N16" s="371"/>
    </row>
    <row r="17" spans="1:14" ht="19" customHeight="1" x14ac:dyDescent="0.35">
      <c r="A17" s="380" t="s">
        <v>225</v>
      </c>
      <c r="B17" s="381" t="s">
        <v>642</v>
      </c>
      <c r="C17" s="381" t="s">
        <v>643</v>
      </c>
      <c r="D17" s="381" t="s">
        <v>644</v>
      </c>
      <c r="E17" s="381" t="s">
        <v>645</v>
      </c>
      <c r="F17" s="381" t="s">
        <v>646</v>
      </c>
      <c r="G17" s="381" t="s">
        <v>647</v>
      </c>
      <c r="H17" s="381" t="s">
        <v>648</v>
      </c>
      <c r="I17" s="381" t="s">
        <v>649</v>
      </c>
      <c r="J17" s="381" t="s">
        <v>650</v>
      </c>
      <c r="K17" s="381" t="s">
        <v>651</v>
      </c>
      <c r="L17" s="381" t="s">
        <v>652</v>
      </c>
      <c r="M17" s="381" t="s">
        <v>653</v>
      </c>
      <c r="N17" s="382" t="s">
        <v>148</v>
      </c>
    </row>
    <row r="18" spans="1:14" ht="18.5" customHeight="1" x14ac:dyDescent="0.35">
      <c r="A18" s="375" t="s">
        <v>746</v>
      </c>
      <c r="B18" s="322">
        <v>0</v>
      </c>
      <c r="C18" s="322">
        <v>81.920752647343789</v>
      </c>
      <c r="D18" s="322">
        <v>59.477835332071379</v>
      </c>
      <c r="E18" s="322">
        <v>61.792825729752906</v>
      </c>
      <c r="F18" s="322">
        <v>64.198441088252778</v>
      </c>
      <c r="G18" s="322">
        <v>186.75917762746224</v>
      </c>
      <c r="H18" s="322">
        <v>69.233473591274233</v>
      </c>
      <c r="I18" s="322">
        <v>72.021355211333102</v>
      </c>
      <c r="J18" s="322">
        <v>75.133828361591227</v>
      </c>
      <c r="K18" s="322">
        <v>78.117701543011734</v>
      </c>
      <c r="L18" s="322">
        <v>81.392275703902627</v>
      </c>
      <c r="M18" s="322">
        <v>102.45153061706549</v>
      </c>
      <c r="N18" s="376">
        <f>SUM(B18:M18)</f>
        <v>932.49919745306158</v>
      </c>
    </row>
    <row r="19" spans="1:14" ht="18.5" customHeight="1" x14ac:dyDescent="0.35">
      <c r="A19" s="377" t="s">
        <v>741</v>
      </c>
      <c r="B19" s="378" t="s">
        <v>26</v>
      </c>
      <c r="C19" s="378" t="s">
        <v>26</v>
      </c>
      <c r="D19" s="378" t="s">
        <v>26</v>
      </c>
      <c r="E19" s="378" t="s">
        <v>26</v>
      </c>
      <c r="F19" s="378" t="s">
        <v>26</v>
      </c>
      <c r="G19" s="378">
        <v>121</v>
      </c>
      <c r="H19" s="378" t="s">
        <v>26</v>
      </c>
      <c r="I19" s="378" t="s">
        <v>26</v>
      </c>
      <c r="J19" s="378" t="s">
        <v>26</v>
      </c>
      <c r="K19" s="378" t="s">
        <v>26</v>
      </c>
      <c r="L19" s="378" t="s">
        <v>26</v>
      </c>
      <c r="M19" s="378" t="s">
        <v>26</v>
      </c>
      <c r="N19" s="379">
        <v>121</v>
      </c>
    </row>
    <row r="20" spans="1:14" x14ac:dyDescent="0.35">
      <c r="N20" s="371"/>
    </row>
    <row r="21" spans="1:14" ht="19" customHeight="1" x14ac:dyDescent="0.35">
      <c r="A21" s="380" t="s">
        <v>227</v>
      </c>
      <c r="B21" s="381" t="s">
        <v>642</v>
      </c>
      <c r="C21" s="381" t="s">
        <v>643</v>
      </c>
      <c r="D21" s="381" t="s">
        <v>644</v>
      </c>
      <c r="E21" s="381" t="s">
        <v>645</v>
      </c>
      <c r="F21" s="381" t="s">
        <v>646</v>
      </c>
      <c r="G21" s="381" t="s">
        <v>647</v>
      </c>
      <c r="H21" s="381" t="s">
        <v>648</v>
      </c>
      <c r="I21" s="381" t="s">
        <v>649</v>
      </c>
      <c r="J21" s="381" t="s">
        <v>650</v>
      </c>
      <c r="K21" s="381" t="s">
        <v>651</v>
      </c>
      <c r="L21" s="381" t="s">
        <v>652</v>
      </c>
      <c r="M21" s="381" t="s">
        <v>653</v>
      </c>
      <c r="N21" s="382" t="s">
        <v>148</v>
      </c>
    </row>
    <row r="22" spans="1:14" ht="18.5" customHeight="1" x14ac:dyDescent="0.35">
      <c r="A22" s="377" t="s">
        <v>746</v>
      </c>
      <c r="B22" s="378">
        <v>17.408674043999994</v>
      </c>
      <c r="C22" s="378">
        <v>71.282432128655927</v>
      </c>
      <c r="D22" s="378">
        <v>16.976155396799999</v>
      </c>
      <c r="E22" s="378">
        <v>16.976155396799999</v>
      </c>
      <c r="F22" s="378">
        <v>16.976155396799999</v>
      </c>
      <c r="G22" s="378">
        <v>16.976155396799999</v>
      </c>
      <c r="H22" s="378">
        <v>16.976155396799999</v>
      </c>
      <c r="I22" s="378">
        <v>7.0478302319999999</v>
      </c>
      <c r="J22" s="378">
        <v>0</v>
      </c>
      <c r="K22" s="378">
        <v>0</v>
      </c>
      <c r="L22" s="378">
        <v>0</v>
      </c>
      <c r="M22" s="378">
        <v>0</v>
      </c>
      <c r="N22" s="379">
        <f>SUM(B22:M22)</f>
        <v>180.61971338865592</v>
      </c>
    </row>
    <row r="23" spans="1:14" x14ac:dyDescent="0.35">
      <c r="N23" s="371"/>
    </row>
    <row r="24" spans="1:14" ht="19" customHeight="1" x14ac:dyDescent="0.35">
      <c r="A24" s="380" t="s">
        <v>103</v>
      </c>
      <c r="B24" s="381" t="s">
        <v>642</v>
      </c>
      <c r="C24" s="381" t="s">
        <v>643</v>
      </c>
      <c r="D24" s="381" t="s">
        <v>644</v>
      </c>
      <c r="E24" s="381" t="s">
        <v>645</v>
      </c>
      <c r="F24" s="381" t="s">
        <v>646</v>
      </c>
      <c r="G24" s="381" t="s">
        <v>647</v>
      </c>
      <c r="H24" s="381" t="s">
        <v>648</v>
      </c>
      <c r="I24" s="381" t="s">
        <v>649</v>
      </c>
      <c r="J24" s="381" t="s">
        <v>650</v>
      </c>
      <c r="K24" s="381" t="s">
        <v>651</v>
      </c>
      <c r="L24" s="381" t="s">
        <v>652</v>
      </c>
      <c r="M24" s="381" t="s">
        <v>653</v>
      </c>
      <c r="N24" s="382" t="s">
        <v>148</v>
      </c>
    </row>
    <row r="25" spans="1:14" ht="18.5" customHeight="1" x14ac:dyDescent="0.35">
      <c r="A25" s="377" t="s">
        <v>746</v>
      </c>
      <c r="B25" s="378">
        <v>4.9911916299999994</v>
      </c>
      <c r="C25" s="378">
        <v>82.071830430000006</v>
      </c>
      <c r="D25" s="378">
        <v>25.655163639999994</v>
      </c>
      <c r="E25" s="378">
        <v>0.22647192000000002</v>
      </c>
      <c r="F25" s="378">
        <v>0</v>
      </c>
      <c r="G25" s="378">
        <v>0</v>
      </c>
      <c r="H25" s="378">
        <v>0</v>
      </c>
      <c r="I25" s="378">
        <v>0</v>
      </c>
      <c r="J25" s="378">
        <v>0</v>
      </c>
      <c r="K25" s="378">
        <v>0</v>
      </c>
      <c r="L25" s="378">
        <v>0</v>
      </c>
      <c r="M25" s="378">
        <v>0</v>
      </c>
      <c r="N25" s="379">
        <f>SUM(B25:M25)</f>
        <v>112.94465762</v>
      </c>
    </row>
    <row r="26" spans="1:14" x14ac:dyDescent="0.35">
      <c r="A26" s="438"/>
      <c r="B26" s="439"/>
      <c r="C26" s="439"/>
      <c r="D26" s="439"/>
      <c r="E26" s="439"/>
      <c r="F26" s="439"/>
      <c r="G26" s="439"/>
      <c r="H26" s="439"/>
      <c r="I26" s="439"/>
      <c r="J26" s="439"/>
      <c r="K26" s="439"/>
      <c r="L26" s="439"/>
      <c r="M26" s="439"/>
      <c r="N26" s="439"/>
    </row>
    <row r="27" spans="1:14" ht="19" customHeight="1" x14ac:dyDescent="0.35">
      <c r="A27" s="380" t="s">
        <v>795</v>
      </c>
      <c r="B27" s="440">
        <v>2024</v>
      </c>
      <c r="C27" s="440">
        <v>2025</v>
      </c>
      <c r="D27" s="440">
        <v>2026</v>
      </c>
      <c r="E27" s="440">
        <v>2027</v>
      </c>
      <c r="F27" s="440">
        <v>2028</v>
      </c>
      <c r="G27" s="440">
        <v>2029</v>
      </c>
      <c r="H27" s="440">
        <v>2030</v>
      </c>
      <c r="I27" s="440">
        <v>2031</v>
      </c>
      <c r="J27" s="440">
        <v>2032</v>
      </c>
      <c r="K27" s="440">
        <v>2033</v>
      </c>
      <c r="L27" s="440">
        <v>2034</v>
      </c>
      <c r="M27" s="440">
        <v>2035</v>
      </c>
      <c r="N27" s="382" t="s">
        <v>148</v>
      </c>
    </row>
    <row r="28" spans="1:14" ht="18.5" customHeight="1" x14ac:dyDescent="0.35">
      <c r="A28" s="377" t="s">
        <v>746</v>
      </c>
      <c r="B28" s="378">
        <v>0</v>
      </c>
      <c r="C28" s="378">
        <v>141.9</v>
      </c>
      <c r="D28" s="378">
        <v>46.9</v>
      </c>
      <c r="E28" s="378">
        <v>46.9</v>
      </c>
      <c r="F28" s="378">
        <v>46.9</v>
      </c>
      <c r="G28" s="378">
        <v>81.579750000000004</v>
      </c>
      <c r="H28" s="378">
        <v>43.405949999999997</v>
      </c>
      <c r="I28" s="378">
        <v>155.08587</v>
      </c>
      <c r="J28" s="378">
        <v>29.314509999999995</v>
      </c>
      <c r="K28" s="378">
        <v>29.314509999999999</v>
      </c>
      <c r="L28" s="378">
        <v>173.69941</v>
      </c>
      <c r="M28" s="378">
        <v>0</v>
      </c>
      <c r="N28" s="379">
        <f>SUM(B28:M28)</f>
        <v>795</v>
      </c>
    </row>
    <row r="30" spans="1:14" ht="19" customHeight="1" x14ac:dyDescent="0.35">
      <c r="A30" s="380" t="s">
        <v>207</v>
      </c>
      <c r="B30" s="381" t="s">
        <v>642</v>
      </c>
      <c r="C30" s="381" t="s">
        <v>643</v>
      </c>
      <c r="D30" s="381" t="s">
        <v>644</v>
      </c>
      <c r="E30" s="381" t="s">
        <v>645</v>
      </c>
      <c r="F30" s="381" t="s">
        <v>646</v>
      </c>
      <c r="G30" s="381" t="s">
        <v>647</v>
      </c>
      <c r="H30" s="381" t="s">
        <v>648</v>
      </c>
      <c r="I30" s="381" t="s">
        <v>649</v>
      </c>
      <c r="J30" s="381" t="s">
        <v>650</v>
      </c>
      <c r="K30" s="381" t="s">
        <v>651</v>
      </c>
      <c r="L30" s="381" t="s">
        <v>652</v>
      </c>
      <c r="M30" s="381" t="s">
        <v>653</v>
      </c>
      <c r="N30" s="382" t="s">
        <v>148</v>
      </c>
    </row>
    <row r="31" spans="1:14" ht="18.5" customHeight="1" x14ac:dyDescent="0.35">
      <c r="A31" s="377" t="s">
        <v>746</v>
      </c>
      <c r="B31" s="378">
        <v>0</v>
      </c>
      <c r="C31" s="378">
        <v>311.11111111119999</v>
      </c>
      <c r="D31" s="378">
        <v>286.11157515295304</v>
      </c>
      <c r="E31" s="378">
        <v>202.77731373604689</v>
      </c>
      <c r="F31" s="378" t="s">
        <v>26</v>
      </c>
      <c r="G31" s="378" t="s">
        <v>26</v>
      </c>
      <c r="H31" s="378" t="s">
        <v>26</v>
      </c>
      <c r="I31" s="378" t="s">
        <v>26</v>
      </c>
      <c r="J31" s="378" t="s">
        <v>26</v>
      </c>
      <c r="K31" s="378" t="s">
        <v>26</v>
      </c>
      <c r="L31" s="378" t="s">
        <v>26</v>
      </c>
      <c r="M31" s="378" t="s">
        <v>26</v>
      </c>
      <c r="N31" s="379">
        <f>SUM(B31:M31)</f>
        <v>800.00000000019986</v>
      </c>
    </row>
    <row r="33" spans="1:1" x14ac:dyDescent="0.35">
      <c r="A33" s="407" t="s">
        <v>791</v>
      </c>
    </row>
  </sheetData>
  <phoneticPr fontId="59" type="noConversion"/>
  <pageMargins left="0.511811024" right="0.511811024" top="0.78740157499999996" bottom="0.78740157499999996" header="0.31496062000000002" footer="0.31496062000000002"/>
  <pageSetup paperSize="9" orientation="portrait" r:id="rId1"/>
  <ignoredErrors>
    <ignoredError sqref="B7 B13 B17:M17 B21:M21 B24:M24 B30:M30 D7:M7 D13:M1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2CB2-0E27-4FFC-AD96-A9D4A6EC2D9F}">
  <sheetPr codeName="Planilha14">
    <tabColor rgb="FF89744B"/>
  </sheetPr>
  <dimension ref="A4:AG177"/>
  <sheetViews>
    <sheetView showGridLines="0" zoomScale="80" zoomScaleNormal="80" workbookViewId="0">
      <pane xSplit="1" topLeftCell="S1" activePane="topRight" state="frozen"/>
      <selection pane="topRight" activeCell="S5" sqref="S5"/>
    </sheetView>
  </sheetViews>
  <sheetFormatPr defaultColWidth="8.81640625" defaultRowHeight="13.5" outlineLevelRow="1" x14ac:dyDescent="0.25"/>
  <cols>
    <col min="1" max="1" width="38.453125" style="27" customWidth="1"/>
    <col min="2" max="12" width="10.1796875" style="27" customWidth="1"/>
    <col min="13" max="14" width="10.1796875" style="45" customWidth="1"/>
    <col min="15" max="16361" width="10.1796875" style="27" customWidth="1"/>
    <col min="16362" max="16384" width="8.81640625" style="27"/>
  </cols>
  <sheetData>
    <row r="4" spans="1:33" ht="22.5" customHeight="1" x14ac:dyDescent="0.25">
      <c r="A4" s="179" t="s">
        <v>439</v>
      </c>
      <c r="B4" s="143" t="s">
        <v>324</v>
      </c>
      <c r="C4" s="143" t="s">
        <v>441</v>
      </c>
      <c r="D4" s="143" t="s">
        <v>440</v>
      </c>
      <c r="E4" s="143" t="s">
        <v>291</v>
      </c>
      <c r="F4" s="143" t="s">
        <v>289</v>
      </c>
      <c r="G4" s="143" t="s">
        <v>288</v>
      </c>
      <c r="H4" s="143" t="s">
        <v>287</v>
      </c>
      <c r="I4" s="143" t="s">
        <v>286</v>
      </c>
      <c r="J4" s="143" t="s">
        <v>285</v>
      </c>
      <c r="K4" s="143" t="s">
        <v>284</v>
      </c>
      <c r="L4" s="143" t="s">
        <v>283</v>
      </c>
      <c r="M4" s="143" t="s">
        <v>282</v>
      </c>
      <c r="N4" s="143" t="s">
        <v>281</v>
      </c>
      <c r="O4" s="143" t="s">
        <v>280</v>
      </c>
      <c r="P4" s="143" t="s">
        <v>279</v>
      </c>
      <c r="Q4" s="143" t="s">
        <v>278</v>
      </c>
      <c r="R4" s="143" t="s">
        <v>277</v>
      </c>
      <c r="S4" s="143" t="s">
        <v>276</v>
      </c>
      <c r="T4" s="143" t="s">
        <v>275</v>
      </c>
      <c r="U4" s="143" t="s">
        <v>274</v>
      </c>
      <c r="V4" s="143" t="s">
        <v>273</v>
      </c>
      <c r="W4" s="143" t="s">
        <v>272</v>
      </c>
      <c r="X4" s="143" t="s">
        <v>271</v>
      </c>
      <c r="Y4" s="143" t="s">
        <v>513</v>
      </c>
      <c r="Z4" s="143" t="s">
        <v>608</v>
      </c>
      <c r="AA4" s="143" t="s">
        <v>654</v>
      </c>
      <c r="AB4" s="143" t="s">
        <v>768</v>
      </c>
      <c r="AC4" s="143" t="s">
        <v>782</v>
      </c>
      <c r="AD4" s="143" t="s">
        <v>796</v>
      </c>
      <c r="AE4" s="143" t="s">
        <v>808</v>
      </c>
      <c r="AF4" s="143" t="s">
        <v>840</v>
      </c>
      <c r="AG4" s="143" t="s">
        <v>883</v>
      </c>
    </row>
    <row r="5" spans="1:33" ht="22.5" customHeight="1" x14ac:dyDescent="0.25">
      <c r="A5" s="180" t="s">
        <v>134</v>
      </c>
      <c r="B5" s="167">
        <v>17.8</v>
      </c>
      <c r="C5" s="167">
        <v>-0.1</v>
      </c>
      <c r="D5" s="167">
        <v>8.2999999999999972</v>
      </c>
      <c r="E5" s="181">
        <v>6</v>
      </c>
      <c r="F5" s="167">
        <v>52.6</v>
      </c>
      <c r="G5" s="181">
        <v>40.200000000000003</v>
      </c>
      <c r="H5" s="181">
        <v>43.3</v>
      </c>
      <c r="I5" s="181">
        <v>60.1</v>
      </c>
      <c r="J5" s="181">
        <v>141.5</v>
      </c>
      <c r="K5" s="181">
        <v>129.29999999999998</v>
      </c>
      <c r="L5" s="181">
        <v>99.8</v>
      </c>
      <c r="M5" s="181">
        <v>339.7</v>
      </c>
      <c r="N5" s="181">
        <v>411.13355409999997</v>
      </c>
      <c r="O5" s="181">
        <v>378.4</v>
      </c>
      <c r="P5" s="181">
        <v>346.6</v>
      </c>
      <c r="Q5" s="181">
        <v>563.67638678000003</v>
      </c>
      <c r="R5" s="181">
        <v>333.73790224999999</v>
      </c>
      <c r="S5" s="181">
        <v>340.2</v>
      </c>
      <c r="T5" s="181">
        <v>321.62</v>
      </c>
      <c r="U5" s="181">
        <v>416.5</v>
      </c>
      <c r="V5" s="181">
        <v>375.2</v>
      </c>
      <c r="W5" s="181">
        <v>419.12012383219997</v>
      </c>
      <c r="X5" s="181">
        <v>239</v>
      </c>
      <c r="Y5" s="181">
        <v>323.60000000000002</v>
      </c>
      <c r="Z5" s="181">
        <v>262.45438456200003</v>
      </c>
      <c r="AA5" s="167">
        <v>236.6</v>
      </c>
      <c r="AB5" s="167">
        <v>220.2</v>
      </c>
      <c r="AC5" s="167">
        <v>275.7</v>
      </c>
      <c r="AD5" s="181">
        <v>377.92512631784155</v>
      </c>
      <c r="AE5" s="181">
        <f>AE19</f>
        <v>242.79999999999998</v>
      </c>
      <c r="AF5" s="181">
        <v>227.77884426</v>
      </c>
      <c r="AG5" s="181">
        <v>293.84013579629999</v>
      </c>
    </row>
    <row r="6" spans="1:33" ht="22.5" customHeight="1" x14ac:dyDescent="0.25">
      <c r="B6" s="71"/>
      <c r="C6" s="71"/>
      <c r="L6" s="44"/>
      <c r="M6" s="27"/>
      <c r="N6" s="27"/>
      <c r="O6" s="45"/>
      <c r="S6" s="46"/>
      <c r="T6" s="45"/>
      <c r="U6" s="45"/>
      <c r="V6" s="45"/>
      <c r="W6" s="45"/>
      <c r="X6" s="45"/>
      <c r="Y6" s="45"/>
    </row>
    <row r="7" spans="1:33" ht="22.5" customHeight="1" x14ac:dyDescent="0.25">
      <c r="A7" s="179" t="s">
        <v>442</v>
      </c>
      <c r="B7" s="143"/>
      <c r="C7" s="143"/>
      <c r="D7" s="143"/>
      <c r="E7" s="143"/>
      <c r="F7" s="143"/>
      <c r="G7" s="143"/>
      <c r="H7" s="143" t="s">
        <v>287</v>
      </c>
      <c r="I7" s="143" t="s">
        <v>286</v>
      </c>
      <c r="J7" s="143" t="s">
        <v>285</v>
      </c>
      <c r="K7" s="143" t="s">
        <v>284</v>
      </c>
      <c r="L7" s="143" t="s">
        <v>283</v>
      </c>
      <c r="M7" s="143" t="s">
        <v>282</v>
      </c>
      <c r="N7" s="143" t="s">
        <v>281</v>
      </c>
      <c r="O7" s="143" t="s">
        <v>280</v>
      </c>
      <c r="P7" s="143" t="s">
        <v>279</v>
      </c>
      <c r="Q7" s="143" t="s">
        <v>278</v>
      </c>
      <c r="R7" s="143" t="s">
        <v>277</v>
      </c>
      <c r="S7" s="143" t="s">
        <v>276</v>
      </c>
      <c r="T7" s="143" t="s">
        <v>275</v>
      </c>
      <c r="U7" s="143" t="s">
        <v>274</v>
      </c>
      <c r="V7" s="143" t="s">
        <v>273</v>
      </c>
      <c r="W7" s="143" t="s">
        <v>272</v>
      </c>
      <c r="X7" s="143" t="s">
        <v>271</v>
      </c>
      <c r="Y7" s="143" t="s">
        <v>513</v>
      </c>
      <c r="Z7" s="143" t="s">
        <v>608</v>
      </c>
      <c r="AA7" s="143" t="s">
        <v>654</v>
      </c>
      <c r="AB7" s="143" t="s">
        <v>768</v>
      </c>
      <c r="AC7" s="143" t="str">
        <f>AC4</f>
        <v>2Q24</v>
      </c>
      <c r="AD7" s="143" t="str">
        <f>AD4</f>
        <v>3Q24</v>
      </c>
      <c r="AE7" s="143" t="s">
        <v>808</v>
      </c>
      <c r="AF7" s="143" t="s">
        <v>840</v>
      </c>
      <c r="AG7" s="143" t="s">
        <v>883</v>
      </c>
    </row>
    <row r="8" spans="1:33" ht="22.5" customHeight="1" x14ac:dyDescent="0.25">
      <c r="A8" s="102" t="s">
        <v>135</v>
      </c>
      <c r="H8" s="389">
        <v>31.7</v>
      </c>
      <c r="I8" s="71">
        <v>45.6</v>
      </c>
      <c r="J8" s="71">
        <v>68.7</v>
      </c>
      <c r="K8" s="389">
        <v>76.900000000000006</v>
      </c>
      <c r="L8" s="71">
        <v>77.2</v>
      </c>
      <c r="M8" s="71">
        <v>288.39999999999998</v>
      </c>
      <c r="N8" s="389">
        <v>289.46572463000001</v>
      </c>
      <c r="O8" s="71">
        <v>193.6</v>
      </c>
      <c r="P8" s="71">
        <v>105.3</v>
      </c>
      <c r="Q8" s="389">
        <v>102.62398508</v>
      </c>
      <c r="R8" s="389">
        <v>30.051582449999998</v>
      </c>
      <c r="S8" s="389">
        <v>21</v>
      </c>
      <c r="T8" s="279">
        <v>8.27</v>
      </c>
      <c r="U8" s="279">
        <v>11.1</v>
      </c>
      <c r="V8" s="279">
        <v>48.9</v>
      </c>
      <c r="W8" s="107">
        <v>0</v>
      </c>
      <c r="X8" s="279">
        <v>36.799999999999997</v>
      </c>
      <c r="Y8" s="109">
        <v>0</v>
      </c>
      <c r="Z8" s="109">
        <v>0</v>
      </c>
      <c r="AA8" s="389" t="s">
        <v>26</v>
      </c>
      <c r="AB8" s="389" t="s">
        <v>26</v>
      </c>
      <c r="AC8" s="389">
        <v>81.020285060000006</v>
      </c>
      <c r="AD8" s="389">
        <v>17.194484749999997</v>
      </c>
      <c r="AE8" s="389" t="s">
        <v>26</v>
      </c>
      <c r="AF8" s="389">
        <v>2.27716633</v>
      </c>
      <c r="AG8" s="389">
        <v>24.71784341</v>
      </c>
    </row>
    <row r="9" spans="1:33" ht="22.5" hidden="1" customHeight="1" outlineLevel="1" x14ac:dyDescent="0.25">
      <c r="A9" s="182" t="s">
        <v>448</v>
      </c>
      <c r="H9" s="389">
        <v>28.923954810000001</v>
      </c>
      <c r="I9" s="108">
        <v>0</v>
      </c>
      <c r="J9" s="108">
        <v>0</v>
      </c>
      <c r="K9" s="389">
        <v>11.234999999999999</v>
      </c>
      <c r="L9" s="389">
        <v>20.40670931</v>
      </c>
      <c r="M9" s="389">
        <v>69.7652109</v>
      </c>
      <c r="N9" s="389">
        <v>89.553725020000002</v>
      </c>
      <c r="O9" s="390">
        <v>71.511013000000005</v>
      </c>
      <c r="P9" s="390">
        <v>23.98227095</v>
      </c>
      <c r="Q9" s="390">
        <v>12.265000000000001</v>
      </c>
      <c r="R9" s="391">
        <v>30.051582449999998</v>
      </c>
      <c r="S9" s="108">
        <v>0</v>
      </c>
      <c r="T9" s="107">
        <v>0</v>
      </c>
      <c r="U9" s="107">
        <v>0</v>
      </c>
      <c r="V9" s="107">
        <v>0</v>
      </c>
      <c r="W9" s="107">
        <v>0</v>
      </c>
      <c r="X9" s="109">
        <v>0</v>
      </c>
      <c r="Y9" s="109">
        <v>0</v>
      </c>
      <c r="Z9" s="109">
        <v>0</v>
      </c>
      <c r="AA9" s="389" t="s">
        <v>26</v>
      </c>
      <c r="AB9" s="389" t="s">
        <v>26</v>
      </c>
      <c r="AC9" s="389" t="s">
        <v>26</v>
      </c>
      <c r="AD9" s="389" t="s">
        <v>26</v>
      </c>
      <c r="AE9" s="389"/>
      <c r="AF9" s="389"/>
      <c r="AG9" s="389" t="s">
        <v>26</v>
      </c>
    </row>
    <row r="10" spans="1:33" ht="22.5" hidden="1" customHeight="1" outlineLevel="1" x14ac:dyDescent="0.25">
      <c r="A10" s="182" t="s">
        <v>466</v>
      </c>
      <c r="H10" s="389">
        <v>2</v>
      </c>
      <c r="I10" s="71">
        <v>45.6</v>
      </c>
      <c r="J10" s="71">
        <v>68.7</v>
      </c>
      <c r="K10" s="389">
        <v>65.644000000000005</v>
      </c>
      <c r="L10" s="389">
        <v>56.866886999999998</v>
      </c>
      <c r="M10" s="389">
        <v>218.62432192</v>
      </c>
      <c r="N10" s="389">
        <v>199.91199961000001</v>
      </c>
      <c r="O10" s="390">
        <v>122.1277516</v>
      </c>
      <c r="P10" s="390">
        <v>81.301747509999998</v>
      </c>
      <c r="Q10" s="390">
        <v>90.358985079999997</v>
      </c>
      <c r="R10" s="108">
        <v>0</v>
      </c>
      <c r="S10" s="108">
        <v>0</v>
      </c>
      <c r="T10" s="107">
        <v>0</v>
      </c>
      <c r="U10" s="279">
        <v>11.1</v>
      </c>
      <c r="V10" s="279">
        <v>48.9</v>
      </c>
      <c r="W10" s="107">
        <v>0</v>
      </c>
      <c r="X10" s="109">
        <v>0</v>
      </c>
      <c r="Y10" s="109">
        <v>0</v>
      </c>
      <c r="Z10" s="109">
        <v>0</v>
      </c>
      <c r="AA10" s="389" t="s">
        <v>26</v>
      </c>
      <c r="AB10" s="389" t="s">
        <v>26</v>
      </c>
      <c r="AC10" s="389">
        <v>81.020285060000006</v>
      </c>
      <c r="AD10" s="389">
        <v>17.194484749999997</v>
      </c>
      <c r="AE10" s="389"/>
      <c r="AF10" s="389"/>
      <c r="AG10" s="389">
        <v>24.71784341</v>
      </c>
    </row>
    <row r="11" spans="1:33" ht="22.5" customHeight="1" collapsed="1" x14ac:dyDescent="0.25">
      <c r="A11" s="102" t="s">
        <v>600</v>
      </c>
      <c r="H11" s="108">
        <v>0</v>
      </c>
      <c r="I11" s="108">
        <v>0</v>
      </c>
      <c r="J11" s="71">
        <v>60.9</v>
      </c>
      <c r="K11" s="71">
        <v>35.299999999999997</v>
      </c>
      <c r="L11" s="71">
        <v>9.5</v>
      </c>
      <c r="M11" s="71">
        <v>5.0999999999999996</v>
      </c>
      <c r="N11" s="389">
        <v>26.485097899999996</v>
      </c>
      <c r="O11" s="71">
        <v>35.200000000000003</v>
      </c>
      <c r="P11" s="71">
        <v>12.2</v>
      </c>
      <c r="Q11" s="389">
        <v>9.6209999999999987</v>
      </c>
      <c r="R11" s="389">
        <v>18.866565000000001</v>
      </c>
      <c r="S11" s="389">
        <v>7.7</v>
      </c>
      <c r="T11" s="279">
        <v>38.090000000000003</v>
      </c>
      <c r="U11" s="279">
        <v>19.100000000000001</v>
      </c>
      <c r="V11" s="279">
        <v>13.9</v>
      </c>
      <c r="W11" s="279">
        <v>8.9153851</v>
      </c>
      <c r="X11" s="279">
        <v>14</v>
      </c>
      <c r="Y11" s="279">
        <v>9.1920311900000016</v>
      </c>
      <c r="Z11" s="279">
        <v>24.846431720000002</v>
      </c>
      <c r="AA11" s="389">
        <v>30.85444158</v>
      </c>
      <c r="AB11" s="389" t="s">
        <v>26</v>
      </c>
      <c r="AC11" s="389" t="s">
        <v>26</v>
      </c>
      <c r="AD11" s="389" t="s">
        <v>26</v>
      </c>
      <c r="AE11" s="389">
        <v>0.6</v>
      </c>
      <c r="AF11" s="389">
        <v>13.821023200000001</v>
      </c>
      <c r="AG11" s="389">
        <v>0.67663434999999905</v>
      </c>
    </row>
    <row r="12" spans="1:33" ht="22.5" customHeight="1" x14ac:dyDescent="0.25">
      <c r="A12" s="102" t="s">
        <v>205</v>
      </c>
      <c r="H12" s="108">
        <v>0</v>
      </c>
      <c r="I12" s="108">
        <v>0</v>
      </c>
      <c r="J12" s="108">
        <v>0</v>
      </c>
      <c r="K12" s="71">
        <v>16.899999999999999</v>
      </c>
      <c r="L12" s="71">
        <v>13.1</v>
      </c>
      <c r="M12" s="71">
        <v>46.1</v>
      </c>
      <c r="N12" s="389">
        <v>95.182731570000001</v>
      </c>
      <c r="O12" s="71">
        <v>143.30000000000001</v>
      </c>
      <c r="P12" s="71">
        <v>229.1</v>
      </c>
      <c r="Q12" s="389">
        <v>160.35306598999998</v>
      </c>
      <c r="R12" s="389">
        <v>99.778581749999987</v>
      </c>
      <c r="S12" s="389">
        <v>98.3</v>
      </c>
      <c r="T12" s="279">
        <v>148.46</v>
      </c>
      <c r="U12" s="279">
        <v>49.1</v>
      </c>
      <c r="V12" s="279">
        <v>128.4</v>
      </c>
      <c r="W12" s="279">
        <v>17.356879800000005</v>
      </c>
      <c r="X12" s="279">
        <v>60.9</v>
      </c>
      <c r="Y12" s="279">
        <v>205.64541187177599</v>
      </c>
      <c r="Z12" s="279">
        <v>56.765501502000028</v>
      </c>
      <c r="AA12" s="389">
        <v>51.954764481999995</v>
      </c>
      <c r="AB12" s="389">
        <v>80.8</v>
      </c>
      <c r="AC12" s="389">
        <v>24.08031075305</v>
      </c>
      <c r="AD12" s="389">
        <v>57.935768069999995</v>
      </c>
      <c r="AE12" s="389">
        <v>39.9</v>
      </c>
      <c r="AF12" s="389">
        <v>35.172411770000004</v>
      </c>
      <c r="AG12" s="389">
        <v>92.74518728999999</v>
      </c>
    </row>
    <row r="13" spans="1:33" ht="22.5" hidden="1" customHeight="1" outlineLevel="1" x14ac:dyDescent="0.25">
      <c r="A13" s="182" t="s">
        <v>629</v>
      </c>
      <c r="H13" s="108">
        <v>0</v>
      </c>
      <c r="I13" s="108">
        <v>0</v>
      </c>
      <c r="J13" s="108">
        <v>0</v>
      </c>
      <c r="K13" s="389">
        <v>16.87542092</v>
      </c>
      <c r="L13" s="389">
        <v>13.080810380000001</v>
      </c>
      <c r="M13" s="71">
        <v>46.1</v>
      </c>
      <c r="N13" s="389">
        <v>35.472411569999899</v>
      </c>
      <c r="O13" s="390">
        <v>56.922634649999999</v>
      </c>
      <c r="P13" s="390">
        <v>60.343615</v>
      </c>
      <c r="Q13" s="390">
        <v>64.586618020000003</v>
      </c>
      <c r="R13" s="390">
        <v>77.195333000000005</v>
      </c>
      <c r="S13" s="390">
        <v>74.3</v>
      </c>
      <c r="T13" s="288">
        <v>104.6643</v>
      </c>
      <c r="U13" s="288">
        <v>24.933</v>
      </c>
      <c r="V13" s="288">
        <v>87.6</v>
      </c>
      <c r="W13" s="279">
        <v>17.356879800000005</v>
      </c>
      <c r="X13" s="279">
        <v>60.9</v>
      </c>
      <c r="Y13" s="288">
        <v>66.368859999999998</v>
      </c>
      <c r="Z13" s="288">
        <v>23.966293449999998</v>
      </c>
      <c r="AA13" s="389">
        <v>39.005949999999999</v>
      </c>
      <c r="AB13" s="389">
        <v>77.877110000000002</v>
      </c>
      <c r="AC13" s="389">
        <v>20.692281253050002</v>
      </c>
      <c r="AD13" s="389">
        <v>52.098925000000001</v>
      </c>
      <c r="AE13" s="389"/>
      <c r="AF13" s="389"/>
      <c r="AG13" s="389">
        <v>41.617990040000002</v>
      </c>
    </row>
    <row r="14" spans="1:33" ht="22.5" hidden="1" customHeight="1" outlineLevel="1" x14ac:dyDescent="0.25">
      <c r="A14" s="182" t="s">
        <v>466</v>
      </c>
      <c r="H14" s="108">
        <v>0</v>
      </c>
      <c r="I14" s="108">
        <v>0</v>
      </c>
      <c r="J14" s="108">
        <v>0</v>
      </c>
      <c r="K14" s="108">
        <v>0</v>
      </c>
      <c r="L14" s="108">
        <v>0</v>
      </c>
      <c r="M14" s="108">
        <v>0</v>
      </c>
      <c r="N14" s="389">
        <v>59.710320000000003</v>
      </c>
      <c r="O14" s="390">
        <v>86.356623229999997</v>
      </c>
      <c r="P14" s="390">
        <v>168.71210361999999</v>
      </c>
      <c r="Q14" s="390">
        <v>95.766447970000002</v>
      </c>
      <c r="R14" s="390">
        <v>22.624193999999999</v>
      </c>
      <c r="S14" s="390">
        <v>24</v>
      </c>
      <c r="T14" s="288">
        <v>43.795699999999997</v>
      </c>
      <c r="U14" s="288">
        <v>24.166</v>
      </c>
      <c r="V14" s="288">
        <v>40.9</v>
      </c>
      <c r="W14" s="107">
        <v>0</v>
      </c>
      <c r="X14" s="109">
        <v>0</v>
      </c>
      <c r="Y14" s="288">
        <v>6.3237509999999997</v>
      </c>
      <c r="Z14" s="288">
        <v>32.930097842000002</v>
      </c>
      <c r="AA14" s="389">
        <v>12.961995</v>
      </c>
      <c r="AB14" s="389">
        <v>1.7309490000000001</v>
      </c>
      <c r="AC14" s="389">
        <v>3.3880295</v>
      </c>
      <c r="AD14" s="389">
        <v>5.8368419999999999</v>
      </c>
      <c r="AE14" s="389"/>
      <c r="AF14" s="389"/>
      <c r="AG14" s="389">
        <v>1.5153195100000001</v>
      </c>
    </row>
    <row r="15" spans="1:33" ht="22.5" hidden="1" customHeight="1" outlineLevel="1" x14ac:dyDescent="0.25">
      <c r="A15" s="182" t="s">
        <v>448</v>
      </c>
      <c r="H15" s="108">
        <v>0</v>
      </c>
      <c r="I15" s="110">
        <v>0</v>
      </c>
      <c r="J15" s="110">
        <v>0</v>
      </c>
      <c r="K15" s="109">
        <v>0</v>
      </c>
      <c r="L15" s="109">
        <v>0</v>
      </c>
      <c r="M15" s="109">
        <v>0</v>
      </c>
      <c r="N15" s="109">
        <v>0</v>
      </c>
      <c r="O15" s="109">
        <v>0</v>
      </c>
      <c r="P15" s="109">
        <v>0</v>
      </c>
      <c r="Q15" s="109">
        <v>0</v>
      </c>
      <c r="R15" s="110">
        <v>0</v>
      </c>
      <c r="S15" s="110">
        <v>0</v>
      </c>
      <c r="T15" s="109">
        <v>0</v>
      </c>
      <c r="U15" s="109">
        <v>0</v>
      </c>
      <c r="V15" s="109">
        <v>0</v>
      </c>
      <c r="W15" s="109">
        <v>0</v>
      </c>
      <c r="X15" s="109">
        <v>0</v>
      </c>
      <c r="Y15" s="288">
        <v>132.9528</v>
      </c>
      <c r="Z15" s="109">
        <v>0</v>
      </c>
      <c r="AA15" s="389" t="s">
        <v>26</v>
      </c>
      <c r="AB15" s="389">
        <v>1.0221899999999999</v>
      </c>
      <c r="AC15" s="389" t="s">
        <v>26</v>
      </c>
      <c r="AD15" s="389" t="s">
        <v>26</v>
      </c>
      <c r="AE15" s="389"/>
      <c r="AF15" s="389"/>
      <c r="AG15" s="389">
        <v>49.611877739999997</v>
      </c>
    </row>
    <row r="16" spans="1:33" ht="22.5" customHeight="1" collapsed="1" x14ac:dyDescent="0.25">
      <c r="A16" s="102" t="s">
        <v>138</v>
      </c>
      <c r="H16" s="110">
        <v>0</v>
      </c>
      <c r="I16" s="110">
        <v>0</v>
      </c>
      <c r="J16" s="110">
        <v>0</v>
      </c>
      <c r="K16" s="110">
        <v>0</v>
      </c>
      <c r="L16" s="110">
        <v>0</v>
      </c>
      <c r="M16" s="110">
        <v>0</v>
      </c>
      <c r="N16" s="110">
        <v>0</v>
      </c>
      <c r="O16" s="111">
        <v>0</v>
      </c>
      <c r="P16" s="110">
        <v>0</v>
      </c>
      <c r="Q16" s="389">
        <v>99.6</v>
      </c>
      <c r="R16" s="110">
        <v>0</v>
      </c>
      <c r="S16" s="110">
        <v>0</v>
      </c>
      <c r="T16" s="109">
        <v>0</v>
      </c>
      <c r="U16" s="109">
        <v>0</v>
      </c>
      <c r="V16" s="109">
        <v>0</v>
      </c>
      <c r="W16" s="109">
        <v>0</v>
      </c>
      <c r="X16" s="109">
        <v>0</v>
      </c>
      <c r="Y16" s="109">
        <v>0</v>
      </c>
      <c r="Z16" s="109">
        <v>0</v>
      </c>
      <c r="AA16" s="389" t="s">
        <v>26</v>
      </c>
      <c r="AB16" s="389" t="s">
        <v>26</v>
      </c>
      <c r="AC16" s="389" t="s">
        <v>26</v>
      </c>
      <c r="AD16" s="389" t="s">
        <v>26</v>
      </c>
      <c r="AE16" s="389">
        <v>0</v>
      </c>
      <c r="AF16" s="389">
        <v>0</v>
      </c>
      <c r="AG16" s="389">
        <v>0</v>
      </c>
    </row>
    <row r="17" spans="1:33" ht="22.5" customHeight="1" x14ac:dyDescent="0.25">
      <c r="A17" s="102" t="s">
        <v>136</v>
      </c>
      <c r="H17" s="110">
        <v>0</v>
      </c>
      <c r="I17" s="110">
        <v>0</v>
      </c>
      <c r="J17" s="110">
        <v>0</v>
      </c>
      <c r="K17" s="110">
        <v>0</v>
      </c>
      <c r="L17" s="110">
        <v>0</v>
      </c>
      <c r="M17" s="110">
        <v>0</v>
      </c>
      <c r="N17" s="110">
        <v>0</v>
      </c>
      <c r="O17" s="111">
        <v>0</v>
      </c>
      <c r="P17" s="110">
        <v>0</v>
      </c>
      <c r="Q17" s="389">
        <v>190.85637487</v>
      </c>
      <c r="R17" s="389">
        <v>184.47617305</v>
      </c>
      <c r="S17" s="389">
        <v>212.9</v>
      </c>
      <c r="T17" s="279">
        <v>117.7</v>
      </c>
      <c r="U17" s="279">
        <v>153.9</v>
      </c>
      <c r="V17" s="279">
        <v>84.5</v>
      </c>
      <c r="W17" s="279">
        <v>106.12169651000001</v>
      </c>
      <c r="X17" s="279">
        <v>30.5</v>
      </c>
      <c r="Y17" s="279">
        <v>37.33022939</v>
      </c>
      <c r="Z17" s="279">
        <v>42.973713150000002</v>
      </c>
      <c r="AA17" s="389">
        <v>31.97575137000003</v>
      </c>
      <c r="AB17" s="389">
        <v>28.6</v>
      </c>
      <c r="AC17" s="389">
        <v>36.120333370000004</v>
      </c>
      <c r="AD17" s="389">
        <v>62.869419549999996</v>
      </c>
      <c r="AE17" s="389">
        <v>64.099999999999994</v>
      </c>
      <c r="AF17" s="389">
        <v>10.425290070000001</v>
      </c>
      <c r="AG17" s="389">
        <v>32.224112560000002</v>
      </c>
    </row>
    <row r="18" spans="1:33" ht="22.5" customHeight="1" x14ac:dyDescent="0.25">
      <c r="A18" s="102" t="s">
        <v>624</v>
      </c>
      <c r="H18" s="279">
        <v>11.6</v>
      </c>
      <c r="I18" s="279">
        <v>14.399999999999999</v>
      </c>
      <c r="J18" s="279">
        <v>11.9</v>
      </c>
      <c r="K18" s="279">
        <v>0.2</v>
      </c>
      <c r="L18" s="110">
        <v>0</v>
      </c>
      <c r="M18" s="110">
        <v>0</v>
      </c>
      <c r="N18" s="110">
        <v>0</v>
      </c>
      <c r="O18" s="279">
        <v>6.2</v>
      </c>
      <c r="P18" s="109">
        <v>0</v>
      </c>
      <c r="Q18" s="279">
        <v>0.62196083999999996</v>
      </c>
      <c r="R18" s="279">
        <v>0.56499999999999995</v>
      </c>
      <c r="S18" s="279">
        <v>0.3</v>
      </c>
      <c r="T18" s="279">
        <v>9.1</v>
      </c>
      <c r="U18" s="279">
        <v>183.2</v>
      </c>
      <c r="V18" s="279">
        <v>99.6</v>
      </c>
      <c r="W18" s="279">
        <v>286.72616242219999</v>
      </c>
      <c r="X18" s="279">
        <v>96.8</v>
      </c>
      <c r="Y18" s="279">
        <v>71.403908819999998</v>
      </c>
      <c r="Z18" s="279">
        <v>137.86873818999999</v>
      </c>
      <c r="AA18" s="389">
        <v>121.78060105000002</v>
      </c>
      <c r="AB18" s="389">
        <v>110.8</v>
      </c>
      <c r="AC18" s="389">
        <v>134.48568362999998</v>
      </c>
      <c r="AD18" s="389">
        <v>239.92545394784156</v>
      </c>
      <c r="AE18" s="389">
        <v>138.19999999999999</v>
      </c>
      <c r="AF18" s="389">
        <v>166.08295289</v>
      </c>
      <c r="AG18" s="389">
        <v>143.47635818630002</v>
      </c>
    </row>
    <row r="19" spans="1:33" ht="22.5" customHeight="1" x14ac:dyDescent="0.25">
      <c r="A19" s="169" t="s">
        <v>137</v>
      </c>
      <c r="B19" s="183"/>
      <c r="C19" s="183"/>
      <c r="D19" s="183"/>
      <c r="E19" s="183"/>
      <c r="F19" s="183"/>
      <c r="G19" s="183"/>
      <c r="H19" s="183">
        <v>43.3</v>
      </c>
      <c r="I19" s="184">
        <v>60.1</v>
      </c>
      <c r="J19" s="183">
        <v>141.5</v>
      </c>
      <c r="K19" s="183">
        <v>129.29999999999998</v>
      </c>
      <c r="L19" s="183">
        <v>99.8</v>
      </c>
      <c r="M19" s="184">
        <v>339.7</v>
      </c>
      <c r="N19" s="183">
        <v>411.13355409999997</v>
      </c>
      <c r="O19" s="184">
        <v>378.4</v>
      </c>
      <c r="P19" s="183">
        <v>346.6</v>
      </c>
      <c r="Q19" s="183">
        <v>563.67638678000003</v>
      </c>
      <c r="R19" s="183">
        <v>333.73790224999999</v>
      </c>
      <c r="S19" s="183">
        <v>340.2</v>
      </c>
      <c r="T19" s="183">
        <v>321.62</v>
      </c>
      <c r="U19" s="183">
        <v>416.5</v>
      </c>
      <c r="V19" s="183">
        <v>375.2</v>
      </c>
      <c r="W19" s="183">
        <v>419.12012383219997</v>
      </c>
      <c r="X19" s="183">
        <v>239</v>
      </c>
      <c r="Y19" s="183">
        <v>323.57158127177598</v>
      </c>
      <c r="Z19" s="183">
        <v>262.45438456200003</v>
      </c>
      <c r="AA19" s="183">
        <v>236.56555848200003</v>
      </c>
      <c r="AB19" s="183">
        <v>220.2</v>
      </c>
      <c r="AC19" s="183">
        <f>SUM(AC18,AC17,AC12,AC11,AC8,AC16)</f>
        <v>275.70661281304996</v>
      </c>
      <c r="AD19" s="183">
        <f>SUM(AD18,AD17,AD12,AD11,AD8,AD16)</f>
        <v>377.92512631784155</v>
      </c>
      <c r="AE19" s="183">
        <f>SUM(AE18,AE17,AE12,AE11,AE8,AE16)</f>
        <v>242.79999999999998</v>
      </c>
      <c r="AF19" s="183">
        <v>227.77884426</v>
      </c>
      <c r="AG19" s="183">
        <v>293.84013579629999</v>
      </c>
    </row>
    <row r="20" spans="1:33" ht="15.5" customHeight="1" x14ac:dyDescent="0.25">
      <c r="A20" s="81" t="s">
        <v>443</v>
      </c>
      <c r="I20" s="45"/>
      <c r="J20" s="45"/>
      <c r="K20" s="32"/>
      <c r="L20" s="32"/>
      <c r="M20" s="32"/>
      <c r="N20" s="32"/>
      <c r="O20" s="32"/>
      <c r="P20" s="32"/>
      <c r="Q20" s="32"/>
      <c r="R20" s="32"/>
      <c r="S20" s="32"/>
      <c r="T20" s="32"/>
      <c r="U20" s="392"/>
      <c r="V20" s="392"/>
    </row>
    <row r="21" spans="1:33" ht="15.5" customHeight="1" x14ac:dyDescent="0.25">
      <c r="A21" s="81" t="s">
        <v>444</v>
      </c>
      <c r="I21" s="45"/>
      <c r="J21" s="393"/>
      <c r="K21" s="32"/>
      <c r="L21" s="32"/>
      <c r="M21" s="47"/>
      <c r="N21" s="32"/>
      <c r="O21" s="32"/>
      <c r="P21" s="32"/>
      <c r="Q21" s="32"/>
      <c r="R21" s="32"/>
      <c r="S21" s="32"/>
      <c r="T21" s="32"/>
      <c r="U21" s="392"/>
      <c r="V21" s="392"/>
    </row>
    <row r="22" spans="1:33" ht="15.5" customHeight="1" x14ac:dyDescent="0.25">
      <c r="A22" s="81" t="s">
        <v>445</v>
      </c>
      <c r="I22" s="45"/>
      <c r="J22" s="45"/>
      <c r="K22" s="32"/>
      <c r="L22" s="32"/>
      <c r="M22" s="32"/>
      <c r="N22" s="32"/>
      <c r="O22" s="32"/>
      <c r="P22" s="32"/>
      <c r="Q22" s="32"/>
      <c r="R22" s="32"/>
      <c r="S22" s="32"/>
      <c r="T22" s="32"/>
      <c r="U22" s="392"/>
      <c r="V22" s="392"/>
    </row>
    <row r="23" spans="1:33" ht="15.5" customHeight="1" x14ac:dyDescent="0.25">
      <c r="A23" s="81" t="s">
        <v>446</v>
      </c>
      <c r="I23" s="45"/>
      <c r="J23" s="45"/>
      <c r="K23" s="32"/>
      <c r="L23" s="32"/>
      <c r="M23" s="32"/>
      <c r="N23" s="394"/>
      <c r="O23" s="32"/>
      <c r="P23" s="32"/>
      <c r="Q23" s="32"/>
      <c r="R23" s="32"/>
      <c r="S23" s="32"/>
      <c r="T23" s="32"/>
      <c r="U23" s="392"/>
      <c r="V23" s="392"/>
    </row>
    <row r="24" spans="1:33" ht="15.5" customHeight="1" x14ac:dyDescent="0.25">
      <c r="A24" s="81" t="s">
        <v>447</v>
      </c>
      <c r="I24" s="45"/>
      <c r="J24" s="45"/>
      <c r="K24" s="32"/>
      <c r="L24" s="32"/>
      <c r="M24" s="32"/>
      <c r="N24" s="32"/>
      <c r="O24" s="32"/>
      <c r="P24" s="32"/>
      <c r="Q24" s="32"/>
      <c r="R24" s="32"/>
      <c r="S24" s="32"/>
      <c r="T24" s="32"/>
      <c r="U24" s="392"/>
      <c r="V24" s="392"/>
    </row>
    <row r="25" spans="1:33" ht="22.5" customHeight="1" x14ac:dyDescent="0.25">
      <c r="A25" s="48"/>
      <c r="I25" s="45"/>
      <c r="J25" s="45"/>
      <c r="K25" s="32"/>
      <c r="L25" s="32"/>
      <c r="M25" s="32"/>
      <c r="N25" s="32"/>
      <c r="O25" s="32"/>
      <c r="P25" s="32"/>
      <c r="Q25" s="32"/>
      <c r="R25" s="32"/>
      <c r="S25" s="32"/>
      <c r="T25" s="32"/>
      <c r="U25" s="71"/>
      <c r="V25" s="71"/>
    </row>
    <row r="26" spans="1:33" ht="14" x14ac:dyDescent="0.25">
      <c r="A26" s="141" t="s">
        <v>889</v>
      </c>
      <c r="B26" s="143" t="str">
        <f>B4</f>
        <v>2Q17</v>
      </c>
      <c r="C26" s="143" t="str">
        <f t="shared" ref="C26:AG26" si="0">C4</f>
        <v>3Q17*</v>
      </c>
      <c r="D26" s="143" t="str">
        <f t="shared" si="0"/>
        <v>4Q17</v>
      </c>
      <c r="E26" s="143" t="str">
        <f t="shared" si="0"/>
        <v>1Q18</v>
      </c>
      <c r="F26" s="143" t="str">
        <f t="shared" si="0"/>
        <v>3Q18</v>
      </c>
      <c r="G26" s="143" t="str">
        <f t="shared" si="0"/>
        <v>4Q18</v>
      </c>
      <c r="H26" s="143" t="str">
        <f t="shared" si="0"/>
        <v>1Q19</v>
      </c>
      <c r="I26" s="143" t="str">
        <f t="shared" si="0"/>
        <v>2Q19</v>
      </c>
      <c r="J26" s="143" t="str">
        <f t="shared" si="0"/>
        <v>3Q19</v>
      </c>
      <c r="K26" s="143" t="str">
        <f t="shared" si="0"/>
        <v>4Q19</v>
      </c>
      <c r="L26" s="143" t="str">
        <f t="shared" si="0"/>
        <v>1Q20</v>
      </c>
      <c r="M26" s="143" t="str">
        <f t="shared" si="0"/>
        <v>2Q20</v>
      </c>
      <c r="N26" s="143" t="str">
        <f t="shared" si="0"/>
        <v>3Q20</v>
      </c>
      <c r="O26" s="143" t="str">
        <f t="shared" si="0"/>
        <v>4Q20</v>
      </c>
      <c r="P26" s="143" t="str">
        <f t="shared" si="0"/>
        <v>1Q21</v>
      </c>
      <c r="Q26" s="143" t="str">
        <f t="shared" si="0"/>
        <v>2Q21</v>
      </c>
      <c r="R26" s="143" t="str">
        <f t="shared" si="0"/>
        <v>3Q21</v>
      </c>
      <c r="S26" s="143" t="str">
        <f t="shared" si="0"/>
        <v>4Q21</v>
      </c>
      <c r="T26" s="143" t="str">
        <f t="shared" si="0"/>
        <v>1Q22</v>
      </c>
      <c r="U26" s="143" t="str">
        <f t="shared" si="0"/>
        <v>2Q22</v>
      </c>
      <c r="V26" s="143" t="str">
        <f t="shared" si="0"/>
        <v>3Q22</v>
      </c>
      <c r="W26" s="143" t="str">
        <f t="shared" si="0"/>
        <v>4Q22</v>
      </c>
      <c r="X26" s="143" t="str">
        <f t="shared" si="0"/>
        <v>1Q23</v>
      </c>
      <c r="Y26" s="143" t="str">
        <f t="shared" si="0"/>
        <v>2Q23</v>
      </c>
      <c r="Z26" s="143" t="str">
        <f t="shared" si="0"/>
        <v>3Q23</v>
      </c>
      <c r="AA26" s="143" t="str">
        <f t="shared" si="0"/>
        <v>4Q23</v>
      </c>
      <c r="AB26" s="143" t="str">
        <f t="shared" si="0"/>
        <v>1Q24</v>
      </c>
      <c r="AC26" s="143" t="str">
        <f t="shared" si="0"/>
        <v>2Q24</v>
      </c>
      <c r="AD26" s="143" t="str">
        <f t="shared" si="0"/>
        <v>3Q24</v>
      </c>
      <c r="AE26" s="143" t="str">
        <f t="shared" si="0"/>
        <v>4Q24</v>
      </c>
      <c r="AF26" s="143" t="str">
        <f t="shared" si="0"/>
        <v>1Q25</v>
      </c>
      <c r="AG26" s="143" t="str">
        <f t="shared" si="0"/>
        <v>2Q25</v>
      </c>
    </row>
    <row r="27" spans="1:33" ht="22" customHeight="1" x14ac:dyDescent="0.25">
      <c r="A27" s="600" t="s">
        <v>891</v>
      </c>
      <c r="B27" s="108">
        <v>0</v>
      </c>
      <c r="C27" s="108">
        <v>0</v>
      </c>
      <c r="D27" s="108">
        <v>0</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08">
        <v>0</v>
      </c>
      <c r="Y27" s="108">
        <v>0</v>
      </c>
      <c r="Z27" s="108">
        <v>0</v>
      </c>
      <c r="AA27" s="108">
        <v>74.599999999999994</v>
      </c>
      <c r="AB27" s="108">
        <v>0</v>
      </c>
      <c r="AC27" s="108">
        <v>0</v>
      </c>
      <c r="AD27" s="108">
        <v>0</v>
      </c>
      <c r="AE27" s="389">
        <v>127.4</v>
      </c>
      <c r="AF27" s="599">
        <v>67.907785120000014</v>
      </c>
      <c r="AG27" s="599">
        <v>145.36840773</v>
      </c>
    </row>
    <row r="28" spans="1:33" ht="20.5" customHeight="1" x14ac:dyDescent="0.25">
      <c r="A28" s="600" t="s">
        <v>716</v>
      </c>
      <c r="B28" s="108">
        <v>0</v>
      </c>
      <c r="C28" s="108">
        <v>0</v>
      </c>
      <c r="D28" s="108">
        <v>0</v>
      </c>
      <c r="E28" s="108">
        <v>0</v>
      </c>
      <c r="F28" s="108">
        <v>0</v>
      </c>
      <c r="G28" s="108">
        <v>0</v>
      </c>
      <c r="H28" s="108">
        <v>0</v>
      </c>
      <c r="I28" s="108">
        <v>0</v>
      </c>
      <c r="J28" s="108">
        <v>0</v>
      </c>
      <c r="K28" s="108">
        <v>0</v>
      </c>
      <c r="L28" s="108">
        <v>0</v>
      </c>
      <c r="M28" s="108">
        <v>0</v>
      </c>
      <c r="N28" s="108">
        <v>0</v>
      </c>
      <c r="O28" s="108">
        <v>0</v>
      </c>
      <c r="P28" s="108">
        <v>0</v>
      </c>
      <c r="Q28" s="108">
        <v>0</v>
      </c>
      <c r="R28" s="108">
        <v>0</v>
      </c>
      <c r="S28" s="108">
        <v>0</v>
      </c>
      <c r="T28" s="108">
        <v>0</v>
      </c>
      <c r="U28" s="108">
        <v>0</v>
      </c>
      <c r="V28" s="108">
        <v>0</v>
      </c>
      <c r="W28" s="108">
        <v>0</v>
      </c>
      <c r="X28" s="108">
        <v>0</v>
      </c>
      <c r="Y28" s="108">
        <v>0</v>
      </c>
      <c r="Z28" s="108">
        <v>0</v>
      </c>
      <c r="AA28" s="108">
        <v>161.9</v>
      </c>
      <c r="AB28" s="108">
        <v>0</v>
      </c>
      <c r="AC28" s="108">
        <v>0</v>
      </c>
      <c r="AD28" s="108">
        <v>0</v>
      </c>
      <c r="AE28" s="389">
        <v>115.3</v>
      </c>
      <c r="AF28" s="389">
        <v>159.87105914</v>
      </c>
      <c r="AG28" s="389">
        <v>148.47172806630002</v>
      </c>
    </row>
    <row r="29" spans="1:33" ht="23.5" customHeight="1" x14ac:dyDescent="0.25">
      <c r="A29" s="169" t="s">
        <v>137</v>
      </c>
      <c r="B29" s="183">
        <f>B27+B28</f>
        <v>0</v>
      </c>
      <c r="C29" s="183">
        <f t="shared" ref="C29:AE29" si="1">C27+C28</f>
        <v>0</v>
      </c>
      <c r="D29" s="183">
        <f t="shared" si="1"/>
        <v>0</v>
      </c>
      <c r="E29" s="183">
        <f t="shared" si="1"/>
        <v>0</v>
      </c>
      <c r="F29" s="183">
        <f t="shared" si="1"/>
        <v>0</v>
      </c>
      <c r="G29" s="183">
        <f t="shared" si="1"/>
        <v>0</v>
      </c>
      <c r="H29" s="183">
        <f t="shared" si="1"/>
        <v>0</v>
      </c>
      <c r="I29" s="183">
        <f t="shared" si="1"/>
        <v>0</v>
      </c>
      <c r="J29" s="183">
        <f t="shared" si="1"/>
        <v>0</v>
      </c>
      <c r="K29" s="183">
        <f t="shared" si="1"/>
        <v>0</v>
      </c>
      <c r="L29" s="183">
        <f t="shared" si="1"/>
        <v>0</v>
      </c>
      <c r="M29" s="183">
        <f t="shared" si="1"/>
        <v>0</v>
      </c>
      <c r="N29" s="183">
        <f t="shared" si="1"/>
        <v>0</v>
      </c>
      <c r="O29" s="183">
        <f t="shared" si="1"/>
        <v>0</v>
      </c>
      <c r="P29" s="183">
        <f t="shared" si="1"/>
        <v>0</v>
      </c>
      <c r="Q29" s="183">
        <f t="shared" si="1"/>
        <v>0</v>
      </c>
      <c r="R29" s="183">
        <f t="shared" si="1"/>
        <v>0</v>
      </c>
      <c r="S29" s="183">
        <f t="shared" si="1"/>
        <v>0</v>
      </c>
      <c r="T29" s="183">
        <f t="shared" si="1"/>
        <v>0</v>
      </c>
      <c r="U29" s="183">
        <f t="shared" si="1"/>
        <v>0</v>
      </c>
      <c r="V29" s="183">
        <f t="shared" si="1"/>
        <v>0</v>
      </c>
      <c r="W29" s="183">
        <f t="shared" si="1"/>
        <v>0</v>
      </c>
      <c r="X29" s="183">
        <f t="shared" si="1"/>
        <v>0</v>
      </c>
      <c r="Y29" s="183">
        <f t="shared" si="1"/>
        <v>0</v>
      </c>
      <c r="Z29" s="183">
        <f t="shared" si="1"/>
        <v>0</v>
      </c>
      <c r="AA29" s="183">
        <f t="shared" si="1"/>
        <v>236.5</v>
      </c>
      <c r="AB29" s="183">
        <f t="shared" si="1"/>
        <v>0</v>
      </c>
      <c r="AC29" s="183">
        <f t="shared" si="1"/>
        <v>0</v>
      </c>
      <c r="AD29" s="183">
        <f t="shared" si="1"/>
        <v>0</v>
      </c>
      <c r="AE29" s="183">
        <f t="shared" si="1"/>
        <v>242.7</v>
      </c>
      <c r="AF29" s="183">
        <f>AF27+AF28</f>
        <v>227.77884426000003</v>
      </c>
      <c r="AG29" s="183">
        <f>AG27+AG28</f>
        <v>293.84013579630005</v>
      </c>
    </row>
    <row r="30" spans="1:33" ht="22.5" customHeight="1" x14ac:dyDescent="0.25">
      <c r="A30" s="45"/>
      <c r="B30" s="45"/>
      <c r="C30" s="45"/>
      <c r="D30" s="45"/>
      <c r="E30" s="45"/>
      <c r="F30" s="45"/>
      <c r="G30" s="45"/>
      <c r="H30" s="45"/>
      <c r="I30" s="45"/>
      <c r="J30" s="45"/>
      <c r="K30" s="45"/>
      <c r="L30" s="45"/>
      <c r="O30" s="45"/>
      <c r="P30" s="45"/>
      <c r="Q30" s="45"/>
      <c r="R30" s="45"/>
      <c r="S30" s="45"/>
      <c r="T30" s="45"/>
      <c r="U30" s="45"/>
      <c r="V30" s="45"/>
      <c r="W30" s="45"/>
      <c r="X30" s="45"/>
      <c r="Y30" s="45"/>
      <c r="Z30" s="45"/>
      <c r="AA30" s="45"/>
      <c r="AB30" s="45"/>
      <c r="AC30" s="45"/>
    </row>
    <row r="31" spans="1:33" ht="22.5" customHeight="1" x14ac:dyDescent="0.25">
      <c r="A31" s="45"/>
      <c r="B31" s="45"/>
      <c r="C31" s="45"/>
      <c r="D31" s="45"/>
      <c r="E31" s="45"/>
      <c r="F31" s="45"/>
      <c r="G31" s="45"/>
      <c r="H31" s="45"/>
      <c r="I31" s="45"/>
      <c r="J31" s="45"/>
      <c r="K31" s="45"/>
      <c r="L31" s="45"/>
      <c r="O31" s="45"/>
      <c r="P31" s="45"/>
      <c r="Q31" s="45"/>
      <c r="R31" s="45"/>
      <c r="S31" s="45"/>
      <c r="T31" s="45"/>
      <c r="U31" s="45"/>
      <c r="V31" s="45"/>
      <c r="W31" s="45"/>
      <c r="X31" s="45"/>
      <c r="Y31" s="45"/>
      <c r="Z31" s="45"/>
      <c r="AA31" s="45"/>
      <c r="AB31" s="45"/>
      <c r="AC31" s="45"/>
    </row>
    <row r="32" spans="1:33" ht="22.5" customHeight="1" x14ac:dyDescent="0.25">
      <c r="A32" s="45"/>
      <c r="B32" s="45"/>
      <c r="C32" s="45"/>
      <c r="D32" s="45"/>
      <c r="E32" s="45"/>
      <c r="F32" s="45"/>
      <c r="G32" s="45"/>
      <c r="H32" s="45"/>
      <c r="I32" s="45"/>
      <c r="J32" s="45"/>
      <c r="K32" s="45"/>
      <c r="L32" s="45"/>
      <c r="O32" s="45"/>
      <c r="P32" s="45"/>
      <c r="Q32" s="45"/>
      <c r="R32" s="45"/>
      <c r="S32" s="45"/>
      <c r="T32" s="45"/>
      <c r="U32" s="45"/>
      <c r="V32" s="45"/>
      <c r="W32" s="45"/>
      <c r="X32" s="45"/>
      <c r="Y32" s="45"/>
      <c r="Z32" s="45"/>
      <c r="AA32" s="45"/>
      <c r="AB32" s="45"/>
      <c r="AC32" s="45"/>
    </row>
    <row r="33" spans="1:29" ht="22.5" customHeight="1" x14ac:dyDescent="0.25">
      <c r="A33" s="45"/>
      <c r="B33" s="45"/>
      <c r="C33" s="45"/>
      <c r="D33" s="45"/>
      <c r="E33" s="45"/>
      <c r="F33" s="45"/>
      <c r="G33" s="45"/>
      <c r="H33" s="45"/>
      <c r="I33" s="45"/>
      <c r="J33" s="45"/>
      <c r="K33" s="45"/>
      <c r="L33" s="45"/>
      <c r="O33" s="45"/>
      <c r="P33" s="45"/>
      <c r="Q33" s="45"/>
      <c r="R33" s="45"/>
      <c r="S33" s="45"/>
      <c r="T33" s="45"/>
      <c r="U33" s="45"/>
      <c r="V33" s="45"/>
      <c r="W33" s="45"/>
      <c r="X33" s="45"/>
      <c r="Y33" s="45"/>
      <c r="Z33" s="45"/>
      <c r="AA33" s="45"/>
      <c r="AB33" s="45"/>
      <c r="AC33" s="45"/>
    </row>
    <row r="34" spans="1:29" ht="22.5" customHeight="1" x14ac:dyDescent="0.25">
      <c r="A34" s="45"/>
      <c r="B34" s="45"/>
      <c r="C34" s="45"/>
      <c r="D34" s="45"/>
      <c r="E34" s="45"/>
      <c r="F34" s="45"/>
      <c r="G34" s="45"/>
      <c r="H34" s="45"/>
      <c r="I34" s="45"/>
      <c r="J34" s="45"/>
      <c r="K34" s="45"/>
      <c r="L34" s="45"/>
      <c r="O34" s="45"/>
      <c r="P34" s="45"/>
      <c r="Q34" s="45"/>
      <c r="R34" s="45"/>
      <c r="S34" s="45"/>
      <c r="T34" s="45"/>
      <c r="U34" s="45"/>
      <c r="V34" s="45"/>
      <c r="W34" s="45"/>
      <c r="X34" s="45"/>
      <c r="Y34" s="45"/>
      <c r="Z34" s="45"/>
      <c r="AA34" s="45"/>
      <c r="AB34" s="45"/>
      <c r="AC34" s="45"/>
    </row>
    <row r="35" spans="1:29" ht="22.5" customHeight="1" x14ac:dyDescent="0.25">
      <c r="A35" s="45"/>
      <c r="B35" s="45"/>
      <c r="C35" s="45"/>
      <c r="D35" s="45"/>
      <c r="E35" s="45"/>
      <c r="F35" s="45"/>
      <c r="G35" s="45"/>
      <c r="H35" s="45"/>
      <c r="I35" s="45"/>
      <c r="J35" s="45"/>
      <c r="K35" s="45"/>
      <c r="L35" s="45"/>
      <c r="O35" s="45"/>
      <c r="P35" s="45"/>
      <c r="Q35" s="45"/>
      <c r="R35" s="45"/>
      <c r="S35" s="45"/>
      <c r="T35" s="45"/>
      <c r="U35" s="45"/>
      <c r="V35" s="45"/>
      <c r="W35" s="45"/>
      <c r="X35" s="45"/>
      <c r="Y35" s="45"/>
      <c r="Z35" s="45"/>
      <c r="AA35" s="45"/>
      <c r="AB35" s="45"/>
      <c r="AC35" s="45"/>
    </row>
    <row r="36" spans="1:29" ht="22.5" customHeight="1" x14ac:dyDescent="0.25">
      <c r="A36" s="45"/>
      <c r="B36" s="45"/>
      <c r="C36" s="45"/>
      <c r="D36" s="45"/>
      <c r="E36" s="45"/>
      <c r="F36" s="45"/>
      <c r="G36" s="45"/>
      <c r="H36" s="45"/>
      <c r="I36" s="45"/>
      <c r="J36" s="45"/>
      <c r="K36" s="45"/>
      <c r="L36" s="45"/>
      <c r="O36" s="45"/>
      <c r="P36" s="45"/>
      <c r="Q36" s="45"/>
      <c r="R36" s="45"/>
      <c r="S36" s="45"/>
      <c r="T36" s="45"/>
      <c r="U36" s="45"/>
      <c r="V36" s="45"/>
      <c r="W36" s="45"/>
      <c r="X36" s="45"/>
      <c r="Y36" s="45"/>
      <c r="Z36" s="45"/>
      <c r="AA36" s="45"/>
      <c r="AB36" s="45"/>
      <c r="AC36" s="45"/>
    </row>
    <row r="37" spans="1:29" ht="22.5" customHeight="1" x14ac:dyDescent="0.25">
      <c r="A37" s="45"/>
      <c r="B37" s="45"/>
      <c r="C37" s="45"/>
      <c r="D37" s="45"/>
      <c r="E37" s="45"/>
      <c r="F37" s="45"/>
      <c r="G37" s="45"/>
      <c r="H37" s="45"/>
      <c r="I37" s="45"/>
      <c r="J37" s="45"/>
      <c r="K37" s="45"/>
      <c r="L37" s="45"/>
      <c r="O37" s="45"/>
      <c r="P37" s="45"/>
      <c r="Q37" s="45"/>
      <c r="R37" s="45"/>
      <c r="S37" s="45"/>
      <c r="T37" s="45"/>
      <c r="U37" s="45"/>
      <c r="V37" s="45"/>
      <c r="W37" s="45"/>
      <c r="X37" s="45"/>
      <c r="Y37" s="45"/>
      <c r="Z37" s="45"/>
      <c r="AA37" s="45"/>
      <c r="AB37" s="45"/>
      <c r="AC37" s="45"/>
    </row>
    <row r="38" spans="1:29" ht="22.5" customHeight="1" x14ac:dyDescent="0.25">
      <c r="A38" s="45"/>
      <c r="B38" s="45"/>
      <c r="C38" s="45"/>
      <c r="D38" s="45"/>
      <c r="E38" s="45"/>
      <c r="F38" s="45"/>
      <c r="G38" s="45"/>
      <c r="H38" s="45"/>
      <c r="I38" s="45"/>
      <c r="J38" s="45"/>
      <c r="K38" s="45"/>
      <c r="L38" s="45"/>
      <c r="O38" s="45"/>
      <c r="P38" s="45"/>
      <c r="Q38" s="45"/>
      <c r="R38" s="45"/>
      <c r="S38" s="45"/>
      <c r="T38" s="45"/>
      <c r="U38" s="45"/>
      <c r="V38" s="45"/>
      <c r="W38" s="45"/>
      <c r="X38" s="45"/>
      <c r="Y38" s="45"/>
      <c r="Z38" s="45"/>
      <c r="AA38" s="45"/>
      <c r="AB38" s="45"/>
      <c r="AC38" s="45"/>
    </row>
    <row r="39" spans="1:29" ht="22.5" customHeight="1" x14ac:dyDescent="0.25">
      <c r="A39" s="45"/>
      <c r="B39" s="45"/>
      <c r="C39" s="45"/>
      <c r="D39" s="45"/>
      <c r="E39" s="45"/>
      <c r="F39" s="45"/>
      <c r="G39" s="45"/>
      <c r="H39" s="45"/>
      <c r="I39" s="45"/>
      <c r="J39" s="45"/>
      <c r="K39" s="45"/>
      <c r="L39" s="45"/>
      <c r="O39" s="45"/>
      <c r="P39" s="45"/>
      <c r="Q39" s="45"/>
      <c r="R39" s="45"/>
      <c r="S39" s="45"/>
      <c r="T39" s="45"/>
      <c r="U39" s="45"/>
      <c r="V39" s="45"/>
      <c r="W39" s="45"/>
      <c r="X39" s="45"/>
      <c r="Y39" s="45"/>
      <c r="Z39" s="45"/>
      <c r="AA39" s="45"/>
      <c r="AB39" s="45"/>
      <c r="AC39" s="45"/>
    </row>
    <row r="40" spans="1:29" ht="22.5" customHeight="1" x14ac:dyDescent="0.25">
      <c r="A40" s="45"/>
      <c r="B40" s="45"/>
      <c r="C40" s="45"/>
      <c r="D40" s="45"/>
      <c r="E40" s="45"/>
      <c r="F40" s="45"/>
      <c r="G40" s="45"/>
      <c r="H40" s="45"/>
      <c r="I40" s="45"/>
      <c r="J40" s="45"/>
      <c r="K40" s="45"/>
      <c r="L40" s="45"/>
      <c r="O40" s="45"/>
      <c r="P40" s="45"/>
      <c r="Q40" s="45"/>
      <c r="R40" s="45"/>
      <c r="S40" s="45"/>
      <c r="T40" s="45"/>
      <c r="U40" s="45"/>
      <c r="V40" s="45"/>
      <c r="W40" s="45"/>
      <c r="X40" s="45"/>
      <c r="Y40" s="45"/>
      <c r="Z40" s="45"/>
      <c r="AA40" s="45"/>
      <c r="AB40" s="45"/>
      <c r="AC40" s="45"/>
    </row>
    <row r="41" spans="1:29" ht="22.5" customHeight="1" x14ac:dyDescent="0.25">
      <c r="A41" s="45"/>
      <c r="B41" s="45"/>
      <c r="C41" s="45"/>
      <c r="D41" s="45"/>
      <c r="E41" s="45"/>
      <c r="F41" s="45"/>
      <c r="G41" s="45"/>
      <c r="H41" s="45"/>
      <c r="I41" s="45"/>
      <c r="J41" s="45"/>
      <c r="K41" s="45"/>
      <c r="L41" s="45"/>
      <c r="O41" s="45"/>
      <c r="P41" s="45"/>
      <c r="Q41" s="45"/>
      <c r="R41" s="45"/>
      <c r="S41" s="45"/>
      <c r="T41" s="45"/>
      <c r="U41" s="45"/>
      <c r="V41" s="45"/>
      <c r="W41" s="45"/>
      <c r="X41" s="45"/>
      <c r="Y41" s="45"/>
      <c r="Z41" s="45"/>
      <c r="AA41" s="45"/>
      <c r="AB41" s="45"/>
      <c r="AC41" s="45"/>
    </row>
    <row r="42" spans="1:29" ht="22.5" customHeight="1" x14ac:dyDescent="0.25">
      <c r="A42" s="45"/>
      <c r="B42" s="45"/>
      <c r="C42" s="45"/>
      <c r="D42" s="45"/>
      <c r="E42" s="45"/>
      <c r="F42" s="45"/>
      <c r="G42" s="45"/>
      <c r="H42" s="45"/>
      <c r="I42" s="45"/>
      <c r="J42" s="45"/>
      <c r="K42" s="45"/>
      <c r="L42" s="45"/>
      <c r="O42" s="45"/>
      <c r="P42" s="45"/>
      <c r="Q42" s="45"/>
      <c r="R42" s="45"/>
      <c r="S42" s="45"/>
      <c r="T42" s="45"/>
      <c r="U42" s="45"/>
      <c r="V42" s="45"/>
      <c r="W42" s="45"/>
      <c r="X42" s="45"/>
      <c r="Y42" s="45"/>
      <c r="Z42" s="45"/>
      <c r="AA42" s="45"/>
      <c r="AB42" s="45"/>
      <c r="AC42" s="45"/>
    </row>
    <row r="43" spans="1:29" ht="22.5" customHeight="1" x14ac:dyDescent="0.25">
      <c r="A43" s="45"/>
      <c r="B43" s="45"/>
      <c r="C43" s="45"/>
      <c r="D43" s="45"/>
      <c r="E43" s="45"/>
      <c r="F43" s="45"/>
      <c r="G43" s="45"/>
      <c r="H43" s="45"/>
      <c r="I43" s="45"/>
      <c r="J43" s="45"/>
      <c r="K43" s="45"/>
      <c r="L43" s="45"/>
      <c r="O43" s="45"/>
      <c r="P43" s="45"/>
      <c r="Q43" s="45"/>
      <c r="R43" s="45"/>
      <c r="S43" s="45"/>
      <c r="T43" s="45"/>
      <c r="U43" s="45"/>
      <c r="V43" s="45"/>
      <c r="W43" s="45"/>
      <c r="X43" s="45"/>
      <c r="Y43" s="45"/>
      <c r="Z43" s="45"/>
      <c r="AA43" s="45"/>
      <c r="AB43" s="45"/>
      <c r="AC43" s="45"/>
    </row>
    <row r="44" spans="1:29" ht="22.5" customHeight="1" x14ac:dyDescent="0.25">
      <c r="A44" s="45"/>
      <c r="B44" s="45"/>
      <c r="C44" s="45"/>
      <c r="D44" s="45"/>
      <c r="E44" s="45"/>
      <c r="F44" s="45"/>
      <c r="G44" s="45"/>
      <c r="H44" s="45"/>
      <c r="I44" s="45"/>
      <c r="J44" s="45"/>
      <c r="K44" s="45"/>
      <c r="L44" s="45"/>
      <c r="O44" s="45"/>
      <c r="P44" s="45"/>
      <c r="Q44" s="45"/>
      <c r="R44" s="45"/>
      <c r="S44" s="45"/>
      <c r="T44" s="45"/>
      <c r="U44" s="45"/>
      <c r="V44" s="45"/>
      <c r="W44" s="45"/>
      <c r="X44" s="45"/>
      <c r="Y44" s="45"/>
      <c r="Z44" s="45"/>
      <c r="AA44" s="45"/>
      <c r="AB44" s="45"/>
      <c r="AC44" s="45"/>
    </row>
    <row r="45" spans="1:29" ht="22.5" customHeight="1" x14ac:dyDescent="0.25">
      <c r="A45" s="45"/>
      <c r="B45" s="45"/>
      <c r="C45" s="45"/>
      <c r="D45" s="45"/>
      <c r="E45" s="45"/>
      <c r="F45" s="45"/>
      <c r="G45" s="45"/>
      <c r="H45" s="45"/>
      <c r="I45" s="45"/>
      <c r="J45" s="45"/>
      <c r="K45" s="45"/>
      <c r="L45" s="45"/>
      <c r="O45" s="45"/>
      <c r="P45" s="45"/>
      <c r="Q45" s="45"/>
      <c r="R45" s="45"/>
      <c r="S45" s="45"/>
      <c r="T45" s="45"/>
      <c r="U45" s="45"/>
      <c r="V45" s="45"/>
      <c r="W45" s="45"/>
      <c r="X45" s="45"/>
      <c r="Y45" s="45"/>
      <c r="Z45" s="45"/>
      <c r="AA45" s="45"/>
      <c r="AB45" s="45"/>
      <c r="AC45" s="45"/>
    </row>
    <row r="46" spans="1:29" ht="22.5" customHeight="1" x14ac:dyDescent="0.25">
      <c r="A46" s="45"/>
      <c r="B46" s="45"/>
      <c r="C46" s="45"/>
      <c r="D46" s="45"/>
      <c r="E46" s="45"/>
      <c r="F46" s="45"/>
      <c r="G46" s="45"/>
      <c r="H46" s="45"/>
      <c r="I46" s="45"/>
      <c r="J46" s="45"/>
      <c r="K46" s="45"/>
      <c r="L46" s="45"/>
      <c r="O46" s="45"/>
      <c r="P46" s="45"/>
      <c r="Q46" s="45"/>
      <c r="R46" s="45"/>
      <c r="S46" s="45"/>
      <c r="T46" s="45"/>
      <c r="U46" s="45"/>
      <c r="V46" s="45"/>
      <c r="W46" s="45"/>
      <c r="X46" s="45"/>
      <c r="Y46" s="45"/>
      <c r="Z46" s="45"/>
      <c r="AA46" s="45"/>
      <c r="AB46" s="45"/>
      <c r="AC46" s="45"/>
    </row>
    <row r="47" spans="1:29" ht="22.5" customHeight="1" x14ac:dyDescent="0.25">
      <c r="A47" s="45"/>
      <c r="B47" s="45"/>
      <c r="C47" s="45"/>
      <c r="D47" s="45"/>
      <c r="E47" s="45"/>
      <c r="F47" s="45"/>
      <c r="G47" s="45"/>
      <c r="H47" s="45"/>
      <c r="I47" s="45"/>
      <c r="J47" s="45"/>
      <c r="K47" s="45"/>
      <c r="L47" s="45"/>
      <c r="O47" s="45"/>
      <c r="P47" s="45"/>
      <c r="Q47" s="45"/>
      <c r="R47" s="45"/>
      <c r="S47" s="45"/>
      <c r="T47" s="45"/>
      <c r="U47" s="45"/>
      <c r="V47" s="45"/>
      <c r="W47" s="45"/>
      <c r="X47" s="45"/>
      <c r="Y47" s="45"/>
      <c r="Z47" s="45"/>
      <c r="AA47" s="45"/>
      <c r="AB47" s="45"/>
      <c r="AC47" s="45"/>
    </row>
    <row r="48" spans="1:29" ht="22.5" customHeight="1" x14ac:dyDescent="0.25">
      <c r="A48" s="45"/>
      <c r="B48" s="45"/>
      <c r="C48" s="45"/>
      <c r="D48" s="45"/>
      <c r="E48" s="45"/>
      <c r="F48" s="45"/>
      <c r="G48" s="45"/>
      <c r="H48" s="45"/>
      <c r="I48" s="45"/>
      <c r="J48" s="45"/>
      <c r="K48" s="45"/>
      <c r="L48" s="45"/>
      <c r="O48" s="45"/>
      <c r="P48" s="45"/>
      <c r="Q48" s="45"/>
      <c r="R48" s="45"/>
      <c r="S48" s="45"/>
      <c r="T48" s="45"/>
      <c r="U48" s="45"/>
      <c r="V48" s="45"/>
      <c r="W48" s="45"/>
      <c r="X48" s="45"/>
      <c r="Y48" s="45"/>
      <c r="Z48" s="45"/>
      <c r="AA48" s="45"/>
      <c r="AB48" s="45"/>
      <c r="AC48" s="45"/>
    </row>
    <row r="49" spans="1:29" ht="22.5" customHeight="1" x14ac:dyDescent="0.25">
      <c r="A49" s="45"/>
      <c r="B49" s="45"/>
      <c r="C49" s="45"/>
      <c r="D49" s="45"/>
      <c r="E49" s="45"/>
      <c r="F49" s="45"/>
      <c r="G49" s="45"/>
      <c r="H49" s="45"/>
      <c r="I49" s="45"/>
      <c r="J49" s="45"/>
      <c r="K49" s="45"/>
      <c r="L49" s="45"/>
      <c r="O49" s="45"/>
      <c r="P49" s="45"/>
      <c r="Q49" s="45"/>
      <c r="R49" s="45"/>
      <c r="S49" s="45"/>
      <c r="T49" s="45"/>
      <c r="U49" s="45"/>
      <c r="V49" s="45"/>
      <c r="W49" s="45"/>
      <c r="X49" s="45"/>
      <c r="Y49" s="45"/>
      <c r="Z49" s="45"/>
      <c r="AA49" s="45"/>
      <c r="AB49" s="45"/>
      <c r="AC49" s="45"/>
    </row>
    <row r="50" spans="1:29" ht="22.5" customHeight="1" x14ac:dyDescent="0.25">
      <c r="A50" s="45"/>
      <c r="B50" s="45"/>
      <c r="C50" s="45"/>
      <c r="D50" s="45"/>
      <c r="E50" s="45"/>
      <c r="F50" s="45"/>
      <c r="G50" s="45"/>
      <c r="H50" s="45"/>
      <c r="I50" s="45"/>
      <c r="J50" s="45"/>
      <c r="K50" s="45"/>
      <c r="L50" s="45"/>
      <c r="O50" s="45"/>
      <c r="P50" s="45"/>
      <c r="Q50" s="45"/>
      <c r="R50" s="45"/>
      <c r="S50" s="45"/>
      <c r="T50" s="45"/>
      <c r="U50" s="45"/>
      <c r="V50" s="45"/>
      <c r="W50" s="45"/>
      <c r="X50" s="45"/>
      <c r="Y50" s="45"/>
      <c r="Z50" s="45"/>
      <c r="AA50" s="45"/>
      <c r="AB50" s="45"/>
      <c r="AC50" s="45"/>
    </row>
    <row r="51" spans="1:29" ht="22.5" customHeight="1" x14ac:dyDescent="0.25">
      <c r="A51" s="45"/>
      <c r="B51" s="45"/>
      <c r="C51" s="45"/>
      <c r="D51" s="45"/>
      <c r="E51" s="45"/>
      <c r="F51" s="45"/>
      <c r="G51" s="45"/>
      <c r="H51" s="45"/>
      <c r="I51" s="45"/>
      <c r="J51" s="45"/>
      <c r="K51" s="45"/>
      <c r="L51" s="45"/>
      <c r="O51" s="45"/>
      <c r="P51" s="45"/>
      <c r="Q51" s="45"/>
      <c r="R51" s="45"/>
      <c r="S51" s="45"/>
      <c r="T51" s="45"/>
      <c r="U51" s="45"/>
      <c r="V51" s="45"/>
      <c r="W51" s="45"/>
      <c r="X51" s="45"/>
      <c r="Y51" s="45"/>
      <c r="Z51" s="45"/>
      <c r="AA51" s="45"/>
      <c r="AB51" s="45"/>
      <c r="AC51" s="45"/>
    </row>
    <row r="52" spans="1:29" ht="22.5" customHeight="1" x14ac:dyDescent="0.25">
      <c r="A52" s="45"/>
      <c r="B52" s="45"/>
      <c r="C52" s="45"/>
      <c r="D52" s="45"/>
      <c r="E52" s="45"/>
      <c r="F52" s="45"/>
      <c r="G52" s="45"/>
      <c r="H52" s="45"/>
      <c r="I52" s="45"/>
      <c r="J52" s="45"/>
      <c r="K52" s="45"/>
      <c r="L52" s="45"/>
      <c r="O52" s="45"/>
      <c r="P52" s="45"/>
      <c r="Q52" s="45"/>
      <c r="R52" s="45"/>
      <c r="S52" s="45"/>
      <c r="T52" s="45"/>
      <c r="U52" s="45"/>
      <c r="V52" s="45"/>
      <c r="W52" s="45"/>
      <c r="X52" s="45"/>
      <c r="Y52" s="45"/>
      <c r="Z52" s="45"/>
      <c r="AA52" s="45"/>
      <c r="AB52" s="45"/>
      <c r="AC52" s="45"/>
    </row>
    <row r="53" spans="1:29" ht="22.5" customHeight="1" x14ac:dyDescent="0.25">
      <c r="A53" s="45"/>
      <c r="B53" s="45"/>
      <c r="C53" s="45"/>
      <c r="D53" s="45"/>
      <c r="E53" s="45"/>
      <c r="F53" s="45"/>
      <c r="G53" s="45"/>
      <c r="H53" s="45"/>
      <c r="I53" s="45"/>
      <c r="J53" s="45"/>
      <c r="K53" s="45"/>
      <c r="L53" s="45"/>
      <c r="O53" s="45"/>
      <c r="P53" s="45"/>
      <c r="Q53" s="45"/>
      <c r="R53" s="45"/>
      <c r="S53" s="45"/>
      <c r="T53" s="45"/>
      <c r="U53" s="45"/>
      <c r="V53" s="45"/>
      <c r="W53" s="45"/>
      <c r="X53" s="45"/>
      <c r="Y53" s="45"/>
      <c r="Z53" s="45"/>
      <c r="AA53" s="45"/>
      <c r="AB53" s="45"/>
      <c r="AC53" s="45"/>
    </row>
    <row r="54" spans="1:29" ht="22.5" customHeight="1" x14ac:dyDescent="0.25">
      <c r="A54" s="45"/>
      <c r="B54" s="45"/>
      <c r="C54" s="45"/>
      <c r="D54" s="45"/>
      <c r="E54" s="45"/>
      <c r="F54" s="45"/>
      <c r="G54" s="45"/>
      <c r="H54" s="45"/>
      <c r="I54" s="45"/>
      <c r="J54" s="45"/>
      <c r="K54" s="45"/>
      <c r="L54" s="45"/>
      <c r="O54" s="45"/>
      <c r="P54" s="45"/>
      <c r="Q54" s="45"/>
      <c r="R54" s="45"/>
      <c r="S54" s="45"/>
      <c r="T54" s="45"/>
      <c r="U54" s="45"/>
      <c r="V54" s="45"/>
      <c r="W54" s="45"/>
      <c r="X54" s="45"/>
      <c r="Y54" s="45"/>
      <c r="Z54" s="45"/>
      <c r="AA54" s="45"/>
      <c r="AB54" s="45"/>
      <c r="AC54" s="45"/>
    </row>
    <row r="55" spans="1:29" ht="22.5" customHeight="1" x14ac:dyDescent="0.25">
      <c r="A55" s="45"/>
      <c r="B55" s="45"/>
      <c r="C55" s="45"/>
      <c r="D55" s="45"/>
      <c r="E55" s="45"/>
      <c r="F55" s="45"/>
      <c r="G55" s="45"/>
      <c r="H55" s="45"/>
      <c r="I55" s="45"/>
      <c r="J55" s="45"/>
      <c r="K55" s="45"/>
      <c r="L55" s="45"/>
      <c r="O55" s="45"/>
      <c r="P55" s="45"/>
      <c r="Q55" s="45"/>
      <c r="R55" s="45"/>
      <c r="S55" s="45"/>
      <c r="T55" s="45"/>
      <c r="U55" s="45"/>
      <c r="V55" s="45"/>
      <c r="W55" s="45"/>
      <c r="X55" s="45"/>
      <c r="Y55" s="45"/>
      <c r="Z55" s="45"/>
      <c r="AA55" s="45"/>
      <c r="AB55" s="45"/>
      <c r="AC55" s="45"/>
    </row>
    <row r="56" spans="1:29" ht="22.5" customHeight="1" x14ac:dyDescent="0.25">
      <c r="A56" s="45"/>
      <c r="B56" s="45"/>
      <c r="C56" s="45"/>
      <c r="D56" s="45"/>
      <c r="E56" s="45"/>
      <c r="F56" s="45"/>
      <c r="G56" s="45"/>
      <c r="H56" s="45"/>
      <c r="I56" s="45"/>
      <c r="J56" s="45"/>
      <c r="K56" s="45"/>
      <c r="L56" s="45"/>
      <c r="O56" s="45"/>
      <c r="P56" s="45"/>
      <c r="Q56" s="45"/>
      <c r="R56" s="45"/>
      <c r="S56" s="45"/>
      <c r="T56" s="45"/>
      <c r="U56" s="45"/>
      <c r="V56" s="45"/>
      <c r="W56" s="45"/>
      <c r="X56" s="45"/>
      <c r="Y56" s="45"/>
      <c r="Z56" s="45"/>
      <c r="AA56" s="45"/>
      <c r="AB56" s="45"/>
      <c r="AC56" s="45"/>
    </row>
    <row r="57" spans="1:29" ht="22.5" customHeight="1" x14ac:dyDescent="0.25">
      <c r="A57" s="45"/>
      <c r="B57" s="45"/>
      <c r="C57" s="45"/>
      <c r="D57" s="45"/>
      <c r="E57" s="45"/>
      <c r="F57" s="45"/>
      <c r="G57" s="45"/>
      <c r="H57" s="45"/>
      <c r="I57" s="45"/>
      <c r="J57" s="45"/>
      <c r="K57" s="45"/>
      <c r="L57" s="45"/>
      <c r="O57" s="45"/>
      <c r="P57" s="45"/>
      <c r="Q57" s="45"/>
      <c r="R57" s="45"/>
      <c r="S57" s="45"/>
      <c r="T57" s="45"/>
      <c r="U57" s="45"/>
      <c r="V57" s="45"/>
      <c r="W57" s="45"/>
      <c r="X57" s="45"/>
      <c r="Y57" s="45"/>
      <c r="Z57" s="45"/>
      <c r="AA57" s="45"/>
      <c r="AB57" s="45"/>
      <c r="AC57" s="45"/>
    </row>
    <row r="58" spans="1:29" ht="22.5" customHeight="1" x14ac:dyDescent="0.25">
      <c r="A58" s="45"/>
      <c r="B58" s="45"/>
      <c r="C58" s="45"/>
      <c r="D58" s="45"/>
      <c r="E58" s="45"/>
      <c r="F58" s="45"/>
      <c r="G58" s="45"/>
      <c r="H58" s="45"/>
      <c r="I58" s="45"/>
      <c r="J58" s="45"/>
      <c r="K58" s="45"/>
      <c r="L58" s="45"/>
      <c r="O58" s="45"/>
      <c r="P58" s="45"/>
      <c r="Q58" s="45"/>
      <c r="R58" s="45"/>
      <c r="S58" s="45"/>
      <c r="T58" s="45"/>
      <c r="U58" s="45"/>
      <c r="V58" s="45"/>
      <c r="W58" s="45"/>
      <c r="X58" s="45"/>
      <c r="Y58" s="45"/>
      <c r="Z58" s="45"/>
      <c r="AA58" s="45"/>
      <c r="AB58" s="45"/>
      <c r="AC58" s="45"/>
    </row>
    <row r="59" spans="1:29" ht="22.5" customHeight="1" x14ac:dyDescent="0.25">
      <c r="A59" s="45"/>
      <c r="B59" s="45"/>
      <c r="C59" s="45"/>
      <c r="D59" s="45"/>
      <c r="E59" s="45"/>
      <c r="F59" s="45"/>
      <c r="G59" s="45"/>
      <c r="H59" s="45"/>
      <c r="I59" s="45"/>
      <c r="J59" s="45"/>
      <c r="K59" s="45"/>
      <c r="L59" s="45"/>
      <c r="O59" s="45"/>
      <c r="P59" s="45"/>
      <c r="Q59" s="45"/>
      <c r="R59" s="45"/>
      <c r="S59" s="45"/>
      <c r="T59" s="45"/>
      <c r="U59" s="45"/>
      <c r="V59" s="45"/>
      <c r="W59" s="45"/>
      <c r="X59" s="45"/>
      <c r="Y59" s="45"/>
      <c r="Z59" s="45"/>
      <c r="AA59" s="45"/>
      <c r="AB59" s="45"/>
      <c r="AC59" s="45"/>
    </row>
    <row r="60" spans="1:29" ht="22.5" customHeight="1" x14ac:dyDescent="0.25">
      <c r="A60" s="45"/>
      <c r="B60" s="45"/>
      <c r="C60" s="45"/>
      <c r="D60" s="45"/>
      <c r="E60" s="45"/>
      <c r="F60" s="45"/>
      <c r="G60" s="45"/>
      <c r="H60" s="45"/>
      <c r="I60" s="45"/>
      <c r="J60" s="45"/>
      <c r="K60" s="45"/>
      <c r="L60" s="45"/>
      <c r="O60" s="45"/>
      <c r="P60" s="45"/>
      <c r="Q60" s="45"/>
      <c r="R60" s="45"/>
      <c r="S60" s="45"/>
      <c r="T60" s="45"/>
      <c r="U60" s="45"/>
      <c r="V60" s="45"/>
      <c r="W60" s="45"/>
      <c r="X60" s="45"/>
      <c r="Y60" s="45"/>
      <c r="Z60" s="45"/>
      <c r="AA60" s="45"/>
      <c r="AB60" s="45"/>
      <c r="AC60" s="45"/>
    </row>
    <row r="61" spans="1:29" ht="22.5" customHeight="1" x14ac:dyDescent="0.25">
      <c r="A61" s="45"/>
      <c r="B61" s="45"/>
      <c r="C61" s="45"/>
      <c r="D61" s="45"/>
      <c r="E61" s="45"/>
      <c r="F61" s="45"/>
      <c r="G61" s="45"/>
      <c r="H61" s="45"/>
      <c r="I61" s="45"/>
      <c r="J61" s="45"/>
      <c r="K61" s="45"/>
      <c r="L61" s="45"/>
      <c r="O61" s="45"/>
      <c r="P61" s="45"/>
      <c r="Q61" s="45"/>
      <c r="R61" s="45"/>
      <c r="S61" s="45"/>
      <c r="T61" s="45"/>
      <c r="U61" s="45"/>
      <c r="V61" s="45"/>
      <c r="W61" s="45"/>
      <c r="X61" s="45"/>
      <c r="Y61" s="45"/>
      <c r="Z61" s="45"/>
      <c r="AA61" s="45"/>
      <c r="AB61" s="45"/>
      <c r="AC61" s="45"/>
    </row>
    <row r="62" spans="1:29" ht="22.5" customHeight="1" x14ac:dyDescent="0.25">
      <c r="A62" s="45"/>
      <c r="B62" s="45"/>
      <c r="C62" s="45"/>
      <c r="D62" s="45"/>
      <c r="E62" s="45"/>
      <c r="F62" s="45"/>
      <c r="G62" s="45"/>
      <c r="H62" s="45"/>
      <c r="I62" s="45"/>
      <c r="J62" s="45"/>
      <c r="K62" s="45"/>
      <c r="L62" s="45"/>
      <c r="O62" s="45"/>
      <c r="P62" s="45"/>
      <c r="Q62" s="45"/>
      <c r="R62" s="45"/>
      <c r="S62" s="45"/>
      <c r="T62" s="45"/>
      <c r="U62" s="45"/>
      <c r="V62" s="45"/>
      <c r="W62" s="45"/>
      <c r="X62" s="45"/>
      <c r="Y62" s="45"/>
      <c r="Z62" s="45"/>
      <c r="AA62" s="45"/>
      <c r="AB62" s="45"/>
      <c r="AC62" s="45"/>
    </row>
    <row r="63" spans="1:29" ht="22.5" customHeight="1" x14ac:dyDescent="0.25">
      <c r="A63" s="45"/>
      <c r="B63" s="45"/>
      <c r="C63" s="45"/>
      <c r="D63" s="45"/>
      <c r="E63" s="45"/>
      <c r="F63" s="45"/>
      <c r="G63" s="45"/>
      <c r="H63" s="45"/>
      <c r="I63" s="45"/>
      <c r="J63" s="45"/>
      <c r="K63" s="45"/>
      <c r="L63" s="45"/>
      <c r="O63" s="45"/>
      <c r="P63" s="45"/>
      <c r="Q63" s="45"/>
      <c r="R63" s="45"/>
      <c r="S63" s="45"/>
      <c r="T63" s="45"/>
      <c r="U63" s="45"/>
      <c r="V63" s="45"/>
      <c r="W63" s="45"/>
      <c r="X63" s="45"/>
      <c r="Y63" s="45"/>
      <c r="Z63" s="45"/>
      <c r="AA63" s="45"/>
      <c r="AB63" s="45"/>
      <c r="AC63" s="45"/>
    </row>
    <row r="64" spans="1:29" ht="22.5" customHeight="1" x14ac:dyDescent="0.25">
      <c r="A64" s="45"/>
      <c r="B64" s="45"/>
      <c r="C64" s="45"/>
      <c r="D64" s="45"/>
      <c r="E64" s="45"/>
      <c r="F64" s="45"/>
      <c r="G64" s="45"/>
      <c r="H64" s="45"/>
      <c r="I64" s="45"/>
      <c r="J64" s="45"/>
      <c r="K64" s="45"/>
      <c r="L64" s="45"/>
      <c r="O64" s="45"/>
      <c r="P64" s="45"/>
      <c r="Q64" s="45"/>
      <c r="R64" s="45"/>
      <c r="S64" s="45"/>
      <c r="T64" s="45"/>
      <c r="U64" s="45"/>
      <c r="V64" s="45"/>
      <c r="W64" s="45"/>
      <c r="X64" s="45"/>
      <c r="Y64" s="45"/>
      <c r="Z64" s="45"/>
      <c r="AA64" s="45"/>
      <c r="AB64" s="45"/>
      <c r="AC64" s="45"/>
    </row>
    <row r="65" spans="1:29" ht="22.5" customHeight="1" x14ac:dyDescent="0.25">
      <c r="A65" s="45"/>
      <c r="B65" s="45"/>
      <c r="C65" s="45"/>
      <c r="D65" s="45"/>
      <c r="E65" s="45"/>
      <c r="F65" s="45"/>
      <c r="G65" s="45"/>
      <c r="H65" s="45"/>
      <c r="I65" s="45"/>
      <c r="J65" s="45"/>
      <c r="K65" s="45"/>
      <c r="L65" s="45"/>
      <c r="O65" s="45"/>
      <c r="P65" s="45"/>
      <c r="Q65" s="45"/>
      <c r="R65" s="45"/>
      <c r="S65" s="45"/>
      <c r="T65" s="45"/>
      <c r="U65" s="45"/>
      <c r="V65" s="45"/>
      <c r="W65" s="45"/>
      <c r="X65" s="45"/>
      <c r="Y65" s="45"/>
      <c r="Z65" s="45"/>
      <c r="AA65" s="45"/>
      <c r="AB65" s="45"/>
      <c r="AC65" s="45"/>
    </row>
    <row r="66" spans="1:29" ht="22.5" customHeight="1" x14ac:dyDescent="0.25">
      <c r="A66" s="45"/>
      <c r="B66" s="45"/>
      <c r="C66" s="45"/>
      <c r="D66" s="45"/>
      <c r="E66" s="45"/>
      <c r="F66" s="45"/>
      <c r="G66" s="45"/>
      <c r="H66" s="45"/>
      <c r="I66" s="45"/>
      <c r="J66" s="45"/>
      <c r="K66" s="45"/>
      <c r="L66" s="45"/>
      <c r="O66" s="45"/>
      <c r="P66" s="45"/>
      <c r="Q66" s="45"/>
      <c r="R66" s="45"/>
      <c r="S66" s="45"/>
      <c r="T66" s="45"/>
      <c r="U66" s="45"/>
      <c r="V66" s="45"/>
      <c r="W66" s="45"/>
      <c r="X66" s="45"/>
      <c r="Y66" s="45"/>
      <c r="Z66" s="45"/>
      <c r="AA66" s="45"/>
      <c r="AB66" s="45"/>
      <c r="AC66" s="45"/>
    </row>
    <row r="67" spans="1:29" ht="22.5" customHeight="1" x14ac:dyDescent="0.25">
      <c r="A67" s="45"/>
      <c r="B67" s="45"/>
      <c r="C67" s="45"/>
      <c r="D67" s="45"/>
      <c r="E67" s="45"/>
      <c r="F67" s="45"/>
      <c r="G67" s="45"/>
      <c r="H67" s="45"/>
      <c r="I67" s="45"/>
      <c r="J67" s="45"/>
      <c r="K67" s="45"/>
      <c r="L67" s="45"/>
      <c r="O67" s="45"/>
      <c r="P67" s="45"/>
      <c r="Q67" s="45"/>
      <c r="R67" s="45"/>
      <c r="S67" s="45"/>
      <c r="T67" s="45"/>
      <c r="U67" s="45"/>
      <c r="V67" s="45"/>
      <c r="W67" s="45"/>
      <c r="X67" s="45"/>
      <c r="Y67" s="45"/>
      <c r="Z67" s="45"/>
      <c r="AA67" s="45"/>
      <c r="AB67" s="45"/>
      <c r="AC67" s="45"/>
    </row>
    <row r="68" spans="1:29" ht="22.5" customHeight="1" x14ac:dyDescent="0.25">
      <c r="A68" s="45"/>
      <c r="B68" s="45"/>
      <c r="C68" s="45"/>
      <c r="D68" s="45"/>
      <c r="E68" s="45"/>
      <c r="F68" s="45"/>
      <c r="G68" s="45"/>
      <c r="H68" s="45"/>
      <c r="I68" s="45"/>
      <c r="J68" s="45"/>
      <c r="K68" s="45"/>
      <c r="L68" s="45"/>
      <c r="O68" s="45"/>
      <c r="P68" s="45"/>
      <c r="Q68" s="45"/>
      <c r="R68" s="45"/>
      <c r="S68" s="45"/>
      <c r="T68" s="45"/>
      <c r="U68" s="45"/>
      <c r="V68" s="45"/>
      <c r="W68" s="45"/>
      <c r="X68" s="45"/>
      <c r="Y68" s="45"/>
      <c r="Z68" s="45"/>
      <c r="AA68" s="45"/>
      <c r="AB68" s="45"/>
      <c r="AC68" s="45"/>
    </row>
    <row r="69" spans="1:29" ht="22.5" customHeight="1" x14ac:dyDescent="0.25">
      <c r="A69" s="45"/>
      <c r="B69" s="45"/>
      <c r="C69" s="45"/>
      <c r="D69" s="45"/>
      <c r="E69" s="45"/>
      <c r="F69" s="45"/>
      <c r="G69" s="45"/>
      <c r="H69" s="45"/>
      <c r="I69" s="45"/>
      <c r="J69" s="45"/>
      <c r="K69" s="45"/>
      <c r="L69" s="45"/>
      <c r="O69" s="45"/>
      <c r="P69" s="45"/>
      <c r="Q69" s="45"/>
      <c r="R69" s="45"/>
      <c r="S69" s="45"/>
      <c r="T69" s="45"/>
      <c r="U69" s="45"/>
      <c r="V69" s="45"/>
      <c r="W69" s="45"/>
      <c r="X69" s="45"/>
      <c r="Y69" s="45"/>
      <c r="Z69" s="45"/>
      <c r="AA69" s="45"/>
      <c r="AB69" s="45"/>
      <c r="AC69" s="45"/>
    </row>
    <row r="70" spans="1:29" ht="22.5" customHeight="1" x14ac:dyDescent="0.25">
      <c r="A70" s="45"/>
      <c r="B70" s="45"/>
      <c r="C70" s="45"/>
      <c r="D70" s="45"/>
      <c r="E70" s="45"/>
      <c r="F70" s="45"/>
      <c r="G70" s="45"/>
      <c r="H70" s="45"/>
      <c r="I70" s="45"/>
      <c r="J70" s="45"/>
      <c r="K70" s="45"/>
      <c r="L70" s="45"/>
      <c r="O70" s="45"/>
      <c r="P70" s="45"/>
      <c r="Q70" s="45"/>
      <c r="R70" s="45"/>
      <c r="S70" s="45"/>
      <c r="T70" s="45"/>
      <c r="U70" s="45"/>
      <c r="V70" s="45"/>
      <c r="W70" s="45"/>
      <c r="X70" s="45"/>
      <c r="Y70" s="45"/>
      <c r="Z70" s="45"/>
      <c r="AA70" s="45"/>
      <c r="AB70" s="45"/>
      <c r="AC70" s="45"/>
    </row>
    <row r="71" spans="1:29" ht="22.5" customHeight="1" x14ac:dyDescent="0.25">
      <c r="A71" s="45"/>
      <c r="B71" s="45"/>
      <c r="C71" s="45"/>
      <c r="D71" s="45"/>
      <c r="E71" s="45"/>
      <c r="F71" s="45"/>
      <c r="G71" s="45"/>
      <c r="H71" s="45"/>
      <c r="I71" s="45"/>
      <c r="J71" s="45"/>
      <c r="K71" s="45"/>
      <c r="L71" s="45"/>
      <c r="O71" s="45"/>
      <c r="P71" s="45"/>
      <c r="Q71" s="45"/>
      <c r="R71" s="45"/>
      <c r="S71" s="45"/>
      <c r="T71" s="45"/>
      <c r="U71" s="45"/>
      <c r="V71" s="45"/>
      <c r="W71" s="45"/>
      <c r="X71" s="45"/>
      <c r="Y71" s="45"/>
      <c r="Z71" s="45"/>
      <c r="AA71" s="45"/>
      <c r="AB71" s="45"/>
      <c r="AC71" s="45"/>
    </row>
    <row r="72" spans="1:29" ht="22.5" customHeight="1" x14ac:dyDescent="0.25">
      <c r="A72" s="45"/>
      <c r="B72" s="45"/>
      <c r="C72" s="45"/>
      <c r="D72" s="45"/>
      <c r="E72" s="45"/>
      <c r="F72" s="45"/>
      <c r="G72" s="45"/>
      <c r="H72" s="45"/>
      <c r="I72" s="45"/>
      <c r="J72" s="45"/>
      <c r="K72" s="45"/>
      <c r="L72" s="45"/>
      <c r="O72" s="45"/>
      <c r="P72" s="45"/>
      <c r="Q72" s="45"/>
      <c r="R72" s="45"/>
      <c r="S72" s="45"/>
      <c r="T72" s="45"/>
      <c r="U72" s="45"/>
      <c r="V72" s="45"/>
      <c r="W72" s="45"/>
      <c r="X72" s="45"/>
      <c r="Y72" s="45"/>
      <c r="Z72" s="45"/>
      <c r="AA72" s="45"/>
      <c r="AB72" s="45"/>
      <c r="AC72" s="45"/>
    </row>
    <row r="73" spans="1:29" ht="22.5" customHeight="1" x14ac:dyDescent="0.25">
      <c r="A73" s="45"/>
      <c r="B73" s="45"/>
      <c r="C73" s="45"/>
      <c r="D73" s="45"/>
      <c r="E73" s="45"/>
      <c r="F73" s="45"/>
      <c r="G73" s="45"/>
      <c r="H73" s="45"/>
      <c r="I73" s="45"/>
      <c r="J73" s="45"/>
      <c r="K73" s="45"/>
      <c r="L73" s="45"/>
      <c r="O73" s="45"/>
      <c r="P73" s="45"/>
      <c r="Q73" s="45"/>
      <c r="R73" s="45"/>
      <c r="S73" s="45"/>
      <c r="T73" s="45"/>
      <c r="U73" s="45"/>
      <c r="V73" s="45"/>
      <c r="W73" s="45"/>
      <c r="X73" s="45"/>
      <c r="Y73" s="45"/>
      <c r="Z73" s="45"/>
      <c r="AA73" s="45"/>
      <c r="AB73" s="45"/>
      <c r="AC73" s="45"/>
    </row>
    <row r="74" spans="1:29" ht="22.5" customHeight="1" x14ac:dyDescent="0.25">
      <c r="A74" s="45"/>
      <c r="B74" s="45"/>
      <c r="C74" s="45"/>
      <c r="D74" s="45"/>
      <c r="E74" s="45"/>
      <c r="F74" s="45"/>
      <c r="G74" s="45"/>
      <c r="H74" s="45"/>
      <c r="I74" s="45"/>
      <c r="J74" s="45"/>
      <c r="K74" s="45"/>
      <c r="L74" s="45"/>
      <c r="O74" s="45"/>
      <c r="P74" s="45"/>
      <c r="Q74" s="45"/>
      <c r="R74" s="45"/>
      <c r="S74" s="45"/>
      <c r="T74" s="45"/>
      <c r="U74" s="45"/>
      <c r="V74" s="45"/>
      <c r="W74" s="45"/>
      <c r="X74" s="45"/>
      <c r="Y74" s="45"/>
      <c r="Z74" s="45"/>
      <c r="AA74" s="45"/>
      <c r="AB74" s="45"/>
      <c r="AC74" s="45"/>
    </row>
    <row r="75" spans="1:29" ht="22.5" customHeight="1" x14ac:dyDescent="0.25">
      <c r="A75" s="45"/>
      <c r="B75" s="45"/>
      <c r="C75" s="45"/>
      <c r="D75" s="45"/>
      <c r="E75" s="45"/>
      <c r="F75" s="45"/>
      <c r="G75" s="45"/>
      <c r="H75" s="45"/>
      <c r="I75" s="45"/>
      <c r="J75" s="45"/>
      <c r="K75" s="45"/>
      <c r="L75" s="45"/>
      <c r="O75" s="45"/>
      <c r="P75" s="45"/>
      <c r="Q75" s="45"/>
      <c r="R75" s="45"/>
      <c r="S75" s="45"/>
      <c r="T75" s="45"/>
      <c r="U75" s="45"/>
      <c r="V75" s="45"/>
      <c r="W75" s="45"/>
      <c r="X75" s="45"/>
      <c r="Y75" s="45"/>
      <c r="Z75" s="45"/>
      <c r="AA75" s="45"/>
      <c r="AB75" s="45"/>
      <c r="AC75" s="45"/>
    </row>
    <row r="76" spans="1:29" ht="22.5" customHeight="1" x14ac:dyDescent="0.25"/>
    <row r="77" spans="1:29" ht="22.5" customHeight="1" x14ac:dyDescent="0.25"/>
    <row r="78" spans="1:29" ht="22.5" customHeight="1" x14ac:dyDescent="0.25"/>
    <row r="79" spans="1:29" ht="22.5" customHeight="1" x14ac:dyDescent="0.25"/>
    <row r="80" spans="1:29" ht="22.5" customHeight="1" x14ac:dyDescent="0.25"/>
    <row r="81" ht="22.5" customHeight="1" x14ac:dyDescent="0.25"/>
    <row r="82" ht="22.5" customHeight="1" x14ac:dyDescent="0.25"/>
    <row r="83" ht="22.5" customHeight="1" x14ac:dyDescent="0.25"/>
    <row r="84" ht="22.5" customHeight="1" x14ac:dyDescent="0.25"/>
    <row r="85" ht="22.5" customHeight="1" x14ac:dyDescent="0.25"/>
    <row r="86" ht="22.5" customHeight="1" x14ac:dyDescent="0.25"/>
    <row r="87" ht="22.5" customHeight="1" x14ac:dyDescent="0.25"/>
    <row r="88" ht="22.5" customHeight="1" x14ac:dyDescent="0.25"/>
    <row r="89" ht="22.5" customHeight="1" x14ac:dyDescent="0.25"/>
    <row r="90" ht="22.5" customHeight="1" x14ac:dyDescent="0.25"/>
    <row r="91" ht="22.5" customHeight="1" x14ac:dyDescent="0.25"/>
    <row r="92" ht="22.5" customHeight="1" x14ac:dyDescent="0.25"/>
    <row r="93" ht="22.5" customHeight="1" x14ac:dyDescent="0.25"/>
    <row r="94" ht="22.5" customHeight="1" x14ac:dyDescent="0.25"/>
    <row r="95" ht="22.5" customHeight="1" x14ac:dyDescent="0.25"/>
    <row r="96"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row r="165" ht="22.5" customHeight="1" x14ac:dyDescent="0.25"/>
    <row r="166" ht="22.5" customHeight="1" x14ac:dyDescent="0.25"/>
    <row r="167" ht="22.5" customHeight="1" x14ac:dyDescent="0.25"/>
    <row r="168" ht="22.5" customHeight="1" x14ac:dyDescent="0.25"/>
    <row r="169" ht="22.5" customHeight="1" x14ac:dyDescent="0.25"/>
    <row r="170" ht="22.5" customHeight="1" x14ac:dyDescent="0.25"/>
    <row r="171" ht="22.5" customHeight="1" x14ac:dyDescent="0.25"/>
    <row r="172" ht="22.5" customHeight="1" x14ac:dyDescent="0.25"/>
    <row r="173" ht="22.5" customHeight="1" x14ac:dyDescent="0.25"/>
    <row r="174" ht="22.5" customHeight="1" x14ac:dyDescent="0.25"/>
    <row r="175" ht="22.5" customHeight="1" x14ac:dyDescent="0.25"/>
    <row r="176" ht="22.5" customHeight="1" x14ac:dyDescent="0.25"/>
    <row r="177" ht="22.5" customHeight="1" x14ac:dyDescent="0.25"/>
  </sheetData>
  <hyperlinks>
    <hyperlink ref="C4" r:id="rId1" display="3@23" xr:uid="{CD7DC6B6-99FB-41E0-852F-D1B497305B06}"/>
    <hyperlink ref="I7" r:id="rId2" display="3@23" xr:uid="{B2AA866C-D5A4-4477-8D21-9CA015029F5F}"/>
  </hyperlinks>
  <pageMargins left="0.511811024" right="0.511811024" top="0.78740157499999996" bottom="0.78740157499999996" header="0.31496062000000002" footer="0.31496062000000002"/>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B397"/>
  <sheetViews>
    <sheetView showGridLines="0" zoomScale="85" zoomScaleNormal="85" workbookViewId="0">
      <selection activeCell="B21" sqref="B21"/>
    </sheetView>
  </sheetViews>
  <sheetFormatPr defaultColWidth="8.81640625" defaultRowHeight="13.5" x14ac:dyDescent="0.25"/>
  <cols>
    <col min="1" max="1" width="20.6328125" style="27" bestFit="1" customWidth="1"/>
    <col min="2" max="2" width="165.7265625" style="27" bestFit="1" customWidth="1"/>
    <col min="3" max="8" width="8.81640625" style="27"/>
    <col min="9" max="9" width="23.1796875" style="27" bestFit="1" customWidth="1"/>
    <col min="10" max="10" width="25.90625" style="27" bestFit="1" customWidth="1"/>
    <col min="11" max="16384" width="8.81640625" style="27"/>
  </cols>
  <sheetData>
    <row r="4" spans="1:2" ht="14" x14ac:dyDescent="0.3">
      <c r="A4" s="35" t="s">
        <v>228</v>
      </c>
    </row>
    <row r="6" spans="1:2" ht="18" customHeight="1" x14ac:dyDescent="0.25">
      <c r="A6" s="241" t="s">
        <v>229</v>
      </c>
      <c r="B6" s="242" t="s">
        <v>230</v>
      </c>
    </row>
    <row r="7" spans="1:2" ht="18" customHeight="1" x14ac:dyDescent="0.25">
      <c r="A7" s="33" t="s">
        <v>104</v>
      </c>
      <c r="B7" s="34" t="s">
        <v>231</v>
      </c>
    </row>
    <row r="8" spans="1:2" ht="18" customHeight="1" x14ac:dyDescent="0.25">
      <c r="A8" s="33" t="s">
        <v>232</v>
      </c>
      <c r="B8" s="34" t="s">
        <v>233</v>
      </c>
    </row>
    <row r="9" spans="1:2" ht="18" customHeight="1" x14ac:dyDescent="0.25">
      <c r="A9" s="33" t="s">
        <v>105</v>
      </c>
      <c r="B9" s="34" t="s">
        <v>234</v>
      </c>
    </row>
    <row r="10" spans="1:2" ht="18" customHeight="1" x14ac:dyDescent="0.25">
      <c r="A10" s="33" t="s">
        <v>106</v>
      </c>
      <c r="B10" s="34" t="s">
        <v>235</v>
      </c>
    </row>
    <row r="11" spans="1:2" ht="17" customHeight="1" x14ac:dyDescent="0.25">
      <c r="A11" s="33" t="s">
        <v>107</v>
      </c>
      <c r="B11" s="34" t="s">
        <v>108</v>
      </c>
    </row>
    <row r="12" spans="1:2" ht="18" customHeight="1" x14ac:dyDescent="0.25">
      <c r="A12" s="33" t="s">
        <v>127</v>
      </c>
      <c r="B12" s="34" t="s">
        <v>128</v>
      </c>
    </row>
    <row r="13" spans="1:2" ht="18" customHeight="1" x14ac:dyDescent="0.25">
      <c r="A13" s="33" t="s">
        <v>109</v>
      </c>
      <c r="B13" s="34" t="s">
        <v>236</v>
      </c>
    </row>
    <row r="14" spans="1:2" ht="18" customHeight="1" x14ac:dyDescent="0.25">
      <c r="A14" s="33" t="s">
        <v>110</v>
      </c>
      <c r="B14" s="34" t="s">
        <v>237</v>
      </c>
    </row>
    <row r="15" spans="1:2" ht="18" customHeight="1" x14ac:dyDescent="0.25">
      <c r="A15" s="33" t="s">
        <v>238</v>
      </c>
      <c r="B15" s="34" t="s">
        <v>239</v>
      </c>
    </row>
    <row r="16" spans="1:2" ht="18" customHeight="1" x14ac:dyDescent="0.25">
      <c r="A16" s="33" t="s">
        <v>111</v>
      </c>
      <c r="B16" s="34" t="s">
        <v>240</v>
      </c>
    </row>
    <row r="17" spans="1:2" ht="18" customHeight="1" x14ac:dyDescent="0.25">
      <c r="A17" s="33" t="s">
        <v>102</v>
      </c>
      <c r="B17" s="34" t="s">
        <v>241</v>
      </c>
    </row>
    <row r="18" spans="1:2" ht="18" customHeight="1" x14ac:dyDescent="0.25">
      <c r="A18" s="33" t="s">
        <v>112</v>
      </c>
      <c r="B18" s="34" t="s">
        <v>113</v>
      </c>
    </row>
    <row r="19" spans="1:2" ht="18" customHeight="1" x14ac:dyDescent="0.25">
      <c r="A19" s="33" t="s">
        <v>114</v>
      </c>
      <c r="B19" s="34" t="s">
        <v>242</v>
      </c>
    </row>
    <row r="20" spans="1:2" ht="18" customHeight="1" x14ac:dyDescent="0.25">
      <c r="A20" s="33" t="s">
        <v>115</v>
      </c>
      <c r="B20" s="34" t="s">
        <v>683</v>
      </c>
    </row>
    <row r="21" spans="1:2" ht="18" customHeight="1" x14ac:dyDescent="0.25">
      <c r="A21" s="33" t="s">
        <v>226</v>
      </c>
      <c r="B21" s="243" t="s">
        <v>243</v>
      </c>
    </row>
    <row r="22" spans="1:2" ht="18" customHeight="1" x14ac:dyDescent="0.25">
      <c r="A22" s="33" t="s">
        <v>244</v>
      </c>
      <c r="B22" s="34" t="s">
        <v>245</v>
      </c>
    </row>
    <row r="23" spans="1:2" ht="18" customHeight="1" x14ac:dyDescent="0.25">
      <c r="A23" s="33" t="s">
        <v>684</v>
      </c>
      <c r="B23" s="34" t="s">
        <v>685</v>
      </c>
    </row>
    <row r="24" spans="1:2" ht="18" customHeight="1" x14ac:dyDescent="0.25">
      <c r="A24" s="33" t="s">
        <v>116</v>
      </c>
      <c r="B24" s="34" t="s">
        <v>246</v>
      </c>
    </row>
    <row r="25" spans="1:2" ht="18" customHeight="1" x14ac:dyDescent="0.25">
      <c r="A25" s="33" t="s">
        <v>117</v>
      </c>
      <c r="B25" s="34" t="s">
        <v>247</v>
      </c>
    </row>
    <row r="26" spans="1:2" ht="18" customHeight="1" x14ac:dyDescent="0.25">
      <c r="A26" s="33" t="s">
        <v>118</v>
      </c>
      <c r="B26" s="34" t="s">
        <v>248</v>
      </c>
    </row>
    <row r="27" spans="1:2" ht="18" customHeight="1" x14ac:dyDescent="0.25">
      <c r="A27" s="33" t="s">
        <v>119</v>
      </c>
      <c r="B27" s="34" t="s">
        <v>249</v>
      </c>
    </row>
    <row r="28" spans="1:2" ht="18" customHeight="1" x14ac:dyDescent="0.25">
      <c r="A28" s="33" t="s">
        <v>250</v>
      </c>
      <c r="B28" s="34" t="s">
        <v>251</v>
      </c>
    </row>
    <row r="29" spans="1:2" ht="18" customHeight="1" x14ac:dyDescent="0.25">
      <c r="A29" s="33" t="s">
        <v>252</v>
      </c>
      <c r="B29" s="34" t="s">
        <v>253</v>
      </c>
    </row>
    <row r="30" spans="1:2" ht="18" customHeight="1" x14ac:dyDescent="0.25">
      <c r="A30" s="33" t="s">
        <v>254</v>
      </c>
      <c r="B30" s="34" t="s">
        <v>255</v>
      </c>
    </row>
    <row r="31" spans="1:2" ht="18" customHeight="1" x14ac:dyDescent="0.25">
      <c r="A31" s="33" t="s">
        <v>256</v>
      </c>
      <c r="B31" s="34" t="s">
        <v>257</v>
      </c>
    </row>
    <row r="32" spans="1:2" ht="18" customHeight="1" x14ac:dyDescent="0.25">
      <c r="A32" s="33" t="s">
        <v>120</v>
      </c>
      <c r="B32" s="243" t="s">
        <v>258</v>
      </c>
    </row>
    <row r="33" spans="1:2" ht="18" customHeight="1" x14ac:dyDescent="0.25">
      <c r="A33" s="33" t="s">
        <v>259</v>
      </c>
      <c r="B33" s="34" t="s">
        <v>260</v>
      </c>
    </row>
    <row r="34" spans="1:2" ht="18" customHeight="1" x14ac:dyDescent="0.25">
      <c r="A34" s="33" t="s">
        <v>121</v>
      </c>
      <c r="B34" s="243" t="s">
        <v>261</v>
      </c>
    </row>
    <row r="35" spans="1:2" ht="18" customHeight="1" x14ac:dyDescent="0.25">
      <c r="A35" s="31" t="s">
        <v>122</v>
      </c>
      <c r="B35" s="34" t="s">
        <v>262</v>
      </c>
    </row>
    <row r="36" spans="1:2" ht="18" customHeight="1" x14ac:dyDescent="0.25">
      <c r="A36" s="33" t="s">
        <v>123</v>
      </c>
      <c r="B36" s="243" t="s">
        <v>263</v>
      </c>
    </row>
    <row r="37" spans="1:2" ht="18" customHeight="1" x14ac:dyDescent="0.25">
      <c r="A37" s="33" t="s">
        <v>124</v>
      </c>
      <c r="B37" s="243" t="s">
        <v>264</v>
      </c>
    </row>
    <row r="38" spans="1:2" ht="18" customHeight="1" x14ac:dyDescent="0.25">
      <c r="A38" s="33" t="s">
        <v>125</v>
      </c>
      <c r="B38" s="243" t="s">
        <v>126</v>
      </c>
    </row>
    <row r="39" spans="1:2" ht="18" customHeight="1" x14ac:dyDescent="0.25">
      <c r="A39" s="31" t="s">
        <v>265</v>
      </c>
      <c r="B39" s="34" t="s">
        <v>266</v>
      </c>
    </row>
    <row r="40" spans="1:2" x14ac:dyDescent="0.25">
      <c r="A40" s="33" t="s">
        <v>129</v>
      </c>
      <c r="B40" s="243" t="s">
        <v>130</v>
      </c>
    </row>
    <row r="41" spans="1:2" ht="18" customHeight="1" x14ac:dyDescent="0.25">
      <c r="A41" s="33" t="s">
        <v>131</v>
      </c>
      <c r="B41" s="243" t="s">
        <v>267</v>
      </c>
    </row>
    <row r="42" spans="1:2" ht="18" customHeight="1" x14ac:dyDescent="0.25">
      <c r="A42" s="33" t="s">
        <v>132</v>
      </c>
      <c r="B42" s="243" t="s">
        <v>268</v>
      </c>
    </row>
    <row r="43" spans="1:2" ht="18" customHeight="1" x14ac:dyDescent="0.25">
      <c r="A43" s="33" t="s">
        <v>133</v>
      </c>
      <c r="B43" s="243" t="s">
        <v>269</v>
      </c>
    </row>
    <row r="44" spans="1:2" ht="18" customHeight="1" x14ac:dyDescent="0.25"/>
    <row r="45" spans="1:2" ht="18" customHeight="1" x14ac:dyDescent="0.25"/>
    <row r="46" spans="1:2" ht="18" customHeight="1" x14ac:dyDescent="0.25"/>
    <row r="47" spans="1:2" ht="18" customHeight="1" x14ac:dyDescent="0.25"/>
    <row r="48" spans="1:2"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A98A-2A51-4C19-983C-D564C5CB7504}">
  <sheetPr codeName="Planilha17">
    <tabColor rgb="FF89744B"/>
  </sheetPr>
  <dimension ref="A1:AS20"/>
  <sheetViews>
    <sheetView showGridLines="0" topLeftCell="A4" zoomScale="80" zoomScaleNormal="80" workbookViewId="0">
      <pane xSplit="1" topLeftCell="AE1" activePane="topRight" state="frozen"/>
      <selection pane="topRight" activeCell="AS15" sqref="AS15"/>
    </sheetView>
  </sheetViews>
  <sheetFormatPr defaultColWidth="8.81640625" defaultRowHeight="13.5" x14ac:dyDescent="0.25"/>
  <cols>
    <col min="1" max="1" width="38.36328125" style="27" customWidth="1"/>
    <col min="2" max="2" width="1" style="112" customWidth="1"/>
    <col min="3" max="3" width="20.6328125" style="27" customWidth="1"/>
    <col min="4" max="4" width="1" style="112" customWidth="1"/>
    <col min="5" max="5" width="20.6328125" style="27" customWidth="1"/>
    <col min="6" max="6" width="1" style="112" customWidth="1"/>
    <col min="7" max="7" width="20.6328125" style="27" customWidth="1"/>
    <col min="8" max="8" width="1" style="112" customWidth="1"/>
    <col min="9" max="9" width="20.6328125" style="27" customWidth="1"/>
    <col min="10" max="10" width="1" style="112" customWidth="1"/>
    <col min="11" max="11" width="20.6328125" style="27" customWidth="1"/>
    <col min="12" max="12" width="1" style="112" customWidth="1"/>
    <col min="13" max="13" width="20.6328125" style="27" customWidth="1"/>
    <col min="14" max="14" width="1" style="112" customWidth="1"/>
    <col min="15" max="15" width="20.6328125" style="27" customWidth="1"/>
    <col min="16" max="16" width="1" style="112" customWidth="1"/>
    <col min="17" max="17" width="20.6328125" style="27" customWidth="1"/>
    <col min="18" max="18" width="1" style="112" customWidth="1"/>
    <col min="19" max="19" width="20.6328125" style="27" customWidth="1"/>
    <col min="20" max="20" width="1" style="112" customWidth="1"/>
    <col min="21" max="21" width="20.6328125" style="27" customWidth="1"/>
    <col min="22" max="22" width="1" style="112" customWidth="1"/>
    <col min="23" max="23" width="20.6328125" style="27" customWidth="1"/>
    <col min="24" max="24" width="1" style="112" customWidth="1"/>
    <col min="25" max="25" width="20.6328125" style="27" customWidth="1"/>
    <col min="26" max="26" width="1" style="27" customWidth="1"/>
    <col min="27" max="27" width="20.6328125" style="27" customWidth="1"/>
    <col min="28" max="28" width="1" style="27" customWidth="1"/>
    <col min="29" max="29" width="20.6328125" style="27" customWidth="1"/>
    <col min="30" max="30" width="1" style="27" customWidth="1"/>
    <col min="31" max="31" width="20.6328125" style="27" customWidth="1"/>
    <col min="32" max="32" width="1" style="27" customWidth="1"/>
    <col min="33" max="33" width="20.6328125" style="27" customWidth="1"/>
    <col min="34" max="34" width="1" style="27" customWidth="1"/>
    <col min="35" max="35" width="20.6328125" style="27" customWidth="1"/>
    <col min="36" max="36" width="1" style="27" customWidth="1"/>
    <col min="37" max="37" width="20.6328125" style="27" customWidth="1"/>
    <col min="38" max="38" width="1" style="27" customWidth="1"/>
    <col min="39" max="39" width="20.6328125" style="27" customWidth="1"/>
    <col min="40" max="40" width="1" style="27" customWidth="1"/>
    <col min="41" max="41" width="20.6328125" style="27" customWidth="1"/>
    <col min="42" max="42" width="1" style="27" customWidth="1"/>
    <col min="43" max="43" width="20.6328125" style="27" customWidth="1"/>
    <col min="44" max="44" width="1" style="27" customWidth="1"/>
    <col min="45" max="45" width="20.6328125" style="27" customWidth="1"/>
    <col min="46" max="16384" width="8.81640625" style="27"/>
  </cols>
  <sheetData>
    <row r="1" spans="1:45" ht="12.5" customHeight="1" x14ac:dyDescent="0.25"/>
    <row r="2" spans="1:45" ht="12.5" customHeight="1" x14ac:dyDescent="0.25"/>
    <row r="3" spans="1:45" ht="12.5" customHeight="1" x14ac:dyDescent="0.25">
      <c r="U3" s="95"/>
      <c r="W3" s="95"/>
      <c r="Y3" s="95"/>
      <c r="AA3" s="95"/>
      <c r="AC3" s="95"/>
      <c r="AE3" s="95"/>
      <c r="AG3" s="95"/>
      <c r="AI3" s="95"/>
      <c r="AK3" s="95"/>
      <c r="AM3" s="95"/>
      <c r="AO3" s="95"/>
      <c r="AQ3" s="95"/>
      <c r="AS3" s="95"/>
    </row>
    <row r="4" spans="1:45" ht="18" customHeight="1" x14ac:dyDescent="0.25">
      <c r="A4" s="52" t="s">
        <v>468</v>
      </c>
      <c r="C4" s="112"/>
      <c r="J4" s="113"/>
      <c r="L4" s="113"/>
      <c r="P4" s="113"/>
      <c r="R4" s="113"/>
      <c r="T4" s="113"/>
      <c r="V4" s="113"/>
      <c r="X4" s="113"/>
      <c r="Z4" s="52"/>
      <c r="AB4" s="52"/>
      <c r="AD4" s="52"/>
      <c r="AF4" s="52"/>
      <c r="AH4" s="52"/>
      <c r="AJ4" s="52"/>
      <c r="AL4" s="52"/>
      <c r="AN4" s="52"/>
      <c r="AP4" s="52"/>
      <c r="AR4" s="52"/>
    </row>
    <row r="5" spans="1:45" ht="7.5" customHeight="1" x14ac:dyDescent="0.25">
      <c r="A5" s="52"/>
      <c r="C5" s="83"/>
      <c r="E5" s="83"/>
      <c r="G5" s="83"/>
      <c r="I5" s="83"/>
      <c r="J5" s="113"/>
      <c r="K5" s="83"/>
      <c r="L5" s="113"/>
      <c r="M5" s="83"/>
      <c r="O5" s="83"/>
      <c r="P5" s="113"/>
      <c r="Q5" s="83"/>
      <c r="R5" s="113"/>
      <c r="S5" s="83"/>
      <c r="T5" s="113"/>
      <c r="U5" s="83"/>
      <c r="V5" s="113"/>
      <c r="W5" s="83"/>
      <c r="X5" s="113"/>
      <c r="Y5" s="240"/>
      <c r="Z5" s="52"/>
      <c r="AA5" s="83"/>
      <c r="AB5" s="52"/>
      <c r="AC5" s="240"/>
      <c r="AD5" s="52"/>
      <c r="AE5" s="240"/>
      <c r="AF5" s="52"/>
      <c r="AG5" s="240"/>
      <c r="AH5" s="52"/>
      <c r="AI5" s="240"/>
      <c r="AJ5" s="52"/>
      <c r="AK5" s="240"/>
      <c r="AL5" s="52"/>
      <c r="AM5" s="240"/>
      <c r="AN5" s="52"/>
      <c r="AO5" s="240"/>
      <c r="AP5" s="52"/>
      <c r="AQ5" s="240"/>
      <c r="AR5" s="52"/>
      <c r="AS5" s="240"/>
    </row>
    <row r="6" spans="1:45" ht="24" customHeight="1" x14ac:dyDescent="0.25">
      <c r="A6" s="75" t="s">
        <v>469</v>
      </c>
      <c r="B6" s="119"/>
      <c r="C6" s="70" t="s">
        <v>282</v>
      </c>
      <c r="D6" s="119"/>
      <c r="E6" s="70" t="s">
        <v>281</v>
      </c>
      <c r="F6" s="119"/>
      <c r="G6" s="70" t="s">
        <v>280</v>
      </c>
      <c r="H6" s="119"/>
      <c r="I6" s="70" t="s">
        <v>279</v>
      </c>
      <c r="J6" s="118"/>
      <c r="K6" s="70" t="s">
        <v>278</v>
      </c>
      <c r="L6" s="118"/>
      <c r="M6" s="70" t="s">
        <v>277</v>
      </c>
      <c r="N6" s="119"/>
      <c r="O6" s="70" t="s">
        <v>276</v>
      </c>
      <c r="P6" s="118"/>
      <c r="Q6" s="70" t="s">
        <v>275</v>
      </c>
      <c r="R6" s="118"/>
      <c r="S6" s="70" t="s">
        <v>274</v>
      </c>
      <c r="T6" s="118"/>
      <c r="U6" s="70" t="s">
        <v>273</v>
      </c>
      <c r="V6" s="118"/>
      <c r="W6" s="70" t="s">
        <v>272</v>
      </c>
      <c r="X6" s="118"/>
      <c r="Y6" s="70" t="s">
        <v>688</v>
      </c>
      <c r="Z6" s="96"/>
      <c r="AA6" s="70" t="s">
        <v>271</v>
      </c>
      <c r="AB6" s="96"/>
      <c r="AC6" s="70" t="s">
        <v>513</v>
      </c>
      <c r="AD6" s="96"/>
      <c r="AE6" s="70" t="s">
        <v>608</v>
      </c>
      <c r="AF6" s="96"/>
      <c r="AG6" s="70" t="s">
        <v>654</v>
      </c>
      <c r="AH6" s="96"/>
      <c r="AI6" s="70" t="s">
        <v>768</v>
      </c>
      <c r="AJ6" s="96"/>
      <c r="AK6" s="70" t="s">
        <v>782</v>
      </c>
      <c r="AL6" s="96"/>
      <c r="AM6" s="70" t="s">
        <v>796</v>
      </c>
      <c r="AN6" s="96"/>
      <c r="AO6" s="70" t="s">
        <v>808</v>
      </c>
      <c r="AP6" s="96"/>
      <c r="AQ6" s="70" t="s">
        <v>840</v>
      </c>
      <c r="AR6" s="96"/>
      <c r="AS6" s="70" t="s">
        <v>883</v>
      </c>
    </row>
    <row r="7" spans="1:45" ht="22" customHeight="1" x14ac:dyDescent="0.25">
      <c r="A7" s="72" t="s">
        <v>149</v>
      </c>
      <c r="B7" s="116"/>
      <c r="C7" s="76">
        <v>0.29210000000000003</v>
      </c>
      <c r="D7" s="116"/>
      <c r="E7" s="76">
        <v>0.34050000000000002</v>
      </c>
      <c r="F7" s="116"/>
      <c r="G7" s="76">
        <v>0.38740000000000002</v>
      </c>
      <c r="H7" s="116"/>
      <c r="I7" s="76">
        <v>0.42499999999999999</v>
      </c>
      <c r="J7" s="114"/>
      <c r="K7" s="76">
        <v>0.54</v>
      </c>
      <c r="L7" s="114"/>
      <c r="M7" s="76">
        <v>0.54369999999999996</v>
      </c>
      <c r="N7" s="116"/>
      <c r="O7" s="76">
        <v>0.63023681118037667</v>
      </c>
      <c r="P7" s="114"/>
      <c r="Q7" s="76">
        <v>0.63023681118037667</v>
      </c>
      <c r="R7" s="114"/>
      <c r="S7" s="76">
        <v>0.63023681118037667</v>
      </c>
      <c r="T7" s="114"/>
      <c r="U7" s="76">
        <v>0.92333994318827006</v>
      </c>
      <c r="V7" s="114"/>
      <c r="W7" s="76">
        <v>0.97924160871521804</v>
      </c>
      <c r="X7" s="114"/>
      <c r="Y7" s="76">
        <v>0.97924160871521804</v>
      </c>
      <c r="Z7" s="72"/>
      <c r="AA7" s="76">
        <v>1</v>
      </c>
      <c r="AB7" s="72"/>
      <c r="AC7" s="76">
        <v>1</v>
      </c>
      <c r="AD7" s="72"/>
      <c r="AE7" s="76">
        <v>1</v>
      </c>
      <c r="AF7" s="72"/>
      <c r="AG7" s="76">
        <v>1</v>
      </c>
      <c r="AH7" s="72"/>
      <c r="AI7" s="76">
        <v>1</v>
      </c>
      <c r="AJ7" s="72"/>
      <c r="AK7" s="76">
        <v>1</v>
      </c>
      <c r="AL7" s="72"/>
      <c r="AM7" s="76">
        <v>1</v>
      </c>
      <c r="AN7" s="72"/>
      <c r="AO7" s="76">
        <v>1</v>
      </c>
      <c r="AP7" s="72"/>
      <c r="AQ7" s="76">
        <v>1</v>
      </c>
      <c r="AR7" s="72"/>
      <c r="AS7" s="76">
        <v>1</v>
      </c>
    </row>
    <row r="8" spans="1:45" ht="22" customHeight="1" x14ac:dyDescent="0.25">
      <c r="A8" s="72" t="s">
        <v>150</v>
      </c>
      <c r="B8" s="116"/>
      <c r="C8" s="76" t="s">
        <v>26</v>
      </c>
      <c r="D8" s="116"/>
      <c r="E8" s="76" t="s">
        <v>26</v>
      </c>
      <c r="F8" s="116"/>
      <c r="G8" s="76" t="s">
        <v>26</v>
      </c>
      <c r="H8" s="116"/>
      <c r="I8" s="76" t="s">
        <v>26</v>
      </c>
      <c r="J8" s="114"/>
      <c r="K8" s="76" t="s">
        <v>26</v>
      </c>
      <c r="L8" s="117"/>
      <c r="M8" s="76" t="s">
        <v>26</v>
      </c>
      <c r="N8" s="116"/>
      <c r="O8" s="76" t="s">
        <v>26</v>
      </c>
      <c r="P8" s="114"/>
      <c r="Q8" s="76">
        <v>2.2200000000000001E-2</v>
      </c>
      <c r="R8" s="114"/>
      <c r="S8" s="76">
        <v>2.4939503489999026E-2</v>
      </c>
      <c r="T8" s="114"/>
      <c r="U8" s="76">
        <v>3.2204290496605163E-2</v>
      </c>
      <c r="V8" s="114"/>
      <c r="W8" s="76">
        <v>5.6801948611966357E-2</v>
      </c>
      <c r="X8" s="114"/>
      <c r="Y8" s="76">
        <v>5.6801948611966357E-2</v>
      </c>
      <c r="Z8" s="72"/>
      <c r="AA8" s="76">
        <v>7.6999999999999999E-2</v>
      </c>
      <c r="AB8" s="72"/>
      <c r="AC8" s="76">
        <v>0.1246</v>
      </c>
      <c r="AD8" s="72"/>
      <c r="AE8" s="76">
        <v>0.17699999999999999</v>
      </c>
      <c r="AF8" s="72"/>
      <c r="AG8" s="76">
        <v>0.2364</v>
      </c>
      <c r="AH8" s="72"/>
      <c r="AI8" s="76">
        <v>0.28286681519363915</v>
      </c>
      <c r="AJ8" s="72"/>
      <c r="AK8" s="76">
        <v>0.3106880596725522</v>
      </c>
      <c r="AL8" s="72"/>
      <c r="AM8" s="76">
        <v>0.40200000000000002</v>
      </c>
      <c r="AN8" s="72"/>
      <c r="AO8" s="76">
        <v>0.61409999999999998</v>
      </c>
      <c r="AP8" s="72"/>
      <c r="AQ8" s="76">
        <v>0.75</v>
      </c>
      <c r="AR8" s="72"/>
      <c r="AS8" s="76">
        <v>0.89200000000000002</v>
      </c>
    </row>
    <row r="9" spans="1:45" ht="22" customHeight="1" x14ac:dyDescent="0.25">
      <c r="A9" s="72" t="s">
        <v>151</v>
      </c>
      <c r="B9" s="116"/>
      <c r="C9" s="76" t="s">
        <v>26</v>
      </c>
      <c r="D9" s="116"/>
      <c r="E9" s="76" t="s">
        <v>26</v>
      </c>
      <c r="F9" s="116"/>
      <c r="G9" s="76" t="s">
        <v>26</v>
      </c>
      <c r="H9" s="116"/>
      <c r="I9" s="76" t="s">
        <v>26</v>
      </c>
      <c r="J9" s="114"/>
      <c r="K9" s="76" t="s">
        <v>26</v>
      </c>
      <c r="L9" s="117"/>
      <c r="M9" s="76" t="s">
        <v>26</v>
      </c>
      <c r="N9" s="116"/>
      <c r="O9" s="76" t="s">
        <v>26</v>
      </c>
      <c r="P9" s="114"/>
      <c r="Q9" s="76">
        <v>5.11E-2</v>
      </c>
      <c r="R9" s="114"/>
      <c r="S9" s="76">
        <v>0.12968306571357249</v>
      </c>
      <c r="T9" s="114"/>
      <c r="U9" s="76">
        <v>0.19048681574496765</v>
      </c>
      <c r="V9" s="114"/>
      <c r="W9" s="76">
        <v>0.30796234968076086</v>
      </c>
      <c r="X9" s="114"/>
      <c r="Y9" s="76">
        <v>0.30796234968076086</v>
      </c>
      <c r="Z9" s="72"/>
      <c r="AA9" s="76">
        <v>0.42180000000000001</v>
      </c>
      <c r="AB9" s="72"/>
      <c r="AC9" s="76">
        <v>0.52070000000000005</v>
      </c>
      <c r="AD9" s="72"/>
      <c r="AE9" s="76">
        <v>0.55189999999999995</v>
      </c>
      <c r="AF9" s="72"/>
      <c r="AG9" s="76">
        <v>0.81869999999999998</v>
      </c>
      <c r="AH9" s="72"/>
      <c r="AI9" s="76">
        <v>0.90752069295000048</v>
      </c>
      <c r="AJ9" s="72"/>
      <c r="AK9" s="76">
        <v>0.98944738317657499</v>
      </c>
      <c r="AL9" s="72"/>
      <c r="AM9" s="76">
        <v>1</v>
      </c>
      <c r="AN9" s="72"/>
      <c r="AO9" s="76">
        <v>1</v>
      </c>
      <c r="AP9" s="72"/>
      <c r="AQ9" s="76">
        <v>1</v>
      </c>
      <c r="AR9" s="72"/>
      <c r="AS9" s="76">
        <v>1</v>
      </c>
    </row>
    <row r="10" spans="1:45" ht="22" customHeight="1" x14ac:dyDescent="0.25">
      <c r="A10" s="72" t="s">
        <v>567</v>
      </c>
      <c r="B10" s="116"/>
      <c r="C10" s="97" t="s">
        <v>26</v>
      </c>
      <c r="D10" s="116"/>
      <c r="E10" s="97" t="s">
        <v>26</v>
      </c>
      <c r="F10" s="116"/>
      <c r="G10" s="97" t="s">
        <v>26</v>
      </c>
      <c r="H10" s="116"/>
      <c r="I10" s="97" t="s">
        <v>26</v>
      </c>
      <c r="J10" s="114"/>
      <c r="K10" s="97" t="s">
        <v>26</v>
      </c>
      <c r="L10" s="114"/>
      <c r="M10" s="97" t="s">
        <v>26</v>
      </c>
      <c r="N10" s="116"/>
      <c r="O10" s="97" t="s">
        <v>26</v>
      </c>
      <c r="P10" s="114"/>
      <c r="Q10" s="97" t="s">
        <v>26</v>
      </c>
      <c r="R10" s="114"/>
      <c r="S10" s="97" t="s">
        <v>26</v>
      </c>
      <c r="T10" s="114"/>
      <c r="U10" s="76">
        <v>2.6248953421149742E-2</v>
      </c>
      <c r="V10" s="114"/>
      <c r="W10" s="76">
        <v>5.8932191400158249E-2</v>
      </c>
      <c r="X10" s="114"/>
      <c r="Y10" s="76">
        <v>5.8932191400158249E-2</v>
      </c>
      <c r="Z10" s="72"/>
      <c r="AA10" s="76">
        <v>7.0000000000000007E-2</v>
      </c>
      <c r="AB10" s="72"/>
      <c r="AC10" s="76">
        <v>0.08</v>
      </c>
      <c r="AD10" s="72"/>
      <c r="AE10" s="76">
        <v>8.5000000000000006E-2</v>
      </c>
      <c r="AF10" s="72"/>
      <c r="AG10" s="76">
        <v>0.128</v>
      </c>
      <c r="AH10" s="72"/>
      <c r="AI10" s="76">
        <v>0.13553205587683625</v>
      </c>
      <c r="AJ10" s="72"/>
      <c r="AK10" s="76">
        <v>0.14103142312965256</v>
      </c>
      <c r="AL10" s="72"/>
      <c r="AM10" s="76">
        <v>0.151</v>
      </c>
      <c r="AN10" s="72"/>
      <c r="AO10" s="76">
        <v>0.2959</v>
      </c>
      <c r="AP10" s="72"/>
      <c r="AQ10" s="76">
        <v>0.30099999999999999</v>
      </c>
      <c r="AR10" s="72"/>
      <c r="AS10" s="76">
        <v>0.315</v>
      </c>
    </row>
    <row r="11" spans="1:45" ht="22" customHeight="1" x14ac:dyDescent="0.25">
      <c r="A11" s="72" t="s">
        <v>623</v>
      </c>
      <c r="B11" s="32"/>
      <c r="C11" s="76" t="s">
        <v>26</v>
      </c>
      <c r="D11" s="32"/>
      <c r="E11" s="76" t="s">
        <v>26</v>
      </c>
      <c r="F11" s="32"/>
      <c r="G11" s="76" t="s">
        <v>26</v>
      </c>
      <c r="H11" s="32"/>
      <c r="I11" s="76" t="s">
        <v>26</v>
      </c>
      <c r="J11" s="72"/>
      <c r="K11" s="76" t="s">
        <v>26</v>
      </c>
      <c r="L11" s="76"/>
      <c r="M11" s="76" t="s">
        <v>26</v>
      </c>
      <c r="N11" s="32"/>
      <c r="O11" s="76" t="s">
        <v>26</v>
      </c>
      <c r="P11" s="72"/>
      <c r="Q11" s="76" t="s">
        <v>26</v>
      </c>
      <c r="R11" s="72"/>
      <c r="S11" s="76" t="s">
        <v>26</v>
      </c>
      <c r="T11" s="72"/>
      <c r="U11" s="76" t="s">
        <v>26</v>
      </c>
      <c r="V11" s="72"/>
      <c r="W11" s="76" t="s">
        <v>26</v>
      </c>
      <c r="X11" s="72"/>
      <c r="Y11" s="76" t="s">
        <v>26</v>
      </c>
      <c r="Z11" s="76"/>
      <c r="AA11" s="76" t="s">
        <v>26</v>
      </c>
      <c r="AB11" s="72"/>
      <c r="AC11" s="76">
        <v>0</v>
      </c>
      <c r="AD11" s="72"/>
      <c r="AE11" s="76">
        <v>0</v>
      </c>
      <c r="AF11" s="72"/>
      <c r="AG11" s="76">
        <v>0</v>
      </c>
      <c r="AH11" s="72"/>
      <c r="AI11" s="76">
        <v>6.1392997400109492E-3</v>
      </c>
      <c r="AJ11" s="72"/>
      <c r="AK11" s="76">
        <v>7.2537405354862272E-3</v>
      </c>
      <c r="AL11" s="72"/>
      <c r="AM11" s="76">
        <v>1.0999999999999999E-2</v>
      </c>
      <c r="AN11" s="72"/>
      <c r="AO11" s="76">
        <v>1.2200000000000001E-2</v>
      </c>
      <c r="AP11" s="72"/>
      <c r="AQ11" s="76">
        <v>1.2E-2</v>
      </c>
      <c r="AR11" s="72"/>
      <c r="AS11" s="76">
        <v>2.3E-2</v>
      </c>
    </row>
    <row r="12" spans="1:45" ht="22" customHeight="1" x14ac:dyDescent="0.25">
      <c r="A12" s="72" t="s">
        <v>844</v>
      </c>
      <c r="B12" s="116"/>
      <c r="C12" s="76">
        <v>0.40110000000000001</v>
      </c>
      <c r="D12" s="116"/>
      <c r="E12" s="76">
        <v>0.43669999999999998</v>
      </c>
      <c r="F12" s="116"/>
      <c r="G12" s="76">
        <v>0.4531</v>
      </c>
      <c r="H12" s="116"/>
      <c r="I12" s="76">
        <v>0.48309999999999997</v>
      </c>
      <c r="J12" s="114"/>
      <c r="K12" s="76">
        <v>0.51</v>
      </c>
      <c r="L12" s="114"/>
      <c r="M12" s="76">
        <v>0.51119999999999999</v>
      </c>
      <c r="N12" s="116"/>
      <c r="O12" s="76">
        <v>0.63234414945285478</v>
      </c>
      <c r="P12" s="114"/>
      <c r="Q12" s="76">
        <v>0.68153531130366629</v>
      </c>
      <c r="R12" s="114"/>
      <c r="S12" s="76">
        <v>0.73704840249132386</v>
      </c>
      <c r="T12" s="114"/>
      <c r="U12" s="76">
        <v>0.79454335454897373</v>
      </c>
      <c r="V12" s="114"/>
      <c r="W12" s="76">
        <v>0.88283595316263441</v>
      </c>
      <c r="X12" s="114"/>
      <c r="Y12" s="76">
        <v>0.88283595316263441</v>
      </c>
      <c r="Z12" s="72"/>
      <c r="AA12" s="76">
        <v>0.94450000000000001</v>
      </c>
      <c r="AB12" s="72"/>
      <c r="AC12" s="76">
        <v>0.99860000000000004</v>
      </c>
      <c r="AD12" s="72"/>
      <c r="AE12" s="76">
        <v>0.99860000000000004</v>
      </c>
      <c r="AF12" s="72"/>
      <c r="AG12" s="76">
        <v>1</v>
      </c>
      <c r="AH12" s="72"/>
      <c r="AI12" s="76">
        <v>1</v>
      </c>
      <c r="AJ12" s="72"/>
      <c r="AK12" s="76">
        <v>1</v>
      </c>
      <c r="AL12" s="72"/>
      <c r="AM12" s="76">
        <v>1</v>
      </c>
      <c r="AN12" s="72"/>
      <c r="AO12" s="76">
        <v>1</v>
      </c>
      <c r="AP12" s="72"/>
      <c r="AQ12" s="76">
        <v>1</v>
      </c>
      <c r="AR12" s="72"/>
      <c r="AS12" s="76">
        <v>1</v>
      </c>
    </row>
    <row r="13" spans="1:45" ht="22" customHeight="1" x14ac:dyDescent="0.25">
      <c r="A13" s="72" t="s">
        <v>845</v>
      </c>
      <c r="B13" s="116"/>
      <c r="C13" s="76">
        <v>0.27579999999999999</v>
      </c>
      <c r="D13" s="116"/>
      <c r="E13" s="76">
        <v>0.28010000000000002</v>
      </c>
      <c r="F13" s="116"/>
      <c r="G13" s="76">
        <v>0.21529999999999999</v>
      </c>
      <c r="H13" s="116"/>
      <c r="I13" s="76">
        <v>0.2225</v>
      </c>
      <c r="J13" s="114"/>
      <c r="K13" s="76">
        <v>0.24</v>
      </c>
      <c r="L13" s="114"/>
      <c r="M13" s="76">
        <v>0.24129999999999999</v>
      </c>
      <c r="N13" s="116"/>
      <c r="O13" s="76">
        <v>0.38459385936924412</v>
      </c>
      <c r="P13" s="114"/>
      <c r="Q13" s="76">
        <v>0.38459385936924412</v>
      </c>
      <c r="R13" s="114"/>
      <c r="S13" s="76">
        <v>0.49627206545777802</v>
      </c>
      <c r="T13" s="114"/>
      <c r="U13" s="76">
        <v>0.52619117567481266</v>
      </c>
      <c r="V13" s="114"/>
      <c r="W13" s="76">
        <v>0.60930409400027497</v>
      </c>
      <c r="X13" s="114"/>
      <c r="Y13" s="76">
        <v>0.60930409400027497</v>
      </c>
      <c r="Z13" s="72"/>
      <c r="AA13" s="76">
        <v>0.69</v>
      </c>
      <c r="AB13" s="72"/>
      <c r="AC13" s="76">
        <v>0.79559999999999997</v>
      </c>
      <c r="AD13" s="72"/>
      <c r="AE13" s="76">
        <v>0.93089999999999995</v>
      </c>
      <c r="AF13" s="72"/>
      <c r="AG13" s="76">
        <v>1</v>
      </c>
      <c r="AH13" s="72"/>
      <c r="AI13" s="76">
        <v>1</v>
      </c>
      <c r="AJ13" s="72"/>
      <c r="AK13" s="76">
        <v>1</v>
      </c>
      <c r="AL13" s="72"/>
      <c r="AM13" s="76">
        <v>1</v>
      </c>
      <c r="AN13" s="72"/>
      <c r="AO13" s="76">
        <v>1</v>
      </c>
      <c r="AP13" s="72"/>
      <c r="AQ13" s="76">
        <v>1</v>
      </c>
      <c r="AR13" s="72"/>
      <c r="AS13" s="76">
        <v>1</v>
      </c>
    </row>
    <row r="14" spans="1:45" ht="22" customHeight="1" x14ac:dyDescent="0.25">
      <c r="A14" s="72" t="s">
        <v>846</v>
      </c>
      <c r="B14" s="116"/>
      <c r="C14" s="76">
        <v>0.40079999999999999</v>
      </c>
      <c r="D14" s="116"/>
      <c r="E14" s="76">
        <v>0.17299999999999999</v>
      </c>
      <c r="F14" s="116"/>
      <c r="G14" s="76">
        <v>0.19520000000000001</v>
      </c>
      <c r="H14" s="116"/>
      <c r="I14" s="76">
        <v>0.25419999999999998</v>
      </c>
      <c r="J14" s="114"/>
      <c r="K14" s="76">
        <v>0.35</v>
      </c>
      <c r="L14" s="114"/>
      <c r="M14" s="76">
        <v>0.51380000000000003</v>
      </c>
      <c r="N14" s="116"/>
      <c r="O14" s="76">
        <v>0.63270188598059329</v>
      </c>
      <c r="P14" s="114"/>
      <c r="Q14" s="76">
        <v>0.7089899472776261</v>
      </c>
      <c r="R14" s="114"/>
      <c r="S14" s="76">
        <v>0.8361549726460169</v>
      </c>
      <c r="T14" s="114"/>
      <c r="U14" s="76">
        <v>0.95968636339855884</v>
      </c>
      <c r="V14" s="114"/>
      <c r="W14" s="76">
        <v>0.99196469769708173</v>
      </c>
      <c r="X14" s="114"/>
      <c r="Y14" s="76">
        <v>0.99196469769708173</v>
      </c>
      <c r="Z14" s="72"/>
      <c r="AA14" s="76">
        <v>1</v>
      </c>
      <c r="AB14" s="72"/>
      <c r="AC14" s="76">
        <v>1</v>
      </c>
      <c r="AD14" s="72"/>
      <c r="AE14" s="76">
        <v>1</v>
      </c>
      <c r="AF14" s="72"/>
      <c r="AG14" s="76">
        <v>1</v>
      </c>
      <c r="AH14" s="72"/>
      <c r="AI14" s="76">
        <v>1</v>
      </c>
      <c r="AJ14" s="72"/>
      <c r="AK14" s="76">
        <v>1</v>
      </c>
      <c r="AL14" s="72"/>
      <c r="AM14" s="76">
        <v>1</v>
      </c>
      <c r="AN14" s="72"/>
      <c r="AO14" s="76">
        <v>1</v>
      </c>
      <c r="AP14" s="72"/>
      <c r="AQ14" s="76">
        <v>1</v>
      </c>
      <c r="AR14" s="72"/>
      <c r="AS14" s="76">
        <v>1</v>
      </c>
    </row>
    <row r="15" spans="1:45" ht="22" customHeight="1" x14ac:dyDescent="0.25">
      <c r="A15" s="72" t="s">
        <v>152</v>
      </c>
      <c r="B15" s="116"/>
      <c r="C15" s="97" t="s">
        <v>26</v>
      </c>
      <c r="D15" s="116"/>
      <c r="E15" s="97" t="s">
        <v>26</v>
      </c>
      <c r="F15" s="116"/>
      <c r="G15" s="97" t="s">
        <v>26</v>
      </c>
      <c r="H15" s="116"/>
      <c r="I15" s="97" t="s">
        <v>26</v>
      </c>
      <c r="J15" s="114"/>
      <c r="K15" s="97" t="s">
        <v>26</v>
      </c>
      <c r="L15" s="114"/>
      <c r="M15" s="97" t="s">
        <v>26</v>
      </c>
      <c r="N15" s="116"/>
      <c r="O15" s="97" t="s">
        <v>26</v>
      </c>
      <c r="P15" s="114"/>
      <c r="Q15" s="97" t="s">
        <v>26</v>
      </c>
      <c r="R15" s="114"/>
      <c r="S15" s="76">
        <v>0.11637795479070122</v>
      </c>
      <c r="T15" s="114"/>
      <c r="U15" s="76">
        <v>0.12623808494345329</v>
      </c>
      <c r="V15" s="114"/>
      <c r="W15" s="76">
        <v>0.13304378460141397</v>
      </c>
      <c r="X15" s="114"/>
      <c r="Y15" s="76">
        <v>0.13304378460141397</v>
      </c>
      <c r="Z15" s="72"/>
      <c r="AA15" s="76">
        <v>0.1363</v>
      </c>
      <c r="AB15" s="72"/>
      <c r="AC15" s="76">
        <v>0.13769999999999999</v>
      </c>
      <c r="AD15" s="72"/>
      <c r="AE15" s="76">
        <v>0.1444</v>
      </c>
      <c r="AF15" s="72"/>
      <c r="AG15" s="76">
        <v>0.15190000000000001</v>
      </c>
      <c r="AH15" s="72"/>
      <c r="AI15" s="76">
        <v>0.16147224883958167</v>
      </c>
      <c r="AJ15" s="72"/>
      <c r="AK15" s="76">
        <v>0.16957505040596937</v>
      </c>
      <c r="AL15" s="72"/>
      <c r="AM15" s="76">
        <v>0.19900000000000001</v>
      </c>
      <c r="AN15" s="72"/>
      <c r="AO15" s="76">
        <v>0.25779999999999997</v>
      </c>
      <c r="AP15" s="72"/>
      <c r="AQ15" s="76">
        <v>0.35899999999999999</v>
      </c>
      <c r="AR15" s="72"/>
      <c r="AS15" s="76">
        <v>0.378</v>
      </c>
    </row>
    <row r="16" spans="1:45" s="35" customFormat="1" ht="22" customHeight="1" x14ac:dyDescent="0.3">
      <c r="A16" s="98" t="s">
        <v>137</v>
      </c>
      <c r="B16" s="113"/>
      <c r="C16" s="99">
        <v>166.07170830000001</v>
      </c>
      <c r="D16" s="113"/>
      <c r="E16" s="99">
        <v>341.92780296484801</v>
      </c>
      <c r="F16" s="113"/>
      <c r="G16" s="99">
        <v>440.27523579314197</v>
      </c>
      <c r="H16" s="113"/>
      <c r="I16" s="99">
        <v>463.759073526858</v>
      </c>
      <c r="J16" s="115"/>
      <c r="K16" s="99">
        <v>442.08978197815418</v>
      </c>
      <c r="L16" s="115"/>
      <c r="M16" s="99">
        <v>433.45699999999999</v>
      </c>
      <c r="N16" s="113"/>
      <c r="O16" s="99">
        <v>362.241469146697</v>
      </c>
      <c r="P16" s="115"/>
      <c r="Q16" s="99">
        <v>408.36056581735215</v>
      </c>
      <c r="R16" s="115"/>
      <c r="S16" s="99">
        <v>453.65473474004267</v>
      </c>
      <c r="T16" s="115"/>
      <c r="U16" s="99">
        <v>381.08756796950098</v>
      </c>
      <c r="V16" s="115"/>
      <c r="W16" s="99">
        <v>578.37</v>
      </c>
      <c r="X16" s="115"/>
      <c r="Y16" s="99">
        <v>456.31599999999997</v>
      </c>
      <c r="Z16" s="86"/>
      <c r="AA16" s="99">
        <v>605.20000000000005</v>
      </c>
      <c r="AB16" s="86"/>
      <c r="AC16" s="99">
        <v>517.60400000000004</v>
      </c>
      <c r="AD16" s="86"/>
      <c r="AE16" s="99">
        <v>769.85299999999995</v>
      </c>
      <c r="AF16" s="86"/>
      <c r="AG16" s="99">
        <v>659.8</v>
      </c>
      <c r="AH16" s="86"/>
      <c r="AI16" s="99">
        <v>760.85699999999997</v>
      </c>
      <c r="AJ16" s="86"/>
      <c r="AK16" s="99">
        <v>821.51235069139796</v>
      </c>
      <c r="AL16" s="86"/>
      <c r="AM16" s="99">
        <v>957.3</v>
      </c>
      <c r="AN16" s="86"/>
      <c r="AO16" s="99">
        <v>859.3</v>
      </c>
      <c r="AP16" s="86"/>
      <c r="AQ16" s="99">
        <v>886</v>
      </c>
      <c r="AR16" s="86"/>
      <c r="AS16" s="99">
        <v>865.8</v>
      </c>
    </row>
    <row r="18" spans="1:45" x14ac:dyDescent="0.25">
      <c r="A18" s="51" t="s">
        <v>470</v>
      </c>
    </row>
    <row r="19" spans="1:45" x14ac:dyDescent="0.25">
      <c r="A19" s="51" t="s">
        <v>568</v>
      </c>
      <c r="B19" s="116"/>
      <c r="C19" s="32"/>
      <c r="D19" s="116"/>
      <c r="E19" s="32"/>
      <c r="F19" s="116"/>
      <c r="G19" s="32"/>
      <c r="H19" s="116"/>
      <c r="I19" s="32"/>
      <c r="J19" s="114"/>
      <c r="K19" s="100"/>
      <c r="L19" s="114"/>
      <c r="M19" s="100"/>
      <c r="N19" s="116"/>
      <c r="O19" s="100"/>
      <c r="P19" s="114"/>
      <c r="Q19" s="100"/>
      <c r="R19" s="114"/>
      <c r="S19" s="100"/>
      <c r="T19" s="114"/>
      <c r="U19" s="100"/>
      <c r="V19" s="114"/>
      <c r="W19" s="100"/>
      <c r="X19" s="114"/>
      <c r="Y19" s="100"/>
      <c r="Z19" s="72"/>
      <c r="AA19" s="100"/>
      <c r="AB19" s="72"/>
      <c r="AC19" s="100"/>
      <c r="AD19" s="72"/>
      <c r="AE19" s="100"/>
      <c r="AF19" s="72"/>
      <c r="AH19" s="72"/>
      <c r="AJ19" s="72"/>
      <c r="AL19" s="72"/>
      <c r="AN19" s="72"/>
      <c r="AP19" s="72"/>
      <c r="AR19" s="72"/>
    </row>
    <row r="20" spans="1:45" ht="14" x14ac:dyDescent="0.25">
      <c r="A20" s="80" t="s">
        <v>471</v>
      </c>
      <c r="AG20" s="100"/>
      <c r="AI20" s="100"/>
      <c r="AK20" s="100"/>
      <c r="AM20" s="100"/>
      <c r="AO20" s="100"/>
      <c r="AQ20" s="100"/>
      <c r="AS20" s="100"/>
    </row>
  </sheetData>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CB53-8497-41C5-8A70-38D09D5A923E}">
  <sheetPr codeName="Planilha20">
    <tabColor rgb="FF89744B"/>
  </sheetPr>
  <dimension ref="A4:AE18"/>
  <sheetViews>
    <sheetView showGridLines="0" zoomScale="85" zoomScaleNormal="85" workbookViewId="0">
      <pane xSplit="1" topLeftCell="S1" activePane="topRight" state="frozen"/>
      <selection pane="topRight" activeCell="AI12" sqref="AI12"/>
    </sheetView>
  </sheetViews>
  <sheetFormatPr defaultColWidth="8.81640625" defaultRowHeight="13.5" x14ac:dyDescent="0.25"/>
  <cols>
    <col min="1" max="1" width="35.7265625" style="55" customWidth="1"/>
    <col min="2" max="26" width="8.453125" style="55" customWidth="1"/>
    <col min="27" max="28" width="8.81640625" style="55"/>
    <col min="29" max="31" width="12.6328125" style="55" customWidth="1"/>
    <col min="32" max="16384" width="8.81640625" style="55"/>
  </cols>
  <sheetData>
    <row r="4" spans="1:31" s="56" customFormat="1" ht="21.65" customHeight="1" x14ac:dyDescent="0.35">
      <c r="A4" s="128" t="s">
        <v>479</v>
      </c>
      <c r="B4" s="129" t="s">
        <v>291</v>
      </c>
      <c r="C4" s="129" t="s">
        <v>290</v>
      </c>
      <c r="D4" s="129" t="s">
        <v>289</v>
      </c>
      <c r="E4" s="129" t="s">
        <v>288</v>
      </c>
      <c r="F4" s="129" t="s">
        <v>287</v>
      </c>
      <c r="G4" s="129" t="s">
        <v>286</v>
      </c>
      <c r="H4" s="129" t="s">
        <v>285</v>
      </c>
      <c r="I4" s="129" t="s">
        <v>284</v>
      </c>
      <c r="J4" s="129" t="s">
        <v>283</v>
      </c>
      <c r="K4" s="129" t="s">
        <v>282</v>
      </c>
      <c r="L4" s="129" t="s">
        <v>281</v>
      </c>
      <c r="M4" s="129" t="s">
        <v>280</v>
      </c>
      <c r="N4" s="129" t="s">
        <v>279</v>
      </c>
      <c r="O4" s="129" t="s">
        <v>278</v>
      </c>
      <c r="P4" s="129" t="s">
        <v>277</v>
      </c>
      <c r="Q4" s="129" t="s">
        <v>276</v>
      </c>
      <c r="R4" s="129" t="s">
        <v>275</v>
      </c>
      <c r="S4" s="129" t="s">
        <v>274</v>
      </c>
      <c r="T4" s="129" t="s">
        <v>273</v>
      </c>
      <c r="U4" s="129" t="s">
        <v>272</v>
      </c>
      <c r="V4" s="129" t="s">
        <v>271</v>
      </c>
      <c r="W4" s="129" t="s">
        <v>513</v>
      </c>
      <c r="X4" s="129" t="s">
        <v>608</v>
      </c>
      <c r="Y4" s="129" t="s">
        <v>654</v>
      </c>
      <c r="Z4" s="129" t="s">
        <v>768</v>
      </c>
      <c r="AA4" s="129" t="s">
        <v>782</v>
      </c>
      <c r="AB4" s="129" t="s">
        <v>796</v>
      </c>
      <c r="AC4" s="129" t="s">
        <v>808</v>
      </c>
      <c r="AD4" s="129" t="s">
        <v>840</v>
      </c>
      <c r="AE4" s="129" t="s">
        <v>883</v>
      </c>
    </row>
    <row r="5" spans="1:31" ht="21.65" customHeight="1" x14ac:dyDescent="0.25">
      <c r="A5" s="274" t="s">
        <v>480</v>
      </c>
      <c r="B5" s="285">
        <v>179.1</v>
      </c>
      <c r="C5" s="285">
        <v>156.69999999999999</v>
      </c>
      <c r="D5" s="285">
        <v>193.6</v>
      </c>
      <c r="E5" s="285">
        <v>180.9</v>
      </c>
      <c r="F5" s="285">
        <v>191.2</v>
      </c>
      <c r="G5" s="285">
        <v>193.9</v>
      </c>
      <c r="H5" s="285">
        <v>277.39999999999998</v>
      </c>
      <c r="I5" s="285">
        <v>295</v>
      </c>
      <c r="J5" s="285">
        <v>332.4</v>
      </c>
      <c r="K5" s="285">
        <v>554.5</v>
      </c>
      <c r="L5" s="285">
        <v>758.8</v>
      </c>
      <c r="M5" s="285">
        <v>1012.9</v>
      </c>
      <c r="N5" s="285">
        <v>1141</v>
      </c>
      <c r="O5" s="285">
        <v>1357</v>
      </c>
      <c r="P5" s="285">
        <v>1442</v>
      </c>
      <c r="Q5" s="285">
        <v>1287.8522989182834</v>
      </c>
      <c r="R5" s="285">
        <v>1406.7822403125599</v>
      </c>
      <c r="S5" s="286">
        <v>1558</v>
      </c>
      <c r="T5" s="286">
        <v>1568.2285787300018</v>
      </c>
      <c r="U5" s="286">
        <v>1909.9122374599986</v>
      </c>
      <c r="V5" s="286">
        <v>1960</v>
      </c>
      <c r="W5" s="286">
        <v>1676</v>
      </c>
      <c r="X5" s="286">
        <v>1728.0519999999999</v>
      </c>
      <c r="Y5" s="286">
        <v>1607.3148741</v>
      </c>
      <c r="Z5" s="286">
        <v>1598.848</v>
      </c>
      <c r="AA5" s="286">
        <v>1462.61</v>
      </c>
      <c r="AB5" s="286">
        <v>1369.663</v>
      </c>
      <c r="AC5" s="286">
        <v>1285</v>
      </c>
      <c r="AD5" s="286">
        <v>1405</v>
      </c>
      <c r="AE5" s="286">
        <v>1295.5999999999999</v>
      </c>
    </row>
    <row r="6" spans="1:31" ht="21.65" customHeight="1" x14ac:dyDescent="0.25">
      <c r="A6" s="274" t="s">
        <v>483</v>
      </c>
      <c r="B6" s="111">
        <v>0</v>
      </c>
      <c r="C6" s="111">
        <v>0</v>
      </c>
      <c r="D6" s="111">
        <v>0</v>
      </c>
      <c r="E6" s="111">
        <v>0</v>
      </c>
      <c r="F6" s="111">
        <v>0</v>
      </c>
      <c r="G6" s="287">
        <v>4.4499999999999998E-2</v>
      </c>
      <c r="H6" s="287">
        <v>3.6200000000000003E-2</v>
      </c>
      <c r="I6" s="287">
        <v>3.1800000000000002E-2</v>
      </c>
      <c r="J6" s="287">
        <v>3.0499999999999999E-2</v>
      </c>
      <c r="K6" s="287">
        <v>2.6499999999999999E-2</v>
      </c>
      <c r="L6" s="287">
        <v>2.6499999999999999E-2</v>
      </c>
      <c r="M6" s="287">
        <v>2.4199999999999999E-2</v>
      </c>
      <c r="N6" s="287">
        <v>2.5600000000000001E-2</v>
      </c>
      <c r="O6" s="287">
        <v>2.6700000000000002E-2</v>
      </c>
      <c r="P6" s="287">
        <v>2.6700000000000002E-2</v>
      </c>
      <c r="Q6" s="287">
        <v>2.4E-2</v>
      </c>
      <c r="R6" s="287">
        <v>2.5100000000000001E-2</v>
      </c>
      <c r="S6" s="287">
        <v>2.4799999999999999E-2</v>
      </c>
      <c r="T6" s="287">
        <v>2.5938109026765421E-2</v>
      </c>
      <c r="U6" s="287">
        <v>2.2427174050725005E-2</v>
      </c>
      <c r="V6" s="287">
        <v>2.5100000000000001E-2</v>
      </c>
      <c r="W6" s="287">
        <v>2.5999999999999999E-2</v>
      </c>
      <c r="X6" s="287">
        <v>2.52E-2</v>
      </c>
      <c r="Y6" s="287">
        <v>2.6700000000000002E-2</v>
      </c>
      <c r="Z6" s="287">
        <v>2.64E-2</v>
      </c>
      <c r="AA6" s="287">
        <v>2.53E-2</v>
      </c>
      <c r="AB6" s="287">
        <v>2.1499999999999998E-2</v>
      </c>
      <c r="AC6" s="287">
        <v>2.3900000000000001E-2</v>
      </c>
      <c r="AD6" s="287">
        <v>2.1600000000000001E-2</v>
      </c>
      <c r="AE6" s="287">
        <v>2.86E-2</v>
      </c>
    </row>
    <row r="7" spans="1:31" ht="21.65" customHeight="1" x14ac:dyDescent="0.25">
      <c r="A7" s="275" t="s">
        <v>481</v>
      </c>
      <c r="B7" s="132">
        <v>0</v>
      </c>
      <c r="C7" s="132">
        <v>0</v>
      </c>
      <c r="D7" s="132">
        <v>0</v>
      </c>
      <c r="E7" s="132">
        <v>0</v>
      </c>
      <c r="F7" s="132">
        <v>0</v>
      </c>
      <c r="G7" s="132">
        <v>0</v>
      </c>
      <c r="H7" s="132">
        <v>0</v>
      </c>
      <c r="I7" s="132">
        <v>0</v>
      </c>
      <c r="J7" s="130">
        <v>1.4</v>
      </c>
      <c r="K7" s="131">
        <v>1.25</v>
      </c>
      <c r="L7" s="131">
        <v>1.24</v>
      </c>
      <c r="M7" s="130">
        <v>1.2</v>
      </c>
      <c r="N7" s="625">
        <v>1.1200000000000001</v>
      </c>
      <c r="O7" s="625">
        <v>1.36</v>
      </c>
      <c r="P7" s="625">
        <v>1.36</v>
      </c>
      <c r="Q7" s="625">
        <v>1.44</v>
      </c>
      <c r="R7" s="625">
        <v>1.42</v>
      </c>
      <c r="S7" s="625">
        <v>1.44</v>
      </c>
      <c r="T7" s="625">
        <v>1.53</v>
      </c>
      <c r="U7" s="625">
        <v>1.58</v>
      </c>
      <c r="V7" s="625">
        <v>1.5</v>
      </c>
      <c r="W7" s="625">
        <v>1.55</v>
      </c>
      <c r="X7" s="625">
        <v>1.45</v>
      </c>
      <c r="Y7" s="625">
        <v>1.58</v>
      </c>
      <c r="Z7" s="625">
        <v>1.32</v>
      </c>
      <c r="AA7" s="625">
        <v>1.56</v>
      </c>
      <c r="AB7" s="625">
        <v>1.32</v>
      </c>
      <c r="AC7" s="625">
        <v>1.47</v>
      </c>
      <c r="AD7" s="625">
        <v>1.33</v>
      </c>
      <c r="AE7" s="625">
        <v>1.4</v>
      </c>
    </row>
    <row r="8" spans="1:31" ht="21.65" customHeight="1" x14ac:dyDescent="0.3">
      <c r="A8" s="58"/>
      <c r="B8" s="54"/>
      <c r="C8" s="54"/>
      <c r="D8" s="54"/>
      <c r="E8" s="54"/>
      <c r="F8" s="54"/>
      <c r="G8" s="54"/>
      <c r="H8" s="54"/>
      <c r="I8" s="54"/>
      <c r="J8" s="59"/>
      <c r="K8" s="54"/>
      <c r="L8" s="54"/>
      <c r="M8" s="59"/>
      <c r="N8" s="59"/>
      <c r="O8" s="58"/>
      <c r="P8" s="58"/>
      <c r="Q8" s="58"/>
      <c r="R8" s="58"/>
      <c r="S8" s="58"/>
      <c r="T8" s="58"/>
      <c r="U8" s="58"/>
      <c r="V8" s="58"/>
      <c r="W8" s="58"/>
      <c r="X8" s="58"/>
      <c r="Y8" s="58"/>
      <c r="Z8" s="58"/>
      <c r="AA8" s="58"/>
      <c r="AB8" s="58"/>
      <c r="AC8" s="58"/>
      <c r="AD8" s="58"/>
      <c r="AE8" s="58"/>
    </row>
    <row r="9" spans="1:31" ht="21.65" customHeight="1" x14ac:dyDescent="0.25">
      <c r="A9" s="128" t="s">
        <v>780</v>
      </c>
      <c r="B9" s="129" t="s">
        <v>291</v>
      </c>
      <c r="C9" s="129" t="s">
        <v>290</v>
      </c>
      <c r="D9" s="129" t="s">
        <v>289</v>
      </c>
      <c r="E9" s="129" t="s">
        <v>288</v>
      </c>
      <c r="F9" s="129" t="s">
        <v>287</v>
      </c>
      <c r="G9" s="129" t="s">
        <v>286</v>
      </c>
      <c r="H9" s="129" t="s">
        <v>285</v>
      </c>
      <c r="I9" s="129" t="s">
        <v>284</v>
      </c>
      <c r="J9" s="129" t="s">
        <v>283</v>
      </c>
      <c r="K9" s="129" t="s">
        <v>282</v>
      </c>
      <c r="L9" s="129" t="s">
        <v>281</v>
      </c>
      <c r="M9" s="129" t="s">
        <v>280</v>
      </c>
      <c r="N9" s="129" t="s">
        <v>279</v>
      </c>
      <c r="O9" s="129" t="s">
        <v>278</v>
      </c>
      <c r="P9" s="129" t="s">
        <v>277</v>
      </c>
      <c r="Q9" s="129" t="s">
        <v>276</v>
      </c>
      <c r="R9" s="129" t="s">
        <v>275</v>
      </c>
      <c r="S9" s="129" t="s">
        <v>274</v>
      </c>
      <c r="T9" s="129" t="s">
        <v>273</v>
      </c>
      <c r="U9" s="129" t="s">
        <v>272</v>
      </c>
      <c r="V9" s="129" t="s">
        <v>271</v>
      </c>
      <c r="W9" s="129" t="s">
        <v>513</v>
      </c>
      <c r="X9" s="129" t="s">
        <v>608</v>
      </c>
      <c r="Y9" s="129" t="s">
        <v>654</v>
      </c>
      <c r="Z9" s="129" t="s">
        <v>768</v>
      </c>
      <c r="AA9" s="129" t="str">
        <f>AA4</f>
        <v>2Q24</v>
      </c>
      <c r="AB9" s="129" t="str">
        <f>AB4</f>
        <v>3Q24</v>
      </c>
      <c r="AC9" s="129" t="str">
        <f>AC4</f>
        <v>4Q24</v>
      </c>
      <c r="AD9" s="129" t="s">
        <v>840</v>
      </c>
      <c r="AE9" s="129" t="s">
        <v>883</v>
      </c>
    </row>
    <row r="10" spans="1:31" ht="21.65" customHeight="1" x14ac:dyDescent="0.25">
      <c r="A10" s="133" t="s">
        <v>116</v>
      </c>
      <c r="B10" s="395">
        <v>0.77</v>
      </c>
      <c r="C10" s="395">
        <v>0.72</v>
      </c>
      <c r="D10" s="395">
        <v>0.64</v>
      </c>
      <c r="E10" s="395">
        <v>0.67</v>
      </c>
      <c r="F10" s="395">
        <v>0.65</v>
      </c>
      <c r="G10" s="395">
        <v>0.59</v>
      </c>
      <c r="H10" s="395">
        <v>0.43</v>
      </c>
      <c r="I10" s="395">
        <v>0.33</v>
      </c>
      <c r="J10" s="395">
        <v>0.31309999999999999</v>
      </c>
      <c r="K10" s="395">
        <v>0.26900000000000002</v>
      </c>
      <c r="L10" s="395">
        <v>0.22700000000000001</v>
      </c>
      <c r="M10" s="395">
        <v>0.16300000000000001</v>
      </c>
      <c r="N10" s="395">
        <v>0.129</v>
      </c>
      <c r="O10" s="395">
        <v>6.6000000000000003E-2</v>
      </c>
      <c r="P10" s="395">
        <v>6.2600000000000003E-2</v>
      </c>
      <c r="Q10" s="395">
        <v>5.1216957546608731E-2</v>
      </c>
      <c r="R10" s="395">
        <v>4.3999999999999997E-2</v>
      </c>
      <c r="S10" s="395">
        <v>0.04</v>
      </c>
      <c r="T10" s="395">
        <v>3.4686113349657134E-2</v>
      </c>
      <c r="U10" s="395">
        <v>2.7447803287399899E-2</v>
      </c>
      <c r="V10" s="395">
        <v>0.04</v>
      </c>
      <c r="W10" s="395">
        <v>1.9E-2</v>
      </c>
      <c r="X10" s="395">
        <v>0.02</v>
      </c>
      <c r="Y10" s="395">
        <v>1.54E-2</v>
      </c>
      <c r="Z10" s="395">
        <v>1.4999999999999999E-2</v>
      </c>
      <c r="AA10" s="395">
        <v>1.9699999999999999E-2</v>
      </c>
      <c r="AB10" s="395">
        <v>1.4E-2</v>
      </c>
      <c r="AC10" s="395">
        <v>1.43E-2</v>
      </c>
      <c r="AD10" s="395">
        <v>1.4999999999999999E-2</v>
      </c>
      <c r="AE10" s="626">
        <v>0.02</v>
      </c>
    </row>
    <row r="11" spans="1:31" ht="21.65" customHeight="1" x14ac:dyDescent="0.25">
      <c r="A11" s="133" t="s">
        <v>482</v>
      </c>
      <c r="B11" s="395">
        <v>0.06</v>
      </c>
      <c r="C11" s="395">
        <v>0.08</v>
      </c>
      <c r="D11" s="395">
        <v>0.1</v>
      </c>
      <c r="E11" s="395">
        <v>0.1</v>
      </c>
      <c r="F11" s="395">
        <v>0.14000000000000001</v>
      </c>
      <c r="G11" s="395">
        <v>0.18</v>
      </c>
      <c r="H11" s="395">
        <v>0.28000000000000003</v>
      </c>
      <c r="I11" s="395">
        <v>0.22</v>
      </c>
      <c r="J11" s="395">
        <v>0.18440000000000001</v>
      </c>
      <c r="K11" s="395">
        <v>0.19400000000000001</v>
      </c>
      <c r="L11" s="395">
        <v>0.14699999999999999</v>
      </c>
      <c r="M11" s="395">
        <v>0.20100000000000001</v>
      </c>
      <c r="N11" s="395">
        <v>0.20200000000000001</v>
      </c>
      <c r="O11" s="395">
        <v>0.13900000000000001</v>
      </c>
      <c r="P11" s="395">
        <v>0.1318</v>
      </c>
      <c r="Q11" s="395">
        <v>0.12695598311804149</v>
      </c>
      <c r="R11" s="395">
        <v>0.1133</v>
      </c>
      <c r="S11" s="395">
        <v>0.09</v>
      </c>
      <c r="T11" s="395">
        <v>6.9746198196807649E-2</v>
      </c>
      <c r="U11" s="395">
        <v>8.4690098554011328E-2</v>
      </c>
      <c r="V11" s="395">
        <v>0.08</v>
      </c>
      <c r="W11" s="395">
        <v>7.3999999999999996E-2</v>
      </c>
      <c r="X11" s="395">
        <v>7.9000000000000001E-2</v>
      </c>
      <c r="Y11" s="395">
        <v>6.8900000000000003E-2</v>
      </c>
      <c r="Z11" s="395">
        <v>7.0000000000000007E-2</v>
      </c>
      <c r="AA11" s="395">
        <v>9.5200000000000007E-2</v>
      </c>
      <c r="AB11" s="395">
        <v>0.11600000000000001</v>
      </c>
      <c r="AC11" s="395">
        <v>0.12039999999999999</v>
      </c>
      <c r="AD11" s="395">
        <v>8.8999999999999996E-2</v>
      </c>
      <c r="AE11" s="626">
        <v>0.109</v>
      </c>
    </row>
    <row r="12" spans="1:31" ht="21.65" customHeight="1" x14ac:dyDescent="0.25">
      <c r="A12" s="133" t="s">
        <v>118</v>
      </c>
      <c r="B12" s="111">
        <v>0</v>
      </c>
      <c r="C12" s="111">
        <v>0</v>
      </c>
      <c r="D12" s="395">
        <v>0.08</v>
      </c>
      <c r="E12" s="395">
        <v>0.1</v>
      </c>
      <c r="F12" s="395">
        <v>0.09</v>
      </c>
      <c r="G12" s="395">
        <v>0.11</v>
      </c>
      <c r="H12" s="111">
        <v>0</v>
      </c>
      <c r="I12" s="111">
        <v>0</v>
      </c>
      <c r="J12" s="111">
        <v>0</v>
      </c>
      <c r="K12" s="395">
        <v>0.13400000000000001</v>
      </c>
      <c r="L12" s="395">
        <v>0.22700000000000001</v>
      </c>
      <c r="M12" s="395">
        <v>0.249</v>
      </c>
      <c r="N12" s="395">
        <v>0.32200000000000001</v>
      </c>
      <c r="O12" s="395">
        <v>0.47099999999999997</v>
      </c>
      <c r="P12" s="395">
        <v>0.44729999999999998</v>
      </c>
      <c r="Q12" s="395">
        <v>0.48272418692726649</v>
      </c>
      <c r="R12" s="395">
        <v>0.50829999999999997</v>
      </c>
      <c r="S12" s="395">
        <v>0.52</v>
      </c>
      <c r="T12" s="395">
        <v>0.52075177984663001</v>
      </c>
      <c r="U12" s="395">
        <v>0.49500506504807468</v>
      </c>
      <c r="V12" s="395">
        <v>0.56000000000000005</v>
      </c>
      <c r="W12" s="395">
        <v>0.51700000000000002</v>
      </c>
      <c r="X12" s="395">
        <v>0.51300000000000001</v>
      </c>
      <c r="Y12" s="395">
        <v>0.48770000000000002</v>
      </c>
      <c r="Z12" s="395">
        <v>0.48199999999999998</v>
      </c>
      <c r="AA12" s="395">
        <v>0.5141</v>
      </c>
      <c r="AB12" s="395">
        <v>0.52500000000000002</v>
      </c>
      <c r="AC12" s="395">
        <v>0.58079999999999998</v>
      </c>
      <c r="AD12" s="395">
        <v>0.59699999999999998</v>
      </c>
      <c r="AE12" s="626">
        <v>0.72499999999999998</v>
      </c>
    </row>
    <row r="13" spans="1:31" ht="21.65" customHeight="1" x14ac:dyDescent="0.25">
      <c r="A13" s="133" t="s">
        <v>117</v>
      </c>
      <c r="B13" s="395">
        <v>0.03</v>
      </c>
      <c r="C13" s="395">
        <v>0.04</v>
      </c>
      <c r="D13" s="395">
        <v>0.06</v>
      </c>
      <c r="E13" s="395">
        <v>0.06</v>
      </c>
      <c r="F13" s="111">
        <v>0</v>
      </c>
      <c r="G13" s="111">
        <v>0</v>
      </c>
      <c r="H13" s="395">
        <v>0.19</v>
      </c>
      <c r="I13" s="395">
        <v>0.35</v>
      </c>
      <c r="J13" s="395">
        <v>0.36559999999999998</v>
      </c>
      <c r="K13" s="395">
        <v>0.34699999999999998</v>
      </c>
      <c r="L13" s="395">
        <v>0.35899999999999999</v>
      </c>
      <c r="M13" s="395">
        <v>0.33600000000000002</v>
      </c>
      <c r="N13" s="395">
        <v>0.30499999999999999</v>
      </c>
      <c r="O13" s="395">
        <v>0.27600000000000002</v>
      </c>
      <c r="P13" s="395">
        <v>0.31130000000000002</v>
      </c>
      <c r="Q13" s="395">
        <v>0.30324497582874721</v>
      </c>
      <c r="R13" s="395">
        <v>0.29880000000000001</v>
      </c>
      <c r="S13" s="395">
        <v>0.32</v>
      </c>
      <c r="T13" s="395">
        <v>0.34762976380107163</v>
      </c>
      <c r="U13" s="395">
        <v>0.37427292402223283</v>
      </c>
      <c r="V13" s="395">
        <v>0.31</v>
      </c>
      <c r="W13" s="395">
        <v>0.38600000000000001</v>
      </c>
      <c r="X13" s="395">
        <v>0.38</v>
      </c>
      <c r="Y13" s="395">
        <v>0.42070000000000002</v>
      </c>
      <c r="Z13" s="395">
        <v>0.42499999999999999</v>
      </c>
      <c r="AA13" s="395">
        <v>0.36680000000000001</v>
      </c>
      <c r="AB13" s="395">
        <v>0.34100000000000003</v>
      </c>
      <c r="AC13" s="395">
        <v>0.27950000000000003</v>
      </c>
      <c r="AD13" s="395">
        <v>0.29199999999999998</v>
      </c>
      <c r="AE13" s="626">
        <v>0.14000000000000001</v>
      </c>
    </row>
    <row r="14" spans="1:31" ht="21.65" customHeight="1" x14ac:dyDescent="0.25">
      <c r="A14" s="134" t="s">
        <v>334</v>
      </c>
      <c r="B14" s="136">
        <v>0.14000000000000001</v>
      </c>
      <c r="C14" s="136">
        <v>0.16</v>
      </c>
      <c r="D14" s="136">
        <v>0.12</v>
      </c>
      <c r="E14" s="136">
        <v>6.9999999999999993E-2</v>
      </c>
      <c r="F14" s="135">
        <v>0.12</v>
      </c>
      <c r="G14" s="135">
        <v>0.12</v>
      </c>
      <c r="H14" s="135">
        <v>0.1</v>
      </c>
      <c r="I14" s="135">
        <v>0.1</v>
      </c>
      <c r="J14" s="135">
        <v>0.13700000000000001</v>
      </c>
      <c r="K14" s="135">
        <v>5.6000000000000001E-2</v>
      </c>
      <c r="L14" s="135">
        <v>0.04</v>
      </c>
      <c r="M14" s="135">
        <v>5.0999999999999997E-2</v>
      </c>
      <c r="N14" s="135">
        <v>4.2000000000000003E-2</v>
      </c>
      <c r="O14" s="135">
        <v>4.9000000000000002E-2</v>
      </c>
      <c r="P14" s="135">
        <v>4.6899999999999997E-2</v>
      </c>
      <c r="Q14" s="135">
        <v>3.5857896579336197E-2</v>
      </c>
      <c r="R14" s="135">
        <v>3.5999999999999997E-2</v>
      </c>
      <c r="S14" s="135">
        <v>0.03</v>
      </c>
      <c r="T14" s="135">
        <v>2.7186144805833531E-2</v>
      </c>
      <c r="U14" s="135">
        <v>1.8584109088281245E-2</v>
      </c>
      <c r="V14" s="135">
        <v>0.01</v>
      </c>
      <c r="W14" s="135">
        <v>3.0000000000000001E-3</v>
      </c>
      <c r="X14" s="135">
        <v>8.0000000000000002E-3</v>
      </c>
      <c r="Y14" s="135">
        <v>7.3000000000000001E-3</v>
      </c>
      <c r="Z14" s="135">
        <v>7.0000000000000001E-3</v>
      </c>
      <c r="AA14" s="135">
        <v>4.1999999999999815E-3</v>
      </c>
      <c r="AB14" s="135">
        <v>4.0000000000000001E-3</v>
      </c>
      <c r="AC14" s="135">
        <v>4.8999999999999998E-3</v>
      </c>
      <c r="AD14" s="135">
        <v>7.0000000000000001E-3</v>
      </c>
      <c r="AE14" s="627">
        <v>6.0000000000000001E-3</v>
      </c>
    </row>
    <row r="15" spans="1:31" ht="10" customHeight="1" x14ac:dyDescent="0.25">
      <c r="D15" s="60"/>
      <c r="E15" s="60"/>
      <c r="F15" s="60"/>
      <c r="G15" s="60"/>
      <c r="H15" s="60"/>
      <c r="I15" s="60"/>
      <c r="J15" s="60"/>
      <c r="K15" s="60"/>
      <c r="L15" s="60"/>
      <c r="M15" s="60"/>
    </row>
    <row r="16" spans="1:31" ht="14" x14ac:dyDescent="0.25">
      <c r="A16" s="105" t="s">
        <v>484</v>
      </c>
      <c r="B16" s="105"/>
      <c r="C16" s="105"/>
      <c r="D16" s="61"/>
      <c r="E16" s="61"/>
      <c r="F16" s="61"/>
      <c r="G16" s="61"/>
      <c r="H16" s="61"/>
      <c r="I16" s="61"/>
      <c r="J16" s="61"/>
      <c r="K16" s="61"/>
      <c r="L16" s="61"/>
    </row>
    <row r="18" spans="13:15" ht="14" x14ac:dyDescent="0.3">
      <c r="M18" s="58"/>
      <c r="N18" s="58"/>
      <c r="O18" s="58"/>
    </row>
  </sheetData>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9EDB-3FC1-4B79-A3D4-EDDB8A2FB89E}">
  <sheetPr codeName="Planilha15">
    <tabColor rgb="FF89744B"/>
  </sheetPr>
  <dimension ref="A1:XEV36"/>
  <sheetViews>
    <sheetView showGridLines="0" zoomScale="70" zoomScaleNormal="70" workbookViewId="0">
      <pane xSplit="1" ySplit="3" topLeftCell="B4" activePane="bottomRight" state="frozen"/>
      <selection pane="topRight" activeCell="B1" sqref="B1"/>
      <selection pane="bottomLeft" activeCell="A5" sqref="A5"/>
      <selection pane="bottomRight" activeCell="G7" sqref="G7"/>
    </sheetView>
  </sheetViews>
  <sheetFormatPr defaultColWidth="8.81640625" defaultRowHeight="13.5" x14ac:dyDescent="0.25"/>
  <cols>
    <col min="1" max="1" width="32.36328125" style="27" customWidth="1"/>
    <col min="2" max="3" width="17.36328125" style="27" customWidth="1"/>
    <col min="4" max="4" width="21.54296875" style="27" bestFit="1" customWidth="1"/>
    <col min="5" max="6" width="28.6328125" style="27" bestFit="1" customWidth="1"/>
    <col min="7" max="7" width="24.08984375" style="27" bestFit="1" customWidth="1"/>
    <col min="8" max="8" width="23.1796875" style="27" customWidth="1"/>
    <col min="9" max="9" width="34.81640625" style="27" bestFit="1" customWidth="1"/>
    <col min="10" max="10" width="52.36328125" style="27" bestFit="1" customWidth="1"/>
    <col min="11" max="11" width="22.36328125" style="27" bestFit="1" customWidth="1"/>
    <col min="12" max="16384" width="8.81640625" style="27"/>
  </cols>
  <sheetData>
    <row r="1" spans="1:11" ht="14" customHeight="1" x14ac:dyDescent="0.3">
      <c r="B1" s="35"/>
      <c r="C1" s="35"/>
      <c r="D1" s="35"/>
    </row>
    <row r="2" spans="1:11" ht="14" customHeight="1" x14ac:dyDescent="0.3">
      <c r="B2" s="35"/>
      <c r="C2" s="35"/>
      <c r="D2" s="35"/>
    </row>
    <row r="3" spans="1:11" ht="14" customHeight="1" x14ac:dyDescent="0.3">
      <c r="B3" s="35"/>
      <c r="C3" s="35"/>
      <c r="D3" s="35"/>
    </row>
    <row r="5" spans="1:11" s="32" customFormat="1" ht="39" customHeight="1" x14ac:dyDescent="0.35">
      <c r="A5" s="270" t="s">
        <v>449</v>
      </c>
      <c r="B5" s="271" t="s">
        <v>450</v>
      </c>
      <c r="C5" s="271" t="s">
        <v>663</v>
      </c>
      <c r="D5" s="271" t="s">
        <v>451</v>
      </c>
      <c r="E5" s="271" t="s">
        <v>452</v>
      </c>
      <c r="F5" s="271" t="s">
        <v>453</v>
      </c>
      <c r="G5" s="271" t="s">
        <v>454</v>
      </c>
      <c r="H5" s="271" t="s">
        <v>455</v>
      </c>
      <c r="I5" s="271" t="s">
        <v>139</v>
      </c>
      <c r="J5" s="271" t="s">
        <v>456</v>
      </c>
      <c r="K5" s="272" t="s">
        <v>457</v>
      </c>
    </row>
    <row r="6" spans="1:11" s="32" customFormat="1" ht="31.75" customHeight="1" x14ac:dyDescent="0.35">
      <c r="A6" s="170" t="s">
        <v>140</v>
      </c>
      <c r="B6" s="171">
        <v>27778733</v>
      </c>
      <c r="C6" s="171">
        <v>3929865</v>
      </c>
      <c r="D6" s="171">
        <v>4455</v>
      </c>
      <c r="E6" s="171">
        <v>6171</v>
      </c>
      <c r="F6" s="171">
        <v>1120</v>
      </c>
      <c r="G6" s="172" t="s">
        <v>26</v>
      </c>
      <c r="H6" s="172" t="s">
        <v>26</v>
      </c>
      <c r="I6" s="171" t="s">
        <v>26</v>
      </c>
      <c r="J6" s="172" t="s">
        <v>26</v>
      </c>
      <c r="K6" s="173" t="s">
        <v>458</v>
      </c>
    </row>
    <row r="7" spans="1:11" s="32" customFormat="1" ht="31.75" customHeight="1" x14ac:dyDescent="0.35">
      <c r="A7" s="102" t="s">
        <v>811</v>
      </c>
      <c r="B7" s="283">
        <v>12000000</v>
      </c>
      <c r="C7" s="496" t="s">
        <v>26</v>
      </c>
      <c r="D7" s="509" t="s">
        <v>26</v>
      </c>
      <c r="E7" s="496" t="s">
        <v>26</v>
      </c>
      <c r="F7" s="496" t="s">
        <v>26</v>
      </c>
      <c r="G7" s="510">
        <v>2007</v>
      </c>
      <c r="H7" s="510" t="s">
        <v>26</v>
      </c>
      <c r="I7" s="527" t="s">
        <v>851</v>
      </c>
      <c r="J7" s="510" t="s">
        <v>854</v>
      </c>
      <c r="K7" s="512" t="s">
        <v>26</v>
      </c>
    </row>
    <row r="8" spans="1:11" s="32" customFormat="1" ht="31.75" customHeight="1" x14ac:dyDescent="0.35">
      <c r="A8" s="102" t="s">
        <v>812</v>
      </c>
      <c r="B8" s="283">
        <v>2936548</v>
      </c>
      <c r="C8" s="499">
        <v>46064</v>
      </c>
      <c r="D8" s="509">
        <v>828</v>
      </c>
      <c r="E8" s="496">
        <v>566</v>
      </c>
      <c r="F8" s="496">
        <v>594</v>
      </c>
      <c r="G8" s="513" t="s">
        <v>861</v>
      </c>
      <c r="H8" s="511" t="s">
        <v>862</v>
      </c>
      <c r="I8" s="510" t="s">
        <v>852</v>
      </c>
      <c r="J8" s="527" t="s">
        <v>855</v>
      </c>
      <c r="K8" s="512" t="s">
        <v>26</v>
      </c>
    </row>
    <row r="9" spans="1:11" s="32" customFormat="1" ht="23.5" customHeight="1" x14ac:dyDescent="0.25">
      <c r="A9" s="102" t="s">
        <v>813</v>
      </c>
      <c r="B9" s="283">
        <v>142185</v>
      </c>
      <c r="C9" s="499">
        <v>36793</v>
      </c>
      <c r="D9" s="509">
        <v>92</v>
      </c>
      <c r="E9" s="496" t="s">
        <v>26</v>
      </c>
      <c r="F9" s="496"/>
      <c r="G9" s="508" t="s">
        <v>858</v>
      </c>
      <c r="H9" s="510" t="s">
        <v>26</v>
      </c>
      <c r="I9" s="527" t="s">
        <v>851</v>
      </c>
      <c r="J9" s="510" t="s">
        <v>856</v>
      </c>
      <c r="K9" s="512" t="s">
        <v>26</v>
      </c>
    </row>
    <row r="10" spans="1:11" s="32" customFormat="1" ht="31.5" customHeight="1" x14ac:dyDescent="0.25">
      <c r="A10" s="102" t="s">
        <v>141</v>
      </c>
      <c r="B10" s="283">
        <v>6600000</v>
      </c>
      <c r="C10" s="499">
        <v>1254408</v>
      </c>
      <c r="D10" s="509">
        <v>3534</v>
      </c>
      <c r="E10" s="496" t="s">
        <v>26</v>
      </c>
      <c r="F10" s="496">
        <v>413</v>
      </c>
      <c r="G10" s="514" t="s">
        <v>859</v>
      </c>
      <c r="H10" s="510" t="s">
        <v>26</v>
      </c>
      <c r="I10" s="527" t="s">
        <v>851</v>
      </c>
      <c r="J10" s="527" t="s">
        <v>854</v>
      </c>
      <c r="K10" s="512" t="s">
        <v>26</v>
      </c>
    </row>
    <row r="11" spans="1:11" s="32" customFormat="1" ht="31.75" customHeight="1" x14ac:dyDescent="0.35">
      <c r="A11" s="174" t="s">
        <v>847</v>
      </c>
      <c r="B11" s="283">
        <v>6100000</v>
      </c>
      <c r="C11" s="496">
        <v>2592600</v>
      </c>
      <c r="D11" s="509" t="s">
        <v>26</v>
      </c>
      <c r="E11" s="496">
        <v>5605</v>
      </c>
      <c r="F11" s="496">
        <v>113</v>
      </c>
      <c r="G11" s="510" t="s">
        <v>26</v>
      </c>
      <c r="H11" s="510" t="s">
        <v>26</v>
      </c>
      <c r="I11" s="510" t="s">
        <v>853</v>
      </c>
      <c r="J11" s="527" t="s">
        <v>854</v>
      </c>
      <c r="K11" s="512" t="s">
        <v>26</v>
      </c>
    </row>
    <row r="12" spans="1:11" s="32" customFormat="1" ht="31.75" customHeight="1" x14ac:dyDescent="0.35">
      <c r="A12" s="170" t="s">
        <v>142</v>
      </c>
      <c r="B12" s="171">
        <v>1263000</v>
      </c>
      <c r="C12" s="171">
        <v>797996</v>
      </c>
      <c r="D12" s="171" t="s">
        <v>26</v>
      </c>
      <c r="E12" s="171">
        <v>15916</v>
      </c>
      <c r="F12" s="171">
        <v>69</v>
      </c>
      <c r="G12" s="172" t="s">
        <v>26</v>
      </c>
      <c r="H12" s="172" t="s">
        <v>26</v>
      </c>
      <c r="I12" s="172" t="s">
        <v>26</v>
      </c>
      <c r="J12" s="172" t="s">
        <v>26</v>
      </c>
      <c r="K12" s="173" t="s">
        <v>458</v>
      </c>
    </row>
    <row r="13" spans="1:11" s="32" customFormat="1" ht="31.75" customHeight="1" x14ac:dyDescent="0.35">
      <c r="A13" s="102" t="s">
        <v>143</v>
      </c>
      <c r="B13" s="283">
        <v>63000</v>
      </c>
      <c r="C13" s="496">
        <v>45000</v>
      </c>
      <c r="D13" s="516" t="s">
        <v>26</v>
      </c>
      <c r="E13" s="515">
        <v>916</v>
      </c>
      <c r="F13" s="584">
        <v>47</v>
      </c>
      <c r="G13" s="518" t="s">
        <v>144</v>
      </c>
      <c r="H13" s="516" t="s">
        <v>144</v>
      </c>
      <c r="I13" s="527" t="s">
        <v>853</v>
      </c>
      <c r="J13" s="527" t="s">
        <v>854</v>
      </c>
      <c r="K13" s="517" t="s">
        <v>26</v>
      </c>
    </row>
    <row r="14" spans="1:11" s="32" customFormat="1" ht="31.75" customHeight="1" x14ac:dyDescent="0.35">
      <c r="A14" s="102" t="s">
        <v>145</v>
      </c>
      <c r="B14" s="283">
        <v>1200000</v>
      </c>
      <c r="C14" s="496">
        <v>752996</v>
      </c>
      <c r="D14" s="516" t="s">
        <v>26</v>
      </c>
      <c r="E14" s="515">
        <v>15000</v>
      </c>
      <c r="F14" s="584">
        <v>22</v>
      </c>
      <c r="G14" s="516" t="s">
        <v>144</v>
      </c>
      <c r="H14" s="516" t="s">
        <v>144</v>
      </c>
      <c r="I14" s="527" t="s">
        <v>853</v>
      </c>
      <c r="J14" s="527" t="s">
        <v>854</v>
      </c>
      <c r="K14" s="517" t="s">
        <v>26</v>
      </c>
    </row>
    <row r="15" spans="1:11" s="32" customFormat="1" ht="31.75" customHeight="1" x14ac:dyDescent="0.35">
      <c r="A15" s="170" t="s">
        <v>784</v>
      </c>
      <c r="B15" s="171">
        <v>6879300</v>
      </c>
      <c r="C15" s="171">
        <v>2932965</v>
      </c>
      <c r="D15" s="171" t="s">
        <v>26</v>
      </c>
      <c r="E15" s="171">
        <v>7185</v>
      </c>
      <c r="F15" s="171">
        <v>420</v>
      </c>
      <c r="G15" s="172" t="s">
        <v>26</v>
      </c>
      <c r="H15" s="172" t="s">
        <v>26</v>
      </c>
      <c r="I15" s="172" t="s">
        <v>26</v>
      </c>
      <c r="J15" s="172" t="s">
        <v>26</v>
      </c>
      <c r="K15" s="173"/>
    </row>
    <row r="16" spans="1:11" s="32" customFormat="1" ht="31.75" customHeight="1" x14ac:dyDescent="0.35">
      <c r="A16" s="174" t="s">
        <v>146</v>
      </c>
      <c r="B16" s="283">
        <v>5700000</v>
      </c>
      <c r="C16" s="496">
        <v>1753665</v>
      </c>
      <c r="D16" s="519" t="s">
        <v>26</v>
      </c>
      <c r="E16" s="584">
        <v>3911</v>
      </c>
      <c r="F16" s="584">
        <v>327</v>
      </c>
      <c r="G16" s="521" t="s">
        <v>643</v>
      </c>
      <c r="H16" s="519" t="s">
        <v>144</v>
      </c>
      <c r="I16" s="527" t="s">
        <v>853</v>
      </c>
      <c r="J16" s="527" t="s">
        <v>854</v>
      </c>
      <c r="K16" s="520" t="s">
        <v>26</v>
      </c>
    </row>
    <row r="17" spans="1:16376" s="32" customFormat="1" ht="31.75" customHeight="1" x14ac:dyDescent="0.35">
      <c r="A17" s="174" t="s">
        <v>890</v>
      </c>
      <c r="B17" s="283">
        <v>1179300</v>
      </c>
      <c r="C17" s="496">
        <v>1179300</v>
      </c>
      <c r="D17" s="71"/>
      <c r="E17" s="496">
        <v>3274</v>
      </c>
      <c r="F17" s="496">
        <v>93</v>
      </c>
      <c r="G17" s="575"/>
      <c r="H17" s="529"/>
      <c r="I17" s="529"/>
      <c r="J17" s="529"/>
      <c r="K17" s="567"/>
    </row>
    <row r="18" spans="1:16376" s="32" customFormat="1" ht="31.75" customHeight="1" x14ac:dyDescent="0.35">
      <c r="A18" s="170" t="s">
        <v>147</v>
      </c>
      <c r="B18" s="171">
        <v>268000</v>
      </c>
      <c r="C18" s="171">
        <v>105570</v>
      </c>
      <c r="D18" s="171">
        <v>1959</v>
      </c>
      <c r="E18" s="171">
        <v>2214</v>
      </c>
      <c r="F18" s="171">
        <v>427</v>
      </c>
      <c r="G18" s="172" t="s">
        <v>26</v>
      </c>
      <c r="H18" s="172" t="s">
        <v>26</v>
      </c>
      <c r="I18" s="172" t="s">
        <v>26</v>
      </c>
      <c r="J18" s="172" t="s">
        <v>26</v>
      </c>
      <c r="K18" s="175" t="s">
        <v>26</v>
      </c>
    </row>
    <row r="19" spans="1:16376" s="32" customFormat="1" ht="31.75" customHeight="1" x14ac:dyDescent="0.35">
      <c r="A19" s="506" t="s">
        <v>897</v>
      </c>
      <c r="B19" s="283">
        <v>132000</v>
      </c>
      <c r="C19" s="496">
        <v>80000</v>
      </c>
      <c r="D19" s="576" t="s">
        <v>26</v>
      </c>
      <c r="E19" s="528">
        <v>2214</v>
      </c>
      <c r="F19" s="584">
        <v>316</v>
      </c>
      <c r="G19" s="529">
        <v>2026</v>
      </c>
      <c r="H19" s="529" t="s">
        <v>144</v>
      </c>
      <c r="I19" s="527" t="s">
        <v>853</v>
      </c>
      <c r="J19" s="529" t="s">
        <v>857</v>
      </c>
      <c r="K19" s="548" t="s">
        <v>458</v>
      </c>
    </row>
    <row r="20" spans="1:16376" s="32" customFormat="1" ht="31.75" customHeight="1" x14ac:dyDescent="0.35">
      <c r="A20" s="506" t="s">
        <v>848</v>
      </c>
      <c r="B20" s="283">
        <v>136000</v>
      </c>
      <c r="C20" s="499">
        <v>25570</v>
      </c>
      <c r="D20" s="576">
        <v>1959</v>
      </c>
      <c r="E20" s="528" t="s">
        <v>26</v>
      </c>
      <c r="F20" s="584">
        <v>111</v>
      </c>
      <c r="G20" s="575" t="s">
        <v>860</v>
      </c>
      <c r="H20" s="529" t="s">
        <v>906</v>
      </c>
      <c r="I20" s="527" t="s">
        <v>852</v>
      </c>
      <c r="J20" s="527" t="s">
        <v>855</v>
      </c>
      <c r="K20" s="549" t="s">
        <v>458</v>
      </c>
    </row>
    <row r="21" spans="1:16376" s="32" customFormat="1" ht="31.75" customHeight="1" x14ac:dyDescent="0.35">
      <c r="A21" s="546" t="s">
        <v>849</v>
      </c>
      <c r="B21" s="571" t="s">
        <v>26</v>
      </c>
      <c r="C21" s="571" t="s">
        <v>26</v>
      </c>
      <c r="D21" s="571" t="s">
        <v>26</v>
      </c>
      <c r="E21" s="571" t="s">
        <v>26</v>
      </c>
      <c r="F21" s="571">
        <v>340</v>
      </c>
      <c r="G21" s="572" t="s">
        <v>26</v>
      </c>
      <c r="H21" s="572" t="s">
        <v>26</v>
      </c>
      <c r="I21" s="573" t="s">
        <v>26</v>
      </c>
      <c r="J21" s="574" t="s">
        <v>26</v>
      </c>
      <c r="K21" s="547"/>
    </row>
    <row r="22" spans="1:16376" ht="31.75" customHeight="1" x14ac:dyDescent="0.25">
      <c r="A22" s="176" t="s">
        <v>148</v>
      </c>
      <c r="B22" s="177">
        <f>SUM(B18,B12,B6,B15)</f>
        <v>36189033</v>
      </c>
      <c r="C22" s="177">
        <f>SUM(C18,C12,C6,C15)</f>
        <v>7766396</v>
      </c>
      <c r="D22" s="177">
        <f>SUM(D18,D12,D6)</f>
        <v>6414</v>
      </c>
      <c r="E22" s="177">
        <f>SUM(E18,E12,E6,E15)</f>
        <v>31486</v>
      </c>
      <c r="F22" s="177">
        <f>SUM(F18,F12,F6,F15,F21)</f>
        <v>2376</v>
      </c>
      <c r="G22" s="177" t="s">
        <v>26</v>
      </c>
      <c r="H22" s="177" t="s">
        <v>26</v>
      </c>
      <c r="I22" s="177" t="s">
        <v>26</v>
      </c>
      <c r="J22" s="177" t="s">
        <v>26</v>
      </c>
      <c r="K22" s="178" t="s">
        <v>26</v>
      </c>
    </row>
    <row r="25" spans="1:16376" ht="15.5" customHeight="1" x14ac:dyDescent="0.25">
      <c r="A25" s="269" t="s">
        <v>628</v>
      </c>
      <c r="K25" s="50"/>
    </row>
    <row r="26" spans="1:16376" ht="15.5" customHeight="1" x14ac:dyDescent="0.3">
      <c r="A26" s="269" t="s">
        <v>626</v>
      </c>
      <c r="G26" s="84"/>
      <c r="K26" s="50"/>
    </row>
    <row r="27" spans="1:16376" ht="15.5" customHeight="1" x14ac:dyDescent="0.3">
      <c r="A27" s="51" t="s">
        <v>627</v>
      </c>
      <c r="H27" s="35"/>
      <c r="K27" s="50"/>
    </row>
    <row r="28" spans="1:16376" ht="15.5" customHeight="1" x14ac:dyDescent="0.25">
      <c r="A28" s="51" t="s">
        <v>888</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c r="IW28" s="32"/>
      <c r="IX28" s="32"/>
      <c r="IY28" s="32"/>
      <c r="IZ28" s="32"/>
      <c r="JA28" s="32"/>
      <c r="JB28" s="32"/>
      <c r="JC28" s="32"/>
      <c r="JD28" s="32"/>
      <c r="JE28" s="32"/>
      <c r="JF28" s="32"/>
      <c r="JG28" s="32"/>
      <c r="JH28" s="32"/>
      <c r="JI28" s="32"/>
      <c r="JJ28" s="32"/>
      <c r="JK28" s="32"/>
      <c r="JL28" s="32"/>
      <c r="JM28" s="32"/>
      <c r="JN28" s="32"/>
      <c r="JO28" s="32"/>
      <c r="JP28" s="32"/>
      <c r="JQ28" s="32"/>
      <c r="JR28" s="32"/>
      <c r="JS28" s="32"/>
      <c r="JT28" s="32"/>
      <c r="JU28" s="32"/>
      <c r="JV28" s="32"/>
      <c r="JW28" s="32"/>
      <c r="JX28" s="32"/>
      <c r="JY28" s="32"/>
      <c r="JZ28" s="32"/>
      <c r="KA28" s="32"/>
      <c r="KB28" s="32"/>
      <c r="KC28" s="32"/>
      <c r="KD28" s="32"/>
      <c r="KE28" s="32"/>
      <c r="KF28" s="32"/>
      <c r="KG28" s="32"/>
      <c r="KH28" s="32"/>
      <c r="KI28" s="32"/>
      <c r="KJ28" s="32"/>
      <c r="KK28" s="32"/>
      <c r="KL28" s="32"/>
      <c r="KM28" s="32"/>
      <c r="KN28" s="32"/>
      <c r="KO28" s="32"/>
      <c r="KP28" s="32"/>
      <c r="KQ28" s="32"/>
      <c r="KR28" s="32"/>
      <c r="KS28" s="32"/>
      <c r="KT28" s="32"/>
      <c r="KU28" s="32"/>
      <c r="KV28" s="32"/>
      <c r="KW28" s="32"/>
      <c r="KX28" s="32"/>
      <c r="KY28" s="32"/>
      <c r="KZ28" s="32"/>
      <c r="LA28" s="32"/>
      <c r="LB28" s="32"/>
      <c r="LC28" s="32"/>
      <c r="LD28" s="32"/>
      <c r="LE28" s="32"/>
      <c r="LF28" s="32"/>
      <c r="LG28" s="32"/>
      <c r="LH28" s="32"/>
      <c r="LI28" s="32"/>
      <c r="LJ28" s="32"/>
      <c r="LK28" s="32"/>
      <c r="LL28" s="32"/>
      <c r="LM28" s="32"/>
      <c r="LN28" s="32"/>
      <c r="LO28" s="32"/>
      <c r="LP28" s="32"/>
      <c r="LQ28" s="32"/>
      <c r="LR28" s="32"/>
      <c r="LS28" s="32"/>
      <c r="LT28" s="32"/>
      <c r="LU28" s="32"/>
      <c r="LV28" s="32"/>
      <c r="LW28" s="32"/>
      <c r="LX28" s="32"/>
      <c r="LY28" s="32"/>
      <c r="LZ28" s="32"/>
      <c r="MA28" s="32"/>
      <c r="MB28" s="32"/>
      <c r="MC28" s="32"/>
      <c r="MD28" s="32"/>
      <c r="ME28" s="32"/>
      <c r="MF28" s="32"/>
      <c r="MG28" s="32"/>
      <c r="MH28" s="32"/>
      <c r="MI28" s="32"/>
      <c r="MJ28" s="32"/>
      <c r="MK28" s="32"/>
      <c r="ML28" s="32"/>
      <c r="MM28" s="32"/>
      <c r="MN28" s="32"/>
      <c r="MO28" s="32"/>
      <c r="MP28" s="32"/>
      <c r="MQ28" s="32"/>
      <c r="MR28" s="32"/>
      <c r="MS28" s="32"/>
      <c r="MT28" s="32"/>
      <c r="MU28" s="32"/>
      <c r="MV28" s="32"/>
      <c r="MW28" s="32"/>
      <c r="MX28" s="32"/>
      <c r="MY28" s="32"/>
      <c r="MZ28" s="32"/>
      <c r="NA28" s="32"/>
      <c r="NB28" s="32"/>
      <c r="NC28" s="32"/>
      <c r="ND28" s="32"/>
      <c r="NE28" s="32"/>
      <c r="NF28" s="32"/>
      <c r="NG28" s="32"/>
      <c r="NH28" s="32"/>
      <c r="NI28" s="32"/>
      <c r="NJ28" s="32"/>
      <c r="NK28" s="32"/>
      <c r="NL28" s="32"/>
      <c r="NM28" s="32"/>
      <c r="NN28" s="32"/>
      <c r="NO28" s="32"/>
      <c r="NP28" s="32"/>
      <c r="NQ28" s="32"/>
      <c r="NR28" s="32"/>
      <c r="NS28" s="32"/>
      <c r="NT28" s="32"/>
      <c r="NU28" s="32"/>
      <c r="NV28" s="32"/>
      <c r="NW28" s="32"/>
      <c r="NX28" s="32"/>
      <c r="NY28" s="32"/>
      <c r="NZ28" s="32"/>
      <c r="OA28" s="32"/>
      <c r="OB28" s="32"/>
      <c r="OC28" s="32"/>
      <c r="OD28" s="32"/>
      <c r="OE28" s="32"/>
      <c r="OF28" s="32"/>
      <c r="OG28" s="32"/>
      <c r="OH28" s="32"/>
      <c r="OI28" s="32"/>
      <c r="OJ28" s="32"/>
      <c r="OK28" s="32"/>
      <c r="OL28" s="32"/>
      <c r="OM28" s="32"/>
      <c r="ON28" s="32"/>
      <c r="OO28" s="32"/>
      <c r="OP28" s="32"/>
      <c r="OQ28" s="32"/>
      <c r="OR28" s="32"/>
      <c r="OS28" s="32"/>
      <c r="OT28" s="32"/>
      <c r="OU28" s="32"/>
      <c r="OV28" s="32"/>
      <c r="OW28" s="32"/>
      <c r="OX28" s="32"/>
      <c r="OY28" s="32"/>
      <c r="OZ28" s="32"/>
      <c r="PA28" s="32"/>
      <c r="PB28" s="32"/>
      <c r="PC28" s="32"/>
      <c r="PD28" s="32"/>
      <c r="PE28" s="32"/>
      <c r="PF28" s="32"/>
      <c r="PG28" s="32"/>
      <c r="PH28" s="32"/>
      <c r="PI28" s="32"/>
      <c r="PJ28" s="32"/>
      <c r="PK28" s="32"/>
      <c r="PL28" s="32"/>
      <c r="PM28" s="32"/>
      <c r="PN28" s="32"/>
      <c r="PO28" s="32"/>
      <c r="PP28" s="32"/>
      <c r="PQ28" s="32"/>
      <c r="PR28" s="32"/>
      <c r="PS28" s="32"/>
      <c r="PT28" s="32"/>
      <c r="PU28" s="32"/>
      <c r="PV28" s="32"/>
      <c r="PW28" s="32"/>
      <c r="PX28" s="32"/>
      <c r="PY28" s="32"/>
      <c r="PZ28" s="32"/>
      <c r="QA28" s="32"/>
      <c r="QB28" s="32"/>
      <c r="QC28" s="32"/>
      <c r="QD28" s="32"/>
      <c r="QE28" s="32"/>
      <c r="QF28" s="32"/>
      <c r="QG28" s="32"/>
      <c r="QH28" s="32"/>
      <c r="QI28" s="32"/>
      <c r="QJ28" s="32"/>
      <c r="QK28" s="32"/>
      <c r="QL28" s="32"/>
      <c r="QM28" s="32"/>
      <c r="QN28" s="32"/>
      <c r="QO28" s="32"/>
      <c r="QP28" s="32"/>
      <c r="QQ28" s="32"/>
      <c r="QR28" s="32"/>
      <c r="QS28" s="32"/>
      <c r="QT28" s="32"/>
      <c r="QU28" s="32"/>
      <c r="QV28" s="32"/>
      <c r="QW28" s="32"/>
      <c r="QX28" s="32"/>
      <c r="QY28" s="32"/>
      <c r="QZ28" s="32"/>
      <c r="RA28" s="32"/>
      <c r="RB28" s="32"/>
      <c r="RC28" s="32"/>
      <c r="RD28" s="32"/>
      <c r="RE28" s="32"/>
      <c r="RF28" s="32"/>
      <c r="RG28" s="32"/>
      <c r="RH28" s="32"/>
      <c r="RI28" s="32"/>
      <c r="RJ28" s="32"/>
      <c r="RK28" s="32"/>
      <c r="RL28" s="32"/>
      <c r="RM28" s="32"/>
      <c r="RN28" s="32"/>
      <c r="RO28" s="32"/>
      <c r="RP28" s="32"/>
      <c r="RQ28" s="32"/>
      <c r="RR28" s="32"/>
      <c r="RS28" s="32"/>
      <c r="RT28" s="32"/>
      <c r="RU28" s="32"/>
      <c r="RV28" s="32"/>
      <c r="RW28" s="32"/>
      <c r="RX28" s="32"/>
      <c r="RY28" s="32"/>
      <c r="RZ28" s="32"/>
      <c r="SA28" s="32"/>
      <c r="SB28" s="32"/>
      <c r="SC28" s="32"/>
      <c r="SD28" s="32"/>
      <c r="SE28" s="32"/>
      <c r="SF28" s="32"/>
      <c r="SG28" s="32"/>
      <c r="SH28" s="32"/>
      <c r="SI28" s="32"/>
      <c r="SJ28" s="32"/>
      <c r="SK28" s="32"/>
      <c r="SL28" s="32"/>
      <c r="SM28" s="32"/>
      <c r="SN28" s="32"/>
      <c r="SO28" s="32"/>
      <c r="SP28" s="32"/>
      <c r="SQ28" s="32"/>
      <c r="SR28" s="32"/>
      <c r="SS28" s="32"/>
      <c r="ST28" s="32"/>
      <c r="SU28" s="32"/>
      <c r="SV28" s="32"/>
      <c r="SW28" s="32"/>
      <c r="SX28" s="32"/>
      <c r="SY28" s="32"/>
      <c r="SZ28" s="32"/>
      <c r="TA28" s="32"/>
      <c r="TB28" s="32"/>
      <c r="TC28" s="32"/>
      <c r="TD28" s="32"/>
      <c r="TE28" s="32"/>
      <c r="TF28" s="32"/>
      <c r="TG28" s="32"/>
      <c r="TH28" s="32"/>
      <c r="TI28" s="32"/>
      <c r="TJ28" s="32"/>
      <c r="TK28" s="32"/>
      <c r="TL28" s="32"/>
      <c r="TM28" s="32"/>
      <c r="TN28" s="32"/>
      <c r="TO28" s="32"/>
      <c r="TP28" s="32"/>
      <c r="TQ28" s="32"/>
      <c r="TR28" s="32"/>
      <c r="TS28" s="32"/>
      <c r="TT28" s="32"/>
      <c r="TU28" s="32"/>
      <c r="TV28" s="32"/>
      <c r="TW28" s="32"/>
      <c r="TX28" s="32"/>
      <c r="TY28" s="32"/>
      <c r="TZ28" s="32"/>
      <c r="UA28" s="32"/>
      <c r="UB28" s="32"/>
      <c r="UC28" s="32"/>
      <c r="UD28" s="32"/>
      <c r="UE28" s="32"/>
      <c r="UF28" s="32"/>
      <c r="UG28" s="32"/>
      <c r="UH28" s="32"/>
      <c r="UI28" s="32"/>
      <c r="UJ28" s="32"/>
      <c r="UK28" s="32"/>
      <c r="UL28" s="32"/>
      <c r="UM28" s="32"/>
      <c r="UN28" s="32"/>
      <c r="UO28" s="32"/>
      <c r="UP28" s="32"/>
      <c r="UQ28" s="32"/>
      <c r="UR28" s="32"/>
      <c r="US28" s="32"/>
      <c r="UT28" s="32"/>
      <c r="UU28" s="32"/>
      <c r="UV28" s="32"/>
      <c r="UW28" s="32"/>
      <c r="UX28" s="32"/>
      <c r="UY28" s="32"/>
      <c r="UZ28" s="32"/>
      <c r="VA28" s="32"/>
      <c r="VB28" s="32"/>
      <c r="VC28" s="32"/>
      <c r="VD28" s="32"/>
      <c r="VE28" s="32"/>
      <c r="VF28" s="32"/>
      <c r="VG28" s="32"/>
      <c r="VH28" s="32"/>
      <c r="VI28" s="32"/>
      <c r="VJ28" s="32"/>
      <c r="VK28" s="32"/>
      <c r="VL28" s="32"/>
      <c r="VM28" s="32"/>
      <c r="VN28" s="32"/>
      <c r="VO28" s="32"/>
      <c r="VP28" s="32"/>
      <c r="VQ28" s="32"/>
      <c r="VR28" s="32"/>
      <c r="VS28" s="32"/>
      <c r="VT28" s="32"/>
      <c r="VU28" s="32"/>
      <c r="VV28" s="32"/>
      <c r="VW28" s="32"/>
      <c r="VX28" s="32"/>
      <c r="VY28" s="32"/>
      <c r="VZ28" s="32"/>
      <c r="WA28" s="32"/>
      <c r="WB28" s="32"/>
      <c r="WC28" s="32"/>
      <c r="WD28" s="32"/>
      <c r="WE28" s="32"/>
      <c r="WF28" s="32"/>
      <c r="WG28" s="32"/>
      <c r="WH28" s="32"/>
      <c r="WI28" s="32"/>
      <c r="WJ28" s="32"/>
      <c r="WK28" s="32"/>
      <c r="WL28" s="32"/>
      <c r="WM28" s="32"/>
      <c r="WN28" s="32"/>
      <c r="WO28" s="32"/>
      <c r="WP28" s="32"/>
      <c r="WQ28" s="32"/>
      <c r="WR28" s="32"/>
      <c r="WS28" s="32"/>
      <c r="WT28" s="32"/>
      <c r="WU28" s="32"/>
      <c r="WV28" s="32"/>
      <c r="WW28" s="32"/>
      <c r="WX28" s="32"/>
      <c r="WY28" s="32"/>
      <c r="WZ28" s="32"/>
      <c r="XA28" s="32"/>
      <c r="XB28" s="32"/>
      <c r="XC28" s="32"/>
      <c r="XD28" s="32"/>
      <c r="XE28" s="32"/>
      <c r="XF28" s="32"/>
      <c r="XG28" s="32"/>
      <c r="XH28" s="32"/>
      <c r="XI28" s="32"/>
      <c r="XJ28" s="32"/>
      <c r="XK28" s="32"/>
      <c r="XL28" s="32"/>
      <c r="XM28" s="32"/>
      <c r="XN28" s="32"/>
      <c r="XO28" s="32"/>
      <c r="XP28" s="32"/>
      <c r="XQ28" s="32"/>
      <c r="XR28" s="32"/>
      <c r="XS28" s="32"/>
      <c r="XT28" s="32"/>
      <c r="XU28" s="32"/>
      <c r="XV28" s="32"/>
      <c r="XW28" s="32"/>
      <c r="XX28" s="32"/>
      <c r="XY28" s="32"/>
      <c r="XZ28" s="32"/>
      <c r="YA28" s="32"/>
      <c r="YB28" s="32"/>
      <c r="YC28" s="32"/>
      <c r="YD28" s="32"/>
      <c r="YE28" s="32"/>
      <c r="YF28" s="32"/>
      <c r="YG28" s="32"/>
      <c r="YH28" s="32"/>
      <c r="YI28" s="32"/>
      <c r="YJ28" s="32"/>
      <c r="YK28" s="32"/>
      <c r="YL28" s="32"/>
      <c r="YM28" s="32"/>
      <c r="YN28" s="32"/>
      <c r="YO28" s="32"/>
      <c r="YP28" s="32"/>
      <c r="YQ28" s="32"/>
      <c r="YR28" s="32"/>
      <c r="YS28" s="32"/>
      <c r="YT28" s="32"/>
      <c r="YU28" s="32"/>
      <c r="YV28" s="32"/>
      <c r="YW28" s="32"/>
      <c r="YX28" s="32"/>
      <c r="YY28" s="32"/>
      <c r="YZ28" s="32"/>
      <c r="ZA28" s="32"/>
      <c r="ZB28" s="32"/>
      <c r="ZC28" s="32"/>
      <c r="ZD28" s="32"/>
      <c r="ZE28" s="32"/>
      <c r="ZF28" s="32"/>
      <c r="ZG28" s="32"/>
      <c r="ZH28" s="32"/>
      <c r="ZI28" s="32"/>
      <c r="ZJ28" s="32"/>
      <c r="ZK28" s="32"/>
      <c r="ZL28" s="32"/>
      <c r="ZM28" s="32"/>
      <c r="ZN28" s="32"/>
      <c r="ZO28" s="32"/>
      <c r="ZP28" s="32"/>
      <c r="ZQ28" s="32"/>
      <c r="ZR28" s="32"/>
      <c r="ZS28" s="32"/>
      <c r="ZT28" s="32"/>
      <c r="ZU28" s="32"/>
      <c r="ZV28" s="32"/>
      <c r="ZW28" s="32"/>
      <c r="ZX28" s="32"/>
      <c r="ZY28" s="32"/>
      <c r="ZZ28" s="32"/>
      <c r="AAA28" s="32"/>
      <c r="AAB28" s="32"/>
      <c r="AAC28" s="32"/>
      <c r="AAD28" s="32"/>
      <c r="AAE28" s="32"/>
      <c r="AAF28" s="32"/>
      <c r="AAG28" s="32"/>
      <c r="AAH28" s="32"/>
      <c r="AAI28" s="32"/>
      <c r="AAJ28" s="32"/>
      <c r="AAK28" s="32"/>
      <c r="AAL28" s="32"/>
      <c r="AAM28" s="32"/>
      <c r="AAN28" s="32"/>
      <c r="AAO28" s="32"/>
      <c r="AAP28" s="32"/>
      <c r="AAQ28" s="32"/>
      <c r="AAR28" s="32"/>
      <c r="AAS28" s="32"/>
      <c r="AAT28" s="32"/>
      <c r="AAU28" s="32"/>
      <c r="AAV28" s="32"/>
      <c r="AAW28" s="32"/>
      <c r="AAX28" s="32"/>
      <c r="AAY28" s="32"/>
      <c r="AAZ28" s="32"/>
      <c r="ABA28" s="32"/>
      <c r="ABB28" s="32"/>
      <c r="ABC28" s="32"/>
      <c r="ABD28" s="32"/>
      <c r="ABE28" s="32"/>
      <c r="ABF28" s="32"/>
      <c r="ABG28" s="32"/>
      <c r="ABH28" s="32"/>
      <c r="ABI28" s="32"/>
      <c r="ABJ28" s="32"/>
      <c r="ABK28" s="32"/>
      <c r="ABL28" s="32"/>
      <c r="ABM28" s="32"/>
      <c r="ABN28" s="32"/>
      <c r="ABO28" s="32"/>
      <c r="ABP28" s="32"/>
      <c r="ABQ28" s="32"/>
      <c r="ABR28" s="32"/>
      <c r="ABS28" s="32"/>
      <c r="ABT28" s="32"/>
      <c r="ABU28" s="32"/>
      <c r="ABV28" s="32"/>
      <c r="ABW28" s="32"/>
      <c r="ABX28" s="32"/>
      <c r="ABY28" s="32"/>
      <c r="ABZ28" s="32"/>
      <c r="ACA28" s="32"/>
      <c r="ACB28" s="32"/>
      <c r="ACC28" s="32"/>
      <c r="ACD28" s="32"/>
      <c r="ACE28" s="32"/>
      <c r="ACF28" s="32"/>
      <c r="ACG28" s="32"/>
      <c r="ACH28" s="32"/>
      <c r="ACI28" s="32"/>
      <c r="ACJ28" s="32"/>
      <c r="ACK28" s="32"/>
      <c r="ACL28" s="32"/>
      <c r="ACM28" s="32"/>
      <c r="ACN28" s="32"/>
      <c r="ACO28" s="32"/>
      <c r="ACP28" s="32"/>
      <c r="ACQ28" s="32"/>
      <c r="ACR28" s="32"/>
      <c r="ACS28" s="32"/>
      <c r="ACT28" s="32"/>
      <c r="ACU28" s="32"/>
      <c r="ACV28" s="32"/>
      <c r="ACW28" s="32"/>
      <c r="ACX28" s="32"/>
      <c r="ACY28" s="32"/>
      <c r="ACZ28" s="32"/>
      <c r="ADA28" s="32"/>
      <c r="ADB28" s="32"/>
      <c r="ADC28" s="32"/>
      <c r="ADD28" s="32"/>
      <c r="ADE28" s="32"/>
      <c r="ADF28" s="32"/>
      <c r="ADG28" s="32"/>
      <c r="ADH28" s="32"/>
      <c r="ADI28" s="32"/>
      <c r="ADJ28" s="32"/>
      <c r="ADK28" s="32"/>
      <c r="ADL28" s="32"/>
      <c r="ADM28" s="32"/>
      <c r="ADN28" s="32"/>
      <c r="ADO28" s="32"/>
      <c r="ADP28" s="32"/>
      <c r="ADQ28" s="32"/>
      <c r="ADR28" s="32"/>
      <c r="ADS28" s="32"/>
      <c r="ADT28" s="32"/>
      <c r="ADU28" s="32"/>
      <c r="ADV28" s="32"/>
      <c r="ADW28" s="32"/>
      <c r="ADX28" s="32"/>
      <c r="ADY28" s="32"/>
      <c r="ADZ28" s="32"/>
      <c r="AEA28" s="32"/>
      <c r="AEB28" s="32"/>
      <c r="AEC28" s="32"/>
      <c r="AED28" s="32"/>
      <c r="AEE28" s="32"/>
      <c r="AEF28" s="32"/>
      <c r="AEG28" s="32"/>
      <c r="AEH28" s="32"/>
      <c r="AEI28" s="32"/>
      <c r="AEJ28" s="32"/>
      <c r="AEK28" s="32"/>
      <c r="AEL28" s="32"/>
      <c r="AEM28" s="32"/>
      <c r="AEN28" s="32"/>
      <c r="AEO28" s="32"/>
      <c r="AEP28" s="32"/>
      <c r="AEQ28" s="32"/>
      <c r="AER28" s="32"/>
      <c r="AES28" s="32"/>
      <c r="AET28" s="32"/>
      <c r="AEU28" s="32"/>
      <c r="AEV28" s="32"/>
      <c r="AEW28" s="32"/>
      <c r="AEX28" s="32"/>
      <c r="AEY28" s="32"/>
      <c r="AEZ28" s="32"/>
      <c r="AFA28" s="32"/>
      <c r="AFB28" s="32"/>
      <c r="AFC28" s="32"/>
      <c r="AFD28" s="32"/>
      <c r="AFE28" s="32"/>
      <c r="AFF28" s="32"/>
      <c r="AFG28" s="32"/>
      <c r="AFH28" s="32"/>
      <c r="AFI28" s="32"/>
      <c r="AFJ28" s="32"/>
      <c r="AFK28" s="32"/>
      <c r="AFL28" s="32"/>
      <c r="AFM28" s="32"/>
      <c r="AFN28" s="32"/>
      <c r="AFO28" s="32"/>
      <c r="AFP28" s="32"/>
      <c r="AFQ28" s="32"/>
      <c r="AFR28" s="32"/>
      <c r="AFS28" s="32"/>
      <c r="AFT28" s="32"/>
      <c r="AFU28" s="32"/>
      <c r="AFV28" s="32"/>
      <c r="AFW28" s="32"/>
      <c r="AFX28" s="32"/>
      <c r="AFY28" s="32"/>
      <c r="AFZ28" s="32"/>
      <c r="AGA28" s="32"/>
      <c r="AGB28" s="32"/>
      <c r="AGC28" s="32"/>
      <c r="AGD28" s="32"/>
      <c r="AGE28" s="32"/>
      <c r="AGF28" s="32"/>
      <c r="AGG28" s="32"/>
      <c r="AGH28" s="32"/>
      <c r="AGI28" s="32"/>
      <c r="AGJ28" s="32"/>
      <c r="AGK28" s="32"/>
      <c r="AGL28" s="32"/>
      <c r="AGM28" s="32"/>
      <c r="AGN28" s="32"/>
      <c r="AGO28" s="32"/>
      <c r="AGP28" s="32"/>
      <c r="AGQ28" s="32"/>
      <c r="AGR28" s="32"/>
      <c r="AGS28" s="32"/>
      <c r="AGT28" s="32"/>
      <c r="AGU28" s="32"/>
      <c r="AGV28" s="32"/>
      <c r="AGW28" s="32"/>
      <c r="AGX28" s="32"/>
      <c r="AGY28" s="32"/>
      <c r="AGZ28" s="32"/>
      <c r="AHA28" s="32"/>
      <c r="AHB28" s="32"/>
      <c r="AHC28" s="32"/>
      <c r="AHD28" s="32"/>
      <c r="AHE28" s="32"/>
      <c r="AHF28" s="32"/>
      <c r="AHG28" s="32"/>
      <c r="AHH28" s="32"/>
      <c r="AHI28" s="32"/>
      <c r="AHJ28" s="32"/>
      <c r="AHK28" s="32"/>
      <c r="AHL28" s="32"/>
      <c r="AHM28" s="32"/>
      <c r="AHN28" s="32"/>
      <c r="AHO28" s="32"/>
      <c r="AHP28" s="32"/>
      <c r="AHQ28" s="32"/>
      <c r="AHR28" s="32"/>
      <c r="AHS28" s="32"/>
      <c r="AHT28" s="32"/>
      <c r="AHU28" s="32"/>
      <c r="AHV28" s="32"/>
      <c r="AHW28" s="32"/>
      <c r="AHX28" s="32"/>
      <c r="AHY28" s="32"/>
      <c r="AHZ28" s="32"/>
      <c r="AIA28" s="32"/>
      <c r="AIB28" s="32"/>
      <c r="AIC28" s="32"/>
      <c r="AID28" s="32"/>
      <c r="AIE28" s="32"/>
      <c r="AIF28" s="32"/>
      <c r="AIG28" s="32"/>
      <c r="AIH28" s="32"/>
      <c r="AII28" s="32"/>
      <c r="AIJ28" s="32"/>
      <c r="AIK28" s="32"/>
      <c r="AIL28" s="32"/>
      <c r="AIM28" s="32"/>
      <c r="AIN28" s="32"/>
      <c r="AIO28" s="32"/>
      <c r="AIP28" s="32"/>
      <c r="AIQ28" s="32"/>
      <c r="AIR28" s="32"/>
      <c r="AIS28" s="32"/>
      <c r="AIT28" s="32"/>
      <c r="AIU28" s="32"/>
      <c r="AIV28" s="32"/>
      <c r="AIW28" s="32"/>
      <c r="AIX28" s="32"/>
      <c r="AIY28" s="32"/>
      <c r="AIZ28" s="32"/>
      <c r="AJA28" s="32"/>
      <c r="AJB28" s="32"/>
      <c r="AJC28" s="32"/>
      <c r="AJD28" s="32"/>
      <c r="AJE28" s="32"/>
      <c r="AJF28" s="32"/>
      <c r="AJG28" s="32"/>
      <c r="AJH28" s="32"/>
      <c r="AJI28" s="32"/>
      <c r="AJJ28" s="32"/>
      <c r="AJK28" s="32"/>
      <c r="AJL28" s="32"/>
      <c r="AJM28" s="32"/>
      <c r="AJN28" s="32"/>
      <c r="AJO28" s="32"/>
      <c r="AJP28" s="32"/>
      <c r="AJQ28" s="32"/>
      <c r="AJR28" s="32"/>
      <c r="AJS28" s="32"/>
      <c r="AJT28" s="32"/>
      <c r="AJU28" s="32"/>
      <c r="AJV28" s="32"/>
      <c r="AJW28" s="32"/>
      <c r="AJX28" s="32"/>
      <c r="AJY28" s="32"/>
      <c r="AJZ28" s="32"/>
      <c r="AKA28" s="32"/>
      <c r="AKB28" s="32"/>
      <c r="AKC28" s="32"/>
      <c r="AKD28" s="32"/>
      <c r="AKE28" s="32"/>
      <c r="AKF28" s="32"/>
      <c r="AKG28" s="32"/>
      <c r="AKH28" s="32"/>
      <c r="AKI28" s="32"/>
      <c r="AKJ28" s="32"/>
      <c r="AKK28" s="32"/>
      <c r="AKL28" s="32"/>
      <c r="AKM28" s="32"/>
      <c r="AKN28" s="32"/>
      <c r="AKO28" s="32"/>
      <c r="AKP28" s="32"/>
      <c r="AKQ28" s="32"/>
      <c r="AKR28" s="32"/>
      <c r="AKS28" s="32"/>
      <c r="AKT28" s="32"/>
      <c r="AKU28" s="32"/>
      <c r="AKV28" s="32"/>
      <c r="AKW28" s="32"/>
      <c r="AKX28" s="32"/>
      <c r="AKY28" s="32"/>
      <c r="AKZ28" s="32"/>
      <c r="ALA28" s="32"/>
      <c r="ALB28" s="32"/>
      <c r="ALC28" s="32"/>
      <c r="ALD28" s="32"/>
      <c r="ALE28" s="32"/>
      <c r="ALF28" s="32"/>
      <c r="ALG28" s="32"/>
      <c r="ALH28" s="32"/>
      <c r="ALI28" s="32"/>
      <c r="ALJ28" s="32"/>
      <c r="ALK28" s="32"/>
      <c r="ALL28" s="32"/>
      <c r="ALM28" s="32"/>
      <c r="ALN28" s="32"/>
      <c r="ALO28" s="32"/>
      <c r="ALP28" s="32"/>
      <c r="ALQ28" s="32"/>
      <c r="ALR28" s="32"/>
      <c r="ALS28" s="32"/>
      <c r="ALT28" s="32"/>
      <c r="ALU28" s="32"/>
      <c r="ALV28" s="32"/>
      <c r="ALW28" s="32"/>
      <c r="ALX28" s="32"/>
      <c r="ALY28" s="32"/>
      <c r="ALZ28" s="32"/>
      <c r="AMA28" s="32"/>
      <c r="AMB28" s="32"/>
      <c r="AMC28" s="32"/>
      <c r="AMD28" s="32"/>
      <c r="AME28" s="32"/>
      <c r="AMF28" s="32"/>
      <c r="AMG28" s="32"/>
      <c r="AMH28" s="32"/>
      <c r="AMI28" s="32"/>
      <c r="AMJ28" s="32"/>
      <c r="AMK28" s="32"/>
      <c r="AML28" s="32"/>
      <c r="AMM28" s="32"/>
      <c r="AMN28" s="32"/>
      <c r="AMO28" s="32"/>
      <c r="AMP28" s="32"/>
      <c r="AMQ28" s="32"/>
      <c r="AMR28" s="32"/>
      <c r="AMS28" s="32"/>
      <c r="AMT28" s="32"/>
      <c r="AMU28" s="32"/>
      <c r="AMV28" s="32"/>
      <c r="AMW28" s="32"/>
      <c r="AMX28" s="32"/>
      <c r="AMY28" s="32"/>
      <c r="AMZ28" s="32"/>
      <c r="ANA28" s="32"/>
      <c r="ANB28" s="32"/>
      <c r="ANC28" s="32"/>
      <c r="AND28" s="32"/>
      <c r="ANE28" s="32"/>
      <c r="ANF28" s="32"/>
      <c r="ANG28" s="32"/>
      <c r="ANH28" s="32"/>
      <c r="ANI28" s="32"/>
      <c r="ANJ28" s="32"/>
      <c r="ANK28" s="32"/>
      <c r="ANL28" s="32"/>
      <c r="ANM28" s="32"/>
      <c r="ANN28" s="32"/>
      <c r="ANO28" s="32"/>
      <c r="ANP28" s="32"/>
      <c r="ANQ28" s="32"/>
      <c r="ANR28" s="32"/>
      <c r="ANS28" s="32"/>
      <c r="ANT28" s="32"/>
      <c r="ANU28" s="32"/>
      <c r="ANV28" s="32"/>
      <c r="ANW28" s="32"/>
      <c r="ANX28" s="32"/>
      <c r="ANY28" s="32"/>
      <c r="ANZ28" s="32"/>
      <c r="AOA28" s="32"/>
      <c r="AOB28" s="32"/>
      <c r="AOC28" s="32"/>
      <c r="AOD28" s="32"/>
      <c r="AOE28" s="32"/>
      <c r="AOF28" s="32"/>
      <c r="AOG28" s="32"/>
      <c r="AOH28" s="32"/>
      <c r="AOI28" s="32"/>
      <c r="AOJ28" s="32"/>
      <c r="AOK28" s="32"/>
      <c r="AOL28" s="32"/>
      <c r="AOM28" s="32"/>
      <c r="AON28" s="32"/>
      <c r="AOO28" s="32"/>
      <c r="AOP28" s="32"/>
      <c r="AOQ28" s="32"/>
      <c r="AOR28" s="32"/>
      <c r="AOS28" s="32"/>
      <c r="AOT28" s="32"/>
      <c r="AOU28" s="32"/>
      <c r="AOV28" s="32"/>
      <c r="AOW28" s="32"/>
      <c r="AOX28" s="32"/>
      <c r="AOY28" s="32"/>
      <c r="AOZ28" s="32"/>
      <c r="APA28" s="32"/>
      <c r="APB28" s="32"/>
      <c r="APC28" s="32"/>
      <c r="APD28" s="32"/>
      <c r="APE28" s="32"/>
      <c r="APF28" s="32"/>
      <c r="APG28" s="32"/>
      <c r="APH28" s="32"/>
      <c r="API28" s="32"/>
      <c r="APJ28" s="32"/>
      <c r="APK28" s="32"/>
      <c r="APL28" s="32"/>
      <c r="APM28" s="32"/>
      <c r="APN28" s="32"/>
      <c r="APO28" s="32"/>
      <c r="APP28" s="32"/>
      <c r="APQ28" s="32"/>
      <c r="APR28" s="32"/>
      <c r="APS28" s="32"/>
      <c r="APT28" s="32"/>
      <c r="APU28" s="32"/>
      <c r="APV28" s="32"/>
      <c r="APW28" s="32"/>
      <c r="APX28" s="32"/>
      <c r="APY28" s="32"/>
      <c r="APZ28" s="32"/>
      <c r="AQA28" s="32"/>
      <c r="AQB28" s="32"/>
      <c r="AQC28" s="32"/>
      <c r="AQD28" s="32"/>
      <c r="AQE28" s="32"/>
      <c r="AQF28" s="32"/>
      <c r="AQG28" s="32"/>
      <c r="AQH28" s="32"/>
      <c r="AQI28" s="32"/>
      <c r="AQJ28" s="32"/>
      <c r="AQK28" s="32"/>
      <c r="AQL28" s="32"/>
      <c r="AQM28" s="32"/>
      <c r="AQN28" s="32"/>
      <c r="AQO28" s="32"/>
      <c r="AQP28" s="32"/>
      <c r="AQQ28" s="32"/>
      <c r="AQR28" s="32"/>
      <c r="AQS28" s="32"/>
      <c r="AQT28" s="32"/>
      <c r="AQU28" s="32"/>
      <c r="AQV28" s="32"/>
      <c r="AQW28" s="32"/>
      <c r="AQX28" s="32"/>
      <c r="AQY28" s="32"/>
      <c r="AQZ28" s="32"/>
      <c r="ARA28" s="32"/>
      <c r="ARB28" s="32"/>
      <c r="ARC28" s="32"/>
      <c r="ARD28" s="32"/>
      <c r="ARE28" s="32"/>
      <c r="ARF28" s="32"/>
      <c r="ARG28" s="32"/>
      <c r="ARH28" s="32"/>
      <c r="ARI28" s="32"/>
      <c r="ARJ28" s="32"/>
      <c r="ARK28" s="32"/>
      <c r="ARL28" s="32"/>
      <c r="ARM28" s="32"/>
      <c r="ARN28" s="32"/>
      <c r="ARO28" s="32"/>
      <c r="ARP28" s="32"/>
      <c r="ARQ28" s="32"/>
      <c r="ARR28" s="32"/>
      <c r="ARS28" s="32"/>
      <c r="ART28" s="32"/>
      <c r="ARU28" s="32"/>
      <c r="ARV28" s="32"/>
      <c r="ARW28" s="32"/>
      <c r="ARX28" s="32"/>
      <c r="ARY28" s="32"/>
      <c r="ARZ28" s="32"/>
      <c r="ASA28" s="32"/>
      <c r="ASB28" s="32"/>
      <c r="ASC28" s="32"/>
      <c r="ASD28" s="32"/>
      <c r="ASE28" s="32"/>
      <c r="ASF28" s="32"/>
      <c r="ASG28" s="32"/>
      <c r="ASH28" s="32"/>
      <c r="ASI28" s="32"/>
      <c r="ASJ28" s="32"/>
      <c r="ASK28" s="32"/>
      <c r="ASL28" s="32"/>
      <c r="ASM28" s="32"/>
      <c r="ASN28" s="32"/>
      <c r="ASO28" s="32"/>
      <c r="ASP28" s="32"/>
      <c r="ASQ28" s="32"/>
      <c r="ASR28" s="32"/>
      <c r="ASS28" s="32"/>
      <c r="AST28" s="32"/>
      <c r="ASU28" s="32"/>
      <c r="ASV28" s="32"/>
      <c r="ASW28" s="32"/>
      <c r="ASX28" s="32"/>
      <c r="ASY28" s="32"/>
      <c r="ASZ28" s="32"/>
      <c r="ATA28" s="32"/>
      <c r="ATB28" s="32"/>
      <c r="ATC28" s="32"/>
      <c r="ATD28" s="32"/>
      <c r="ATE28" s="32"/>
      <c r="ATF28" s="32"/>
      <c r="ATG28" s="32"/>
      <c r="ATH28" s="32"/>
      <c r="ATI28" s="32"/>
      <c r="ATJ28" s="32"/>
      <c r="ATK28" s="32"/>
      <c r="ATL28" s="32"/>
      <c r="ATM28" s="32"/>
      <c r="ATN28" s="32"/>
      <c r="ATO28" s="32"/>
      <c r="ATP28" s="32"/>
      <c r="ATQ28" s="32"/>
      <c r="ATR28" s="32"/>
      <c r="ATS28" s="32"/>
      <c r="ATT28" s="32"/>
      <c r="ATU28" s="32"/>
      <c r="ATV28" s="32"/>
      <c r="ATW28" s="32"/>
      <c r="ATX28" s="32"/>
      <c r="ATY28" s="32"/>
      <c r="ATZ28" s="32"/>
      <c r="AUA28" s="32"/>
      <c r="AUB28" s="32"/>
      <c r="AUC28" s="32"/>
      <c r="AUD28" s="32"/>
      <c r="AUE28" s="32"/>
      <c r="AUF28" s="32"/>
      <c r="AUG28" s="32"/>
      <c r="AUH28" s="32"/>
      <c r="AUI28" s="32"/>
      <c r="AUJ28" s="32"/>
      <c r="AUK28" s="32"/>
      <c r="AUL28" s="32"/>
      <c r="AUM28" s="32"/>
      <c r="AUN28" s="32"/>
      <c r="AUO28" s="32"/>
      <c r="AUP28" s="32"/>
      <c r="AUQ28" s="32"/>
      <c r="AUR28" s="32"/>
      <c r="AUS28" s="32"/>
      <c r="AUT28" s="32"/>
      <c r="AUU28" s="32"/>
      <c r="AUV28" s="32"/>
      <c r="AUW28" s="32"/>
      <c r="AUX28" s="32"/>
      <c r="AUY28" s="32"/>
      <c r="AUZ28" s="32"/>
      <c r="AVA28" s="32"/>
      <c r="AVB28" s="32"/>
      <c r="AVC28" s="32"/>
      <c r="AVD28" s="32"/>
      <c r="AVE28" s="32"/>
      <c r="AVF28" s="32"/>
      <c r="AVG28" s="32"/>
      <c r="AVH28" s="32"/>
      <c r="AVI28" s="32"/>
      <c r="AVJ28" s="32"/>
      <c r="AVK28" s="32"/>
      <c r="AVL28" s="32"/>
      <c r="AVM28" s="32"/>
      <c r="AVN28" s="32"/>
      <c r="AVO28" s="32"/>
      <c r="AVP28" s="32"/>
      <c r="AVQ28" s="32"/>
      <c r="AVR28" s="32"/>
      <c r="AVS28" s="32"/>
      <c r="AVT28" s="32"/>
      <c r="AVU28" s="32"/>
      <c r="AVV28" s="32"/>
      <c r="AVW28" s="32"/>
      <c r="AVX28" s="32"/>
      <c r="AVY28" s="32"/>
      <c r="AVZ28" s="32"/>
      <c r="AWA28" s="32"/>
      <c r="AWB28" s="32"/>
      <c r="AWC28" s="32"/>
      <c r="AWD28" s="32"/>
      <c r="AWE28" s="32"/>
      <c r="AWF28" s="32"/>
      <c r="AWG28" s="32"/>
      <c r="AWH28" s="32"/>
      <c r="AWI28" s="32"/>
      <c r="AWJ28" s="32"/>
      <c r="AWK28" s="32"/>
      <c r="AWL28" s="32"/>
      <c r="AWM28" s="32"/>
      <c r="AWN28" s="32"/>
      <c r="AWO28" s="32"/>
      <c r="AWP28" s="32"/>
      <c r="AWQ28" s="32"/>
      <c r="AWR28" s="32"/>
      <c r="AWS28" s="32"/>
      <c r="AWT28" s="32"/>
      <c r="AWU28" s="32"/>
      <c r="AWV28" s="32"/>
      <c r="AWW28" s="32"/>
      <c r="AWX28" s="32"/>
      <c r="AWY28" s="32"/>
      <c r="AWZ28" s="32"/>
      <c r="AXA28" s="32"/>
      <c r="AXB28" s="32"/>
      <c r="AXC28" s="32"/>
      <c r="AXD28" s="32"/>
      <c r="AXE28" s="32"/>
      <c r="AXF28" s="32"/>
      <c r="AXG28" s="32"/>
      <c r="AXH28" s="32"/>
      <c r="AXI28" s="32"/>
      <c r="AXJ28" s="32"/>
      <c r="AXK28" s="32"/>
      <c r="AXL28" s="32"/>
      <c r="AXM28" s="32"/>
      <c r="AXN28" s="32"/>
      <c r="AXO28" s="32"/>
      <c r="AXP28" s="32"/>
      <c r="AXQ28" s="32"/>
      <c r="AXR28" s="32"/>
      <c r="AXS28" s="32"/>
      <c r="AXT28" s="32"/>
      <c r="AXU28" s="32"/>
      <c r="AXV28" s="32"/>
      <c r="AXW28" s="32"/>
      <c r="AXX28" s="32"/>
      <c r="AXY28" s="32"/>
      <c r="AXZ28" s="32"/>
      <c r="AYA28" s="32"/>
      <c r="AYB28" s="32"/>
      <c r="AYC28" s="32"/>
      <c r="AYD28" s="32"/>
      <c r="AYE28" s="32"/>
      <c r="AYF28" s="32"/>
      <c r="AYG28" s="32"/>
      <c r="AYH28" s="32"/>
      <c r="AYI28" s="32"/>
      <c r="AYJ28" s="32"/>
      <c r="AYK28" s="32"/>
      <c r="AYL28" s="32"/>
      <c r="AYM28" s="32"/>
      <c r="AYN28" s="32"/>
      <c r="AYO28" s="32"/>
      <c r="AYP28" s="32"/>
      <c r="AYQ28" s="32"/>
      <c r="AYR28" s="32"/>
      <c r="AYS28" s="32"/>
      <c r="AYT28" s="32"/>
      <c r="AYU28" s="32"/>
      <c r="AYV28" s="32"/>
      <c r="AYW28" s="32"/>
      <c r="AYX28" s="32"/>
      <c r="AYY28" s="32"/>
      <c r="AYZ28" s="32"/>
      <c r="AZA28" s="32"/>
      <c r="AZB28" s="32"/>
      <c r="AZC28" s="32"/>
      <c r="AZD28" s="32"/>
      <c r="AZE28" s="32"/>
      <c r="AZF28" s="32"/>
      <c r="AZG28" s="32"/>
      <c r="AZH28" s="32"/>
      <c r="AZI28" s="32"/>
      <c r="AZJ28" s="32"/>
      <c r="AZK28" s="32"/>
      <c r="AZL28" s="32"/>
      <c r="AZM28" s="32"/>
      <c r="AZN28" s="32"/>
      <c r="AZO28" s="32"/>
      <c r="AZP28" s="32"/>
      <c r="AZQ28" s="32"/>
      <c r="AZR28" s="32"/>
      <c r="AZS28" s="32"/>
      <c r="AZT28" s="32"/>
      <c r="AZU28" s="32"/>
      <c r="AZV28" s="32"/>
      <c r="AZW28" s="32"/>
      <c r="AZX28" s="32"/>
      <c r="AZY28" s="32"/>
      <c r="AZZ28" s="32"/>
      <c r="BAA28" s="32"/>
      <c r="BAB28" s="32"/>
      <c r="BAC28" s="32"/>
      <c r="BAD28" s="32"/>
      <c r="BAE28" s="32"/>
      <c r="BAF28" s="32"/>
      <c r="BAG28" s="32"/>
      <c r="BAH28" s="32"/>
      <c r="BAI28" s="32"/>
      <c r="BAJ28" s="32"/>
      <c r="BAK28" s="32"/>
      <c r="BAL28" s="32"/>
      <c r="BAM28" s="32"/>
      <c r="BAN28" s="32"/>
      <c r="BAO28" s="32"/>
      <c r="BAP28" s="32"/>
      <c r="BAQ28" s="32"/>
      <c r="BAR28" s="32"/>
      <c r="BAS28" s="32"/>
      <c r="BAT28" s="32"/>
      <c r="BAU28" s="32"/>
      <c r="BAV28" s="32"/>
      <c r="BAW28" s="32"/>
      <c r="BAX28" s="32"/>
      <c r="BAY28" s="32"/>
      <c r="BAZ28" s="32"/>
      <c r="BBA28" s="32"/>
      <c r="BBB28" s="32"/>
      <c r="BBC28" s="32"/>
      <c r="BBD28" s="32"/>
      <c r="BBE28" s="32"/>
      <c r="BBF28" s="32"/>
      <c r="BBG28" s="32"/>
      <c r="BBH28" s="32"/>
      <c r="BBI28" s="32"/>
      <c r="BBJ28" s="32"/>
      <c r="BBK28" s="32"/>
      <c r="BBL28" s="32"/>
      <c r="BBM28" s="32"/>
      <c r="BBN28" s="32"/>
      <c r="BBO28" s="32"/>
      <c r="BBP28" s="32"/>
      <c r="BBQ28" s="32"/>
      <c r="BBR28" s="32"/>
      <c r="BBS28" s="32"/>
      <c r="BBT28" s="32"/>
      <c r="BBU28" s="32"/>
      <c r="BBV28" s="32"/>
      <c r="BBW28" s="32"/>
      <c r="BBX28" s="32"/>
      <c r="BBY28" s="32"/>
      <c r="BBZ28" s="32"/>
      <c r="BCA28" s="32"/>
      <c r="BCB28" s="32"/>
      <c r="BCC28" s="32"/>
      <c r="BCD28" s="32"/>
      <c r="BCE28" s="32"/>
      <c r="BCF28" s="32"/>
      <c r="BCG28" s="32"/>
      <c r="BCH28" s="32"/>
      <c r="BCI28" s="32"/>
      <c r="BCJ28" s="32"/>
      <c r="BCK28" s="32"/>
      <c r="BCL28" s="32"/>
      <c r="BCM28" s="32"/>
      <c r="BCN28" s="32"/>
      <c r="BCO28" s="32"/>
      <c r="BCP28" s="32"/>
      <c r="BCQ28" s="32"/>
      <c r="BCR28" s="32"/>
      <c r="BCS28" s="32"/>
      <c r="BCT28" s="32"/>
      <c r="BCU28" s="32"/>
      <c r="BCV28" s="32"/>
      <c r="BCW28" s="32"/>
      <c r="BCX28" s="32"/>
      <c r="BCY28" s="32"/>
      <c r="BCZ28" s="32"/>
      <c r="BDA28" s="32"/>
      <c r="BDB28" s="32"/>
      <c r="BDC28" s="32"/>
      <c r="BDD28" s="32"/>
      <c r="BDE28" s="32"/>
      <c r="BDF28" s="32"/>
      <c r="BDG28" s="32"/>
      <c r="BDH28" s="32"/>
      <c r="BDI28" s="32"/>
      <c r="BDJ28" s="32"/>
      <c r="BDK28" s="32"/>
      <c r="BDL28" s="32"/>
      <c r="BDM28" s="32"/>
      <c r="BDN28" s="32"/>
      <c r="BDO28" s="32"/>
      <c r="BDP28" s="32"/>
      <c r="BDQ28" s="32"/>
      <c r="BDR28" s="32"/>
      <c r="BDS28" s="32"/>
      <c r="BDT28" s="32"/>
      <c r="BDU28" s="32"/>
      <c r="BDV28" s="32"/>
      <c r="BDW28" s="32"/>
      <c r="BDX28" s="32"/>
      <c r="BDY28" s="32"/>
      <c r="BDZ28" s="32"/>
      <c r="BEA28" s="32"/>
      <c r="BEB28" s="32"/>
      <c r="BEC28" s="32"/>
      <c r="BED28" s="32"/>
      <c r="BEE28" s="32"/>
      <c r="BEF28" s="32"/>
      <c r="BEG28" s="32"/>
      <c r="BEH28" s="32"/>
      <c r="BEI28" s="32"/>
      <c r="BEJ28" s="32"/>
      <c r="BEK28" s="32"/>
      <c r="BEL28" s="32"/>
      <c r="BEM28" s="32"/>
      <c r="BEN28" s="32"/>
      <c r="BEO28" s="32"/>
      <c r="BEP28" s="32"/>
      <c r="BEQ28" s="32"/>
      <c r="BER28" s="32"/>
      <c r="BES28" s="32"/>
      <c r="BET28" s="32"/>
      <c r="BEU28" s="32"/>
      <c r="BEV28" s="32"/>
      <c r="BEW28" s="32"/>
      <c r="BEX28" s="32"/>
      <c r="BEY28" s="32"/>
      <c r="BEZ28" s="32"/>
      <c r="BFA28" s="32"/>
      <c r="BFB28" s="32"/>
      <c r="BFC28" s="32"/>
      <c r="BFD28" s="32"/>
      <c r="BFE28" s="32"/>
      <c r="BFF28" s="32"/>
      <c r="BFG28" s="32"/>
      <c r="BFH28" s="32"/>
      <c r="BFI28" s="32"/>
      <c r="BFJ28" s="32"/>
      <c r="BFK28" s="32"/>
      <c r="BFL28" s="32"/>
      <c r="BFM28" s="32"/>
      <c r="BFN28" s="32"/>
      <c r="BFO28" s="32"/>
      <c r="BFP28" s="32"/>
      <c r="BFQ28" s="32"/>
      <c r="BFR28" s="32"/>
      <c r="BFS28" s="32"/>
      <c r="BFT28" s="32"/>
      <c r="BFU28" s="32"/>
      <c r="BFV28" s="32"/>
      <c r="BFW28" s="32"/>
      <c r="BFX28" s="32"/>
      <c r="BFY28" s="32"/>
      <c r="BFZ28" s="32"/>
      <c r="BGA28" s="32"/>
      <c r="BGB28" s="32"/>
      <c r="BGC28" s="32"/>
      <c r="BGD28" s="32"/>
      <c r="BGE28" s="32"/>
      <c r="BGF28" s="32"/>
      <c r="BGG28" s="32"/>
      <c r="BGH28" s="32"/>
      <c r="BGI28" s="32"/>
      <c r="BGJ28" s="32"/>
      <c r="BGK28" s="32"/>
      <c r="BGL28" s="32"/>
      <c r="BGM28" s="32"/>
      <c r="BGN28" s="32"/>
      <c r="BGO28" s="32"/>
      <c r="BGP28" s="32"/>
      <c r="BGQ28" s="32"/>
      <c r="BGR28" s="32"/>
      <c r="BGS28" s="32"/>
      <c r="BGT28" s="32"/>
      <c r="BGU28" s="32"/>
      <c r="BGV28" s="32"/>
      <c r="BGW28" s="32"/>
      <c r="BGX28" s="32"/>
      <c r="BGY28" s="32"/>
      <c r="BGZ28" s="32"/>
      <c r="BHA28" s="32"/>
      <c r="BHB28" s="32"/>
      <c r="BHC28" s="32"/>
      <c r="BHD28" s="32"/>
      <c r="BHE28" s="32"/>
      <c r="BHF28" s="32"/>
      <c r="BHG28" s="32"/>
      <c r="BHH28" s="32"/>
      <c r="BHI28" s="32"/>
      <c r="BHJ28" s="32"/>
      <c r="BHK28" s="32"/>
      <c r="BHL28" s="32"/>
      <c r="BHM28" s="32"/>
      <c r="BHN28" s="32"/>
      <c r="BHO28" s="32"/>
      <c r="BHP28" s="32"/>
      <c r="BHQ28" s="32"/>
      <c r="BHR28" s="32"/>
      <c r="BHS28" s="32"/>
      <c r="BHT28" s="32"/>
      <c r="BHU28" s="32"/>
      <c r="BHV28" s="32"/>
      <c r="BHW28" s="32"/>
      <c r="BHX28" s="32"/>
      <c r="BHY28" s="32"/>
      <c r="BHZ28" s="32"/>
      <c r="BIA28" s="32"/>
      <c r="BIB28" s="32"/>
      <c r="BIC28" s="32"/>
      <c r="BID28" s="32"/>
      <c r="BIE28" s="32"/>
      <c r="BIF28" s="32"/>
      <c r="BIG28" s="32"/>
      <c r="BIH28" s="32"/>
      <c r="BII28" s="32"/>
      <c r="BIJ28" s="32"/>
      <c r="BIK28" s="32"/>
      <c r="BIL28" s="32"/>
      <c r="BIM28" s="32"/>
      <c r="BIN28" s="32"/>
      <c r="BIO28" s="32"/>
      <c r="BIP28" s="32"/>
      <c r="BIQ28" s="32"/>
      <c r="BIR28" s="32"/>
      <c r="BIS28" s="32"/>
      <c r="BIT28" s="32"/>
      <c r="BIU28" s="32"/>
      <c r="BIV28" s="32"/>
      <c r="BIW28" s="32"/>
      <c r="BIX28" s="32"/>
      <c r="BIY28" s="32"/>
      <c r="BIZ28" s="32"/>
      <c r="BJA28" s="32"/>
      <c r="BJB28" s="32"/>
      <c r="BJC28" s="32"/>
      <c r="BJD28" s="32"/>
      <c r="BJE28" s="32"/>
      <c r="BJF28" s="32"/>
      <c r="BJG28" s="32"/>
      <c r="BJH28" s="32"/>
      <c r="BJI28" s="32"/>
      <c r="BJJ28" s="32"/>
      <c r="BJK28" s="32"/>
      <c r="BJL28" s="32"/>
      <c r="BJM28" s="32"/>
      <c r="BJN28" s="32"/>
      <c r="BJO28" s="32"/>
      <c r="BJP28" s="32"/>
      <c r="BJQ28" s="32"/>
      <c r="BJR28" s="32"/>
      <c r="BJS28" s="32"/>
      <c r="BJT28" s="32"/>
      <c r="BJU28" s="32"/>
      <c r="BJV28" s="32"/>
      <c r="BJW28" s="32"/>
      <c r="BJX28" s="32"/>
      <c r="BJY28" s="32"/>
      <c r="BJZ28" s="32"/>
      <c r="BKA28" s="32"/>
      <c r="BKB28" s="32"/>
      <c r="BKC28" s="32"/>
      <c r="BKD28" s="32"/>
      <c r="BKE28" s="32"/>
      <c r="BKF28" s="32"/>
      <c r="BKG28" s="32"/>
      <c r="BKH28" s="32"/>
      <c r="BKI28" s="32"/>
      <c r="BKJ28" s="32"/>
      <c r="BKK28" s="32"/>
      <c r="BKL28" s="32"/>
      <c r="BKM28" s="32"/>
      <c r="BKN28" s="32"/>
      <c r="BKO28" s="32"/>
      <c r="BKP28" s="32"/>
      <c r="BKQ28" s="32"/>
      <c r="BKR28" s="32"/>
      <c r="BKS28" s="32"/>
      <c r="BKT28" s="32"/>
      <c r="BKU28" s="32"/>
      <c r="BKV28" s="32"/>
      <c r="BKW28" s="32"/>
      <c r="BKX28" s="32"/>
      <c r="BKY28" s="32"/>
      <c r="BKZ28" s="32"/>
      <c r="BLA28" s="32"/>
      <c r="BLB28" s="32"/>
      <c r="BLC28" s="32"/>
      <c r="BLD28" s="32"/>
      <c r="BLE28" s="32"/>
      <c r="BLF28" s="32"/>
      <c r="BLG28" s="32"/>
      <c r="BLH28" s="32"/>
      <c r="BLI28" s="32"/>
      <c r="BLJ28" s="32"/>
      <c r="BLK28" s="32"/>
      <c r="BLL28" s="32"/>
      <c r="BLM28" s="32"/>
      <c r="BLN28" s="32"/>
      <c r="BLO28" s="32"/>
      <c r="BLP28" s="32"/>
      <c r="BLQ28" s="32"/>
      <c r="BLR28" s="32"/>
      <c r="BLS28" s="32"/>
      <c r="BLT28" s="32"/>
      <c r="BLU28" s="32"/>
      <c r="BLV28" s="32"/>
      <c r="BLW28" s="32"/>
      <c r="BLX28" s="32"/>
      <c r="BLY28" s="32"/>
      <c r="BLZ28" s="32"/>
      <c r="BMA28" s="32"/>
      <c r="BMB28" s="32"/>
      <c r="BMC28" s="32"/>
      <c r="BMD28" s="32"/>
      <c r="BME28" s="32"/>
      <c r="BMF28" s="32"/>
      <c r="BMG28" s="32"/>
      <c r="BMH28" s="32"/>
      <c r="BMI28" s="32"/>
      <c r="BMJ28" s="32"/>
      <c r="BMK28" s="32"/>
      <c r="BML28" s="32"/>
      <c r="BMM28" s="32"/>
      <c r="BMN28" s="32"/>
      <c r="BMO28" s="32"/>
      <c r="BMP28" s="32"/>
      <c r="BMQ28" s="32"/>
      <c r="BMR28" s="32"/>
      <c r="BMS28" s="32"/>
      <c r="BMT28" s="32"/>
      <c r="BMU28" s="32"/>
      <c r="BMV28" s="32"/>
      <c r="BMW28" s="32"/>
      <c r="BMX28" s="32"/>
      <c r="BMY28" s="32"/>
      <c r="BMZ28" s="32"/>
      <c r="BNA28" s="32"/>
      <c r="BNB28" s="32"/>
      <c r="BNC28" s="32"/>
      <c r="BND28" s="32"/>
      <c r="BNE28" s="32"/>
      <c r="BNF28" s="32"/>
      <c r="BNG28" s="32"/>
      <c r="BNH28" s="32"/>
      <c r="BNI28" s="32"/>
      <c r="BNJ28" s="32"/>
      <c r="BNK28" s="32"/>
      <c r="BNL28" s="32"/>
      <c r="BNM28" s="32"/>
      <c r="BNN28" s="32"/>
      <c r="BNO28" s="32"/>
      <c r="BNP28" s="32"/>
      <c r="BNQ28" s="32"/>
      <c r="BNR28" s="32"/>
      <c r="BNS28" s="32"/>
      <c r="BNT28" s="32"/>
      <c r="BNU28" s="32"/>
      <c r="BNV28" s="32"/>
      <c r="BNW28" s="32"/>
      <c r="BNX28" s="32"/>
      <c r="BNY28" s="32"/>
      <c r="BNZ28" s="32"/>
      <c r="BOA28" s="32"/>
      <c r="BOB28" s="32"/>
      <c r="BOC28" s="32"/>
      <c r="BOD28" s="32"/>
      <c r="BOE28" s="32"/>
      <c r="BOF28" s="32"/>
      <c r="BOG28" s="32"/>
      <c r="BOH28" s="32"/>
      <c r="BOI28" s="32"/>
      <c r="BOJ28" s="32"/>
      <c r="BOK28" s="32"/>
      <c r="BOL28" s="32"/>
      <c r="BOM28" s="32"/>
      <c r="BON28" s="32"/>
      <c r="BOO28" s="32"/>
      <c r="BOP28" s="32"/>
      <c r="BOQ28" s="32"/>
      <c r="BOR28" s="32"/>
      <c r="BOS28" s="32"/>
      <c r="BOT28" s="32"/>
      <c r="BOU28" s="32"/>
      <c r="BOV28" s="32"/>
      <c r="BOW28" s="32"/>
      <c r="BOX28" s="32"/>
      <c r="BOY28" s="32"/>
      <c r="BOZ28" s="32"/>
      <c r="BPA28" s="32"/>
      <c r="BPB28" s="32"/>
      <c r="BPC28" s="32"/>
      <c r="BPD28" s="32"/>
      <c r="BPE28" s="32"/>
      <c r="BPF28" s="32"/>
      <c r="BPG28" s="32"/>
      <c r="BPH28" s="32"/>
      <c r="BPI28" s="32"/>
      <c r="BPJ28" s="32"/>
      <c r="BPK28" s="32"/>
      <c r="BPL28" s="32"/>
      <c r="BPM28" s="32"/>
      <c r="BPN28" s="32"/>
      <c r="BPO28" s="32"/>
      <c r="BPP28" s="32"/>
      <c r="BPQ28" s="32"/>
      <c r="BPR28" s="32"/>
      <c r="BPS28" s="32"/>
      <c r="BPT28" s="32"/>
      <c r="BPU28" s="32"/>
      <c r="BPV28" s="32"/>
      <c r="BPW28" s="32"/>
      <c r="BPX28" s="32"/>
      <c r="BPY28" s="32"/>
      <c r="BPZ28" s="32"/>
      <c r="BQA28" s="32"/>
      <c r="BQB28" s="32"/>
      <c r="BQC28" s="32"/>
      <c r="BQD28" s="32"/>
      <c r="BQE28" s="32"/>
      <c r="BQF28" s="32"/>
      <c r="BQG28" s="32"/>
      <c r="BQH28" s="32"/>
      <c r="BQI28" s="32"/>
      <c r="BQJ28" s="32"/>
      <c r="BQK28" s="32"/>
      <c r="BQL28" s="32"/>
      <c r="BQM28" s="32"/>
      <c r="BQN28" s="32"/>
      <c r="BQO28" s="32"/>
      <c r="BQP28" s="32"/>
      <c r="BQQ28" s="32"/>
      <c r="BQR28" s="32"/>
      <c r="BQS28" s="32"/>
      <c r="BQT28" s="32"/>
      <c r="BQU28" s="32"/>
      <c r="BQV28" s="32"/>
      <c r="BQW28" s="32"/>
      <c r="BQX28" s="32"/>
      <c r="BQY28" s="32"/>
      <c r="BQZ28" s="32"/>
      <c r="BRA28" s="32"/>
      <c r="BRB28" s="32"/>
      <c r="BRC28" s="32"/>
      <c r="BRD28" s="32"/>
      <c r="BRE28" s="32"/>
      <c r="BRF28" s="32"/>
      <c r="BRG28" s="32"/>
      <c r="BRH28" s="32"/>
      <c r="BRI28" s="32"/>
      <c r="BRJ28" s="32"/>
      <c r="BRK28" s="32"/>
      <c r="BRL28" s="32"/>
      <c r="BRM28" s="32"/>
      <c r="BRN28" s="32"/>
      <c r="BRO28" s="32"/>
      <c r="BRP28" s="32"/>
      <c r="BRQ28" s="32"/>
      <c r="BRR28" s="32"/>
      <c r="BRS28" s="32"/>
      <c r="BRT28" s="32"/>
      <c r="BRU28" s="32"/>
      <c r="BRV28" s="32"/>
      <c r="BRW28" s="32"/>
      <c r="BRX28" s="32"/>
      <c r="BRY28" s="32"/>
      <c r="BRZ28" s="32"/>
      <c r="BSA28" s="32"/>
      <c r="BSB28" s="32"/>
      <c r="BSC28" s="32"/>
      <c r="BSD28" s="32"/>
      <c r="BSE28" s="32"/>
      <c r="BSF28" s="32"/>
      <c r="BSG28" s="32"/>
      <c r="BSH28" s="32"/>
      <c r="BSI28" s="32"/>
      <c r="BSJ28" s="32"/>
      <c r="BSK28" s="32"/>
      <c r="BSL28" s="32"/>
      <c r="BSM28" s="32"/>
      <c r="BSN28" s="32"/>
      <c r="BSO28" s="32"/>
      <c r="BSP28" s="32"/>
      <c r="BSQ28" s="32"/>
      <c r="BSR28" s="32"/>
      <c r="BSS28" s="32"/>
      <c r="BST28" s="32"/>
      <c r="BSU28" s="32"/>
      <c r="BSV28" s="32"/>
      <c r="BSW28" s="32"/>
      <c r="BSX28" s="32"/>
      <c r="BSY28" s="32"/>
      <c r="BSZ28" s="32"/>
      <c r="BTA28" s="32"/>
      <c r="BTB28" s="32"/>
      <c r="BTC28" s="32"/>
      <c r="BTD28" s="32"/>
      <c r="BTE28" s="32"/>
      <c r="BTF28" s="32"/>
      <c r="BTG28" s="32"/>
      <c r="BTH28" s="32"/>
      <c r="BTI28" s="32"/>
      <c r="BTJ28" s="32"/>
      <c r="BTK28" s="32"/>
      <c r="BTL28" s="32"/>
      <c r="BTM28" s="32"/>
      <c r="BTN28" s="32"/>
      <c r="BTO28" s="32"/>
      <c r="BTP28" s="32"/>
      <c r="BTQ28" s="32"/>
      <c r="BTR28" s="32"/>
      <c r="BTS28" s="32"/>
      <c r="BTT28" s="32"/>
      <c r="BTU28" s="32"/>
      <c r="BTV28" s="32"/>
      <c r="BTW28" s="32"/>
      <c r="BTX28" s="32"/>
      <c r="BTY28" s="32"/>
      <c r="BTZ28" s="32"/>
      <c r="BUA28" s="32"/>
      <c r="BUB28" s="32"/>
      <c r="BUC28" s="32"/>
      <c r="BUD28" s="32"/>
      <c r="BUE28" s="32"/>
      <c r="BUF28" s="32"/>
      <c r="BUG28" s="32"/>
      <c r="BUH28" s="32"/>
      <c r="BUI28" s="32"/>
      <c r="BUJ28" s="32"/>
      <c r="BUK28" s="32"/>
      <c r="BUL28" s="32"/>
      <c r="BUM28" s="32"/>
      <c r="BUN28" s="32"/>
      <c r="BUO28" s="32"/>
      <c r="BUP28" s="32"/>
      <c r="BUQ28" s="32"/>
      <c r="BUR28" s="32"/>
      <c r="BUS28" s="32"/>
      <c r="BUT28" s="32"/>
      <c r="BUU28" s="32"/>
      <c r="BUV28" s="32"/>
      <c r="BUW28" s="32"/>
      <c r="BUX28" s="32"/>
      <c r="BUY28" s="32"/>
      <c r="BUZ28" s="32"/>
      <c r="BVA28" s="32"/>
      <c r="BVB28" s="32"/>
      <c r="BVC28" s="32"/>
      <c r="BVD28" s="32"/>
      <c r="BVE28" s="32"/>
      <c r="BVF28" s="32"/>
      <c r="BVG28" s="32"/>
      <c r="BVH28" s="32"/>
      <c r="BVI28" s="32"/>
      <c r="BVJ28" s="32"/>
      <c r="BVK28" s="32"/>
      <c r="BVL28" s="32"/>
      <c r="BVM28" s="32"/>
      <c r="BVN28" s="32"/>
      <c r="BVO28" s="32"/>
      <c r="BVP28" s="32"/>
      <c r="BVQ28" s="32"/>
      <c r="BVR28" s="32"/>
      <c r="BVS28" s="32"/>
      <c r="BVT28" s="32"/>
      <c r="BVU28" s="32"/>
      <c r="BVV28" s="32"/>
      <c r="BVW28" s="32"/>
      <c r="BVX28" s="32"/>
      <c r="BVY28" s="32"/>
      <c r="BVZ28" s="32"/>
      <c r="BWA28" s="32"/>
      <c r="BWB28" s="32"/>
      <c r="BWC28" s="32"/>
      <c r="BWD28" s="32"/>
      <c r="BWE28" s="32"/>
      <c r="BWF28" s="32"/>
      <c r="BWG28" s="32"/>
      <c r="BWH28" s="32"/>
      <c r="BWI28" s="32"/>
      <c r="BWJ28" s="32"/>
      <c r="BWK28" s="32"/>
      <c r="BWL28" s="32"/>
      <c r="BWM28" s="32"/>
      <c r="BWN28" s="32"/>
      <c r="BWO28" s="32"/>
      <c r="BWP28" s="32"/>
      <c r="BWQ28" s="32"/>
      <c r="BWR28" s="32"/>
      <c r="BWS28" s="32"/>
      <c r="BWT28" s="32"/>
      <c r="BWU28" s="32"/>
      <c r="BWV28" s="32"/>
      <c r="BWW28" s="32"/>
      <c r="BWX28" s="32"/>
      <c r="BWY28" s="32"/>
      <c r="BWZ28" s="32"/>
      <c r="BXA28" s="32"/>
      <c r="BXB28" s="32"/>
      <c r="BXC28" s="32"/>
      <c r="BXD28" s="32"/>
      <c r="BXE28" s="32"/>
      <c r="BXF28" s="32"/>
      <c r="BXG28" s="32"/>
      <c r="BXH28" s="32"/>
      <c r="BXI28" s="32"/>
      <c r="BXJ28" s="32"/>
      <c r="BXK28" s="32"/>
      <c r="BXL28" s="32"/>
      <c r="BXM28" s="32"/>
      <c r="BXN28" s="32"/>
      <c r="BXO28" s="32"/>
      <c r="BXP28" s="32"/>
      <c r="BXQ28" s="32"/>
      <c r="BXR28" s="32"/>
      <c r="BXS28" s="32"/>
      <c r="BXT28" s="32"/>
      <c r="BXU28" s="32"/>
      <c r="BXV28" s="32"/>
      <c r="BXW28" s="32"/>
      <c r="BXX28" s="32"/>
      <c r="BXY28" s="32"/>
      <c r="BXZ28" s="32"/>
      <c r="BYA28" s="32"/>
      <c r="BYB28" s="32"/>
      <c r="BYC28" s="32"/>
      <c r="BYD28" s="32"/>
      <c r="BYE28" s="32"/>
      <c r="BYF28" s="32"/>
      <c r="BYG28" s="32"/>
      <c r="BYH28" s="32"/>
      <c r="BYI28" s="32"/>
      <c r="BYJ28" s="32"/>
      <c r="BYK28" s="32"/>
      <c r="BYL28" s="32"/>
      <c r="BYM28" s="32"/>
      <c r="BYN28" s="32"/>
      <c r="BYO28" s="32"/>
      <c r="BYP28" s="32"/>
      <c r="BYQ28" s="32"/>
      <c r="BYR28" s="32"/>
      <c r="BYS28" s="32"/>
      <c r="BYT28" s="32"/>
      <c r="BYU28" s="32"/>
      <c r="BYV28" s="32"/>
      <c r="BYW28" s="32"/>
      <c r="BYX28" s="32"/>
      <c r="BYY28" s="32"/>
      <c r="BYZ28" s="32"/>
      <c r="BZA28" s="32"/>
      <c r="BZB28" s="32"/>
      <c r="BZC28" s="32"/>
      <c r="BZD28" s="32"/>
      <c r="BZE28" s="32"/>
      <c r="BZF28" s="32"/>
      <c r="BZG28" s="32"/>
      <c r="BZH28" s="32"/>
      <c r="BZI28" s="32"/>
      <c r="BZJ28" s="32"/>
      <c r="BZK28" s="32"/>
      <c r="BZL28" s="32"/>
      <c r="BZM28" s="32"/>
      <c r="BZN28" s="32"/>
      <c r="BZO28" s="32"/>
      <c r="BZP28" s="32"/>
      <c r="BZQ28" s="32"/>
      <c r="BZR28" s="32"/>
      <c r="BZS28" s="32"/>
      <c r="BZT28" s="32"/>
      <c r="BZU28" s="32"/>
      <c r="BZV28" s="32"/>
      <c r="BZW28" s="32"/>
      <c r="BZX28" s="32"/>
      <c r="BZY28" s="32"/>
      <c r="BZZ28" s="32"/>
      <c r="CAA28" s="32"/>
      <c r="CAB28" s="32"/>
      <c r="CAC28" s="32"/>
      <c r="CAD28" s="32"/>
      <c r="CAE28" s="32"/>
      <c r="CAF28" s="32"/>
      <c r="CAG28" s="32"/>
      <c r="CAH28" s="32"/>
      <c r="CAI28" s="32"/>
      <c r="CAJ28" s="32"/>
      <c r="CAK28" s="32"/>
      <c r="CAL28" s="32"/>
      <c r="CAM28" s="32"/>
      <c r="CAN28" s="32"/>
      <c r="CAO28" s="32"/>
      <c r="CAP28" s="32"/>
      <c r="CAQ28" s="32"/>
      <c r="CAR28" s="32"/>
      <c r="CAS28" s="32"/>
      <c r="CAT28" s="32"/>
      <c r="CAU28" s="32"/>
      <c r="CAV28" s="32"/>
      <c r="CAW28" s="32"/>
      <c r="CAX28" s="32"/>
      <c r="CAY28" s="32"/>
      <c r="CAZ28" s="32"/>
      <c r="CBA28" s="32"/>
      <c r="CBB28" s="32"/>
      <c r="CBC28" s="32"/>
      <c r="CBD28" s="32"/>
      <c r="CBE28" s="32"/>
      <c r="CBF28" s="32"/>
      <c r="CBG28" s="32"/>
      <c r="CBH28" s="32"/>
      <c r="CBI28" s="32"/>
      <c r="CBJ28" s="32"/>
      <c r="CBK28" s="32"/>
      <c r="CBL28" s="32"/>
      <c r="CBM28" s="32"/>
      <c r="CBN28" s="32"/>
      <c r="CBO28" s="32"/>
      <c r="CBP28" s="32"/>
      <c r="CBQ28" s="32"/>
      <c r="CBR28" s="32"/>
      <c r="CBS28" s="32"/>
      <c r="CBT28" s="32"/>
      <c r="CBU28" s="32"/>
      <c r="CBV28" s="32"/>
      <c r="CBW28" s="32"/>
      <c r="CBX28" s="32"/>
      <c r="CBY28" s="32"/>
      <c r="CBZ28" s="32"/>
      <c r="CCA28" s="32"/>
      <c r="CCB28" s="32"/>
      <c r="CCC28" s="32"/>
      <c r="CCD28" s="32"/>
      <c r="CCE28" s="32"/>
      <c r="CCF28" s="32"/>
      <c r="CCG28" s="32"/>
      <c r="CCH28" s="32"/>
      <c r="CCI28" s="32"/>
      <c r="CCJ28" s="32"/>
      <c r="CCK28" s="32"/>
      <c r="CCL28" s="32"/>
      <c r="CCM28" s="32"/>
      <c r="CCN28" s="32"/>
      <c r="CCO28" s="32"/>
      <c r="CCP28" s="32"/>
      <c r="CCQ28" s="32"/>
      <c r="CCR28" s="32"/>
      <c r="CCS28" s="32"/>
      <c r="CCT28" s="32"/>
      <c r="CCU28" s="32"/>
      <c r="CCV28" s="32"/>
      <c r="CCW28" s="32"/>
      <c r="CCX28" s="32"/>
      <c r="CCY28" s="32"/>
      <c r="CCZ28" s="32"/>
      <c r="CDA28" s="32"/>
      <c r="CDB28" s="32"/>
      <c r="CDC28" s="32"/>
      <c r="CDD28" s="32"/>
      <c r="CDE28" s="32"/>
      <c r="CDF28" s="32"/>
      <c r="CDG28" s="32"/>
      <c r="CDH28" s="32"/>
      <c r="CDI28" s="32"/>
      <c r="CDJ28" s="32"/>
      <c r="CDK28" s="32"/>
      <c r="CDL28" s="32"/>
      <c r="CDM28" s="32"/>
      <c r="CDN28" s="32"/>
      <c r="CDO28" s="32"/>
      <c r="CDP28" s="32"/>
      <c r="CDQ28" s="32"/>
      <c r="CDR28" s="32"/>
      <c r="CDS28" s="32"/>
      <c r="CDT28" s="32"/>
      <c r="CDU28" s="32"/>
      <c r="CDV28" s="32"/>
      <c r="CDW28" s="32"/>
      <c r="CDX28" s="32"/>
      <c r="CDY28" s="32"/>
      <c r="CDZ28" s="32"/>
      <c r="CEA28" s="32"/>
      <c r="CEB28" s="32"/>
      <c r="CEC28" s="32"/>
      <c r="CED28" s="32"/>
      <c r="CEE28" s="32"/>
      <c r="CEF28" s="32"/>
      <c r="CEG28" s="32"/>
      <c r="CEH28" s="32"/>
      <c r="CEI28" s="32"/>
      <c r="CEJ28" s="32"/>
      <c r="CEK28" s="32"/>
      <c r="CEL28" s="32"/>
      <c r="CEM28" s="32"/>
      <c r="CEN28" s="32"/>
      <c r="CEO28" s="32"/>
      <c r="CEP28" s="32"/>
      <c r="CEQ28" s="32"/>
      <c r="CER28" s="32"/>
      <c r="CES28" s="32"/>
      <c r="CET28" s="32"/>
      <c r="CEU28" s="32"/>
      <c r="CEV28" s="32"/>
      <c r="CEW28" s="32"/>
      <c r="CEX28" s="32"/>
      <c r="CEY28" s="32"/>
      <c r="CEZ28" s="32"/>
      <c r="CFA28" s="32"/>
      <c r="CFB28" s="32"/>
      <c r="CFC28" s="32"/>
      <c r="CFD28" s="32"/>
      <c r="CFE28" s="32"/>
      <c r="CFF28" s="32"/>
      <c r="CFG28" s="32"/>
      <c r="CFH28" s="32"/>
      <c r="CFI28" s="32"/>
      <c r="CFJ28" s="32"/>
      <c r="CFK28" s="32"/>
      <c r="CFL28" s="32"/>
      <c r="CFM28" s="32"/>
      <c r="CFN28" s="32"/>
      <c r="CFO28" s="32"/>
      <c r="CFP28" s="32"/>
      <c r="CFQ28" s="32"/>
      <c r="CFR28" s="32"/>
      <c r="CFS28" s="32"/>
      <c r="CFT28" s="32"/>
      <c r="CFU28" s="32"/>
      <c r="CFV28" s="32"/>
      <c r="CFW28" s="32"/>
      <c r="CFX28" s="32"/>
      <c r="CFY28" s="32"/>
      <c r="CFZ28" s="32"/>
      <c r="CGA28" s="32"/>
      <c r="CGB28" s="32"/>
      <c r="CGC28" s="32"/>
      <c r="CGD28" s="32"/>
      <c r="CGE28" s="32"/>
      <c r="CGF28" s="32"/>
      <c r="CGG28" s="32"/>
      <c r="CGH28" s="32"/>
      <c r="CGI28" s="32"/>
      <c r="CGJ28" s="32"/>
      <c r="CGK28" s="32"/>
      <c r="CGL28" s="32"/>
      <c r="CGM28" s="32"/>
      <c r="CGN28" s="32"/>
      <c r="CGO28" s="32"/>
      <c r="CGP28" s="32"/>
      <c r="CGQ28" s="32"/>
      <c r="CGR28" s="32"/>
      <c r="CGS28" s="32"/>
      <c r="CGT28" s="32"/>
      <c r="CGU28" s="32"/>
      <c r="CGV28" s="32"/>
      <c r="CGW28" s="32"/>
      <c r="CGX28" s="32"/>
      <c r="CGY28" s="32"/>
      <c r="CGZ28" s="32"/>
      <c r="CHA28" s="32"/>
      <c r="CHB28" s="32"/>
      <c r="CHC28" s="32"/>
      <c r="CHD28" s="32"/>
      <c r="CHE28" s="32"/>
      <c r="CHF28" s="32"/>
      <c r="CHG28" s="32"/>
      <c r="CHH28" s="32"/>
      <c r="CHI28" s="32"/>
      <c r="CHJ28" s="32"/>
      <c r="CHK28" s="32"/>
      <c r="CHL28" s="32"/>
      <c r="CHM28" s="32"/>
      <c r="CHN28" s="32"/>
      <c r="CHO28" s="32"/>
      <c r="CHP28" s="32"/>
      <c r="CHQ28" s="32"/>
      <c r="CHR28" s="32"/>
      <c r="CHS28" s="32"/>
      <c r="CHT28" s="32"/>
      <c r="CHU28" s="32"/>
      <c r="CHV28" s="32"/>
      <c r="CHW28" s="32"/>
      <c r="CHX28" s="32"/>
      <c r="CHY28" s="32"/>
      <c r="CHZ28" s="32"/>
      <c r="CIA28" s="32"/>
      <c r="CIB28" s="32"/>
      <c r="CIC28" s="32"/>
      <c r="CID28" s="32"/>
      <c r="CIE28" s="32"/>
      <c r="CIF28" s="32"/>
      <c r="CIG28" s="32"/>
      <c r="CIH28" s="32"/>
      <c r="CII28" s="32"/>
      <c r="CIJ28" s="32"/>
      <c r="CIK28" s="32"/>
      <c r="CIL28" s="32"/>
      <c r="CIM28" s="32"/>
      <c r="CIN28" s="32"/>
      <c r="CIO28" s="32"/>
      <c r="CIP28" s="32"/>
      <c r="CIQ28" s="32"/>
      <c r="CIR28" s="32"/>
      <c r="CIS28" s="32"/>
      <c r="CIT28" s="32"/>
      <c r="CIU28" s="32"/>
      <c r="CIV28" s="32"/>
      <c r="CIW28" s="32"/>
      <c r="CIX28" s="32"/>
      <c r="CIY28" s="32"/>
      <c r="CIZ28" s="32"/>
      <c r="CJA28" s="32"/>
      <c r="CJB28" s="32"/>
      <c r="CJC28" s="32"/>
      <c r="CJD28" s="32"/>
      <c r="CJE28" s="32"/>
      <c r="CJF28" s="32"/>
      <c r="CJG28" s="32"/>
      <c r="CJH28" s="32"/>
      <c r="CJI28" s="32"/>
      <c r="CJJ28" s="32"/>
      <c r="CJK28" s="32"/>
      <c r="CJL28" s="32"/>
      <c r="CJM28" s="32"/>
      <c r="CJN28" s="32"/>
      <c r="CJO28" s="32"/>
      <c r="CJP28" s="32"/>
      <c r="CJQ28" s="32"/>
      <c r="CJR28" s="32"/>
      <c r="CJS28" s="32"/>
      <c r="CJT28" s="32"/>
      <c r="CJU28" s="32"/>
      <c r="CJV28" s="32"/>
      <c r="CJW28" s="32"/>
      <c r="CJX28" s="32"/>
      <c r="CJY28" s="32"/>
      <c r="CJZ28" s="32"/>
      <c r="CKA28" s="32"/>
      <c r="CKB28" s="32"/>
      <c r="CKC28" s="32"/>
      <c r="CKD28" s="32"/>
      <c r="CKE28" s="32"/>
      <c r="CKF28" s="32"/>
      <c r="CKG28" s="32"/>
      <c r="CKH28" s="32"/>
      <c r="CKI28" s="32"/>
      <c r="CKJ28" s="32"/>
      <c r="CKK28" s="32"/>
      <c r="CKL28" s="32"/>
      <c r="CKM28" s="32"/>
      <c r="CKN28" s="32"/>
      <c r="CKO28" s="32"/>
      <c r="CKP28" s="32"/>
      <c r="CKQ28" s="32"/>
      <c r="CKR28" s="32"/>
      <c r="CKS28" s="32"/>
      <c r="CKT28" s="32"/>
      <c r="CKU28" s="32"/>
      <c r="CKV28" s="32"/>
      <c r="CKW28" s="32"/>
      <c r="CKX28" s="32"/>
      <c r="CKY28" s="32"/>
      <c r="CKZ28" s="32"/>
      <c r="CLA28" s="32"/>
      <c r="CLB28" s="32"/>
      <c r="CLC28" s="32"/>
      <c r="CLD28" s="32"/>
      <c r="CLE28" s="32"/>
      <c r="CLF28" s="32"/>
      <c r="CLG28" s="32"/>
      <c r="CLH28" s="32"/>
      <c r="CLI28" s="32"/>
      <c r="CLJ28" s="32"/>
      <c r="CLK28" s="32"/>
      <c r="CLL28" s="32"/>
      <c r="CLM28" s="32"/>
      <c r="CLN28" s="32"/>
      <c r="CLO28" s="32"/>
      <c r="CLP28" s="32"/>
      <c r="CLQ28" s="32"/>
      <c r="CLR28" s="32"/>
      <c r="CLS28" s="32"/>
      <c r="CLT28" s="32"/>
      <c r="CLU28" s="32"/>
      <c r="CLV28" s="32"/>
      <c r="CLW28" s="32"/>
      <c r="CLX28" s="32"/>
      <c r="CLY28" s="32"/>
      <c r="CLZ28" s="32"/>
      <c r="CMA28" s="32"/>
      <c r="CMB28" s="32"/>
      <c r="CMC28" s="32"/>
      <c r="CMD28" s="32"/>
      <c r="CME28" s="32"/>
      <c r="CMF28" s="32"/>
      <c r="CMG28" s="32"/>
      <c r="CMH28" s="32"/>
      <c r="CMI28" s="32"/>
      <c r="CMJ28" s="32"/>
      <c r="CMK28" s="32"/>
      <c r="CML28" s="32"/>
      <c r="CMM28" s="32"/>
      <c r="CMN28" s="32"/>
      <c r="CMO28" s="32"/>
      <c r="CMP28" s="32"/>
      <c r="CMQ28" s="32"/>
      <c r="CMR28" s="32"/>
      <c r="CMS28" s="32"/>
      <c r="CMT28" s="32"/>
      <c r="CMU28" s="32"/>
      <c r="CMV28" s="32"/>
      <c r="CMW28" s="32"/>
      <c r="CMX28" s="32"/>
      <c r="CMY28" s="32"/>
      <c r="CMZ28" s="32"/>
      <c r="CNA28" s="32"/>
      <c r="CNB28" s="32"/>
      <c r="CNC28" s="32"/>
      <c r="CND28" s="32"/>
      <c r="CNE28" s="32"/>
      <c r="CNF28" s="32"/>
      <c r="CNG28" s="32"/>
      <c r="CNH28" s="32"/>
      <c r="CNI28" s="32"/>
      <c r="CNJ28" s="32"/>
      <c r="CNK28" s="32"/>
      <c r="CNL28" s="32"/>
      <c r="CNM28" s="32"/>
      <c r="CNN28" s="32"/>
      <c r="CNO28" s="32"/>
      <c r="CNP28" s="32"/>
      <c r="CNQ28" s="32"/>
      <c r="CNR28" s="32"/>
      <c r="CNS28" s="32"/>
      <c r="CNT28" s="32"/>
      <c r="CNU28" s="32"/>
      <c r="CNV28" s="32"/>
      <c r="CNW28" s="32"/>
      <c r="CNX28" s="32"/>
      <c r="CNY28" s="32"/>
      <c r="CNZ28" s="32"/>
      <c r="COA28" s="32"/>
      <c r="COB28" s="32"/>
      <c r="COC28" s="32"/>
      <c r="COD28" s="32"/>
      <c r="COE28" s="32"/>
      <c r="COF28" s="32"/>
      <c r="COG28" s="32"/>
      <c r="COH28" s="32"/>
      <c r="COI28" s="32"/>
      <c r="COJ28" s="32"/>
      <c r="COK28" s="32"/>
      <c r="COL28" s="32"/>
      <c r="COM28" s="32"/>
      <c r="CON28" s="32"/>
      <c r="COO28" s="32"/>
      <c r="COP28" s="32"/>
      <c r="COQ28" s="32"/>
      <c r="COR28" s="32"/>
      <c r="COS28" s="32"/>
      <c r="COT28" s="32"/>
      <c r="COU28" s="32"/>
      <c r="COV28" s="32"/>
      <c r="COW28" s="32"/>
      <c r="COX28" s="32"/>
      <c r="COY28" s="32"/>
      <c r="COZ28" s="32"/>
      <c r="CPA28" s="32"/>
      <c r="CPB28" s="32"/>
      <c r="CPC28" s="32"/>
      <c r="CPD28" s="32"/>
      <c r="CPE28" s="32"/>
      <c r="CPF28" s="32"/>
      <c r="CPG28" s="32"/>
      <c r="CPH28" s="32"/>
      <c r="CPI28" s="32"/>
      <c r="CPJ28" s="32"/>
      <c r="CPK28" s="32"/>
      <c r="CPL28" s="32"/>
      <c r="CPM28" s="32"/>
      <c r="CPN28" s="32"/>
      <c r="CPO28" s="32"/>
      <c r="CPP28" s="32"/>
      <c r="CPQ28" s="32"/>
      <c r="CPR28" s="32"/>
      <c r="CPS28" s="32"/>
      <c r="CPT28" s="32"/>
      <c r="CPU28" s="32"/>
      <c r="CPV28" s="32"/>
      <c r="CPW28" s="32"/>
      <c r="CPX28" s="32"/>
      <c r="CPY28" s="32"/>
      <c r="CPZ28" s="32"/>
      <c r="CQA28" s="32"/>
      <c r="CQB28" s="32"/>
      <c r="CQC28" s="32"/>
      <c r="CQD28" s="32"/>
      <c r="CQE28" s="32"/>
      <c r="CQF28" s="32"/>
      <c r="CQG28" s="32"/>
      <c r="CQH28" s="32"/>
      <c r="CQI28" s="32"/>
      <c r="CQJ28" s="32"/>
      <c r="CQK28" s="32"/>
      <c r="CQL28" s="32"/>
      <c r="CQM28" s="32"/>
      <c r="CQN28" s="32"/>
      <c r="CQO28" s="32"/>
      <c r="CQP28" s="32"/>
      <c r="CQQ28" s="32"/>
      <c r="CQR28" s="32"/>
      <c r="CQS28" s="32"/>
      <c r="CQT28" s="32"/>
      <c r="CQU28" s="32"/>
      <c r="CQV28" s="32"/>
      <c r="CQW28" s="32"/>
      <c r="CQX28" s="32"/>
      <c r="CQY28" s="32"/>
      <c r="CQZ28" s="32"/>
      <c r="CRA28" s="32"/>
      <c r="CRB28" s="32"/>
      <c r="CRC28" s="32"/>
      <c r="CRD28" s="32"/>
      <c r="CRE28" s="32"/>
      <c r="CRF28" s="32"/>
      <c r="CRG28" s="32"/>
      <c r="CRH28" s="32"/>
      <c r="CRI28" s="32"/>
      <c r="CRJ28" s="32"/>
      <c r="CRK28" s="32"/>
      <c r="CRL28" s="32"/>
      <c r="CRM28" s="32"/>
      <c r="CRN28" s="32"/>
      <c r="CRO28" s="32"/>
      <c r="CRP28" s="32"/>
      <c r="CRQ28" s="32"/>
      <c r="CRR28" s="32"/>
      <c r="CRS28" s="32"/>
      <c r="CRT28" s="32"/>
      <c r="CRU28" s="32"/>
      <c r="CRV28" s="32"/>
      <c r="CRW28" s="32"/>
      <c r="CRX28" s="32"/>
      <c r="CRY28" s="32"/>
      <c r="CRZ28" s="32"/>
      <c r="CSA28" s="32"/>
      <c r="CSB28" s="32"/>
      <c r="CSC28" s="32"/>
      <c r="CSD28" s="32"/>
      <c r="CSE28" s="32"/>
      <c r="CSF28" s="32"/>
      <c r="CSG28" s="32"/>
      <c r="CSH28" s="32"/>
      <c r="CSI28" s="32"/>
      <c r="CSJ28" s="32"/>
      <c r="CSK28" s="32"/>
      <c r="CSL28" s="32"/>
      <c r="CSM28" s="32"/>
      <c r="CSN28" s="32"/>
      <c r="CSO28" s="32"/>
      <c r="CSP28" s="32"/>
      <c r="CSQ28" s="32"/>
      <c r="CSR28" s="32"/>
      <c r="CSS28" s="32"/>
      <c r="CST28" s="32"/>
      <c r="CSU28" s="32"/>
      <c r="CSV28" s="32"/>
      <c r="CSW28" s="32"/>
      <c r="CSX28" s="32"/>
      <c r="CSY28" s="32"/>
      <c r="CSZ28" s="32"/>
      <c r="CTA28" s="32"/>
      <c r="CTB28" s="32"/>
      <c r="CTC28" s="32"/>
      <c r="CTD28" s="32"/>
      <c r="CTE28" s="32"/>
      <c r="CTF28" s="32"/>
      <c r="CTG28" s="32"/>
      <c r="CTH28" s="32"/>
      <c r="CTI28" s="32"/>
      <c r="CTJ28" s="32"/>
      <c r="CTK28" s="32"/>
      <c r="CTL28" s="32"/>
      <c r="CTM28" s="32"/>
      <c r="CTN28" s="32"/>
      <c r="CTO28" s="32"/>
      <c r="CTP28" s="32"/>
      <c r="CTQ28" s="32"/>
      <c r="CTR28" s="32"/>
      <c r="CTS28" s="32"/>
      <c r="CTT28" s="32"/>
      <c r="CTU28" s="32"/>
      <c r="CTV28" s="32"/>
      <c r="CTW28" s="32"/>
      <c r="CTX28" s="32"/>
      <c r="CTY28" s="32"/>
      <c r="CTZ28" s="32"/>
      <c r="CUA28" s="32"/>
      <c r="CUB28" s="32"/>
      <c r="CUC28" s="32"/>
      <c r="CUD28" s="32"/>
      <c r="CUE28" s="32"/>
      <c r="CUF28" s="32"/>
      <c r="CUG28" s="32"/>
      <c r="CUH28" s="32"/>
      <c r="CUI28" s="32"/>
      <c r="CUJ28" s="32"/>
      <c r="CUK28" s="32"/>
      <c r="CUL28" s="32"/>
      <c r="CUM28" s="32"/>
      <c r="CUN28" s="32"/>
      <c r="CUO28" s="32"/>
      <c r="CUP28" s="32"/>
      <c r="CUQ28" s="32"/>
      <c r="CUR28" s="32"/>
      <c r="CUS28" s="32"/>
      <c r="CUT28" s="32"/>
      <c r="CUU28" s="32"/>
      <c r="CUV28" s="32"/>
      <c r="CUW28" s="32"/>
      <c r="CUX28" s="32"/>
      <c r="CUY28" s="32"/>
      <c r="CUZ28" s="32"/>
      <c r="CVA28" s="32"/>
      <c r="CVB28" s="32"/>
      <c r="CVC28" s="32"/>
      <c r="CVD28" s="32"/>
      <c r="CVE28" s="32"/>
      <c r="CVF28" s="32"/>
      <c r="CVG28" s="32"/>
      <c r="CVH28" s="32"/>
      <c r="CVI28" s="32"/>
      <c r="CVJ28" s="32"/>
      <c r="CVK28" s="32"/>
      <c r="CVL28" s="32"/>
      <c r="CVM28" s="32"/>
      <c r="CVN28" s="32"/>
      <c r="CVO28" s="32"/>
      <c r="CVP28" s="32"/>
      <c r="CVQ28" s="32"/>
      <c r="CVR28" s="32"/>
      <c r="CVS28" s="32"/>
      <c r="CVT28" s="32"/>
      <c r="CVU28" s="32"/>
      <c r="CVV28" s="32"/>
      <c r="CVW28" s="32"/>
      <c r="CVX28" s="32"/>
      <c r="CVY28" s="32"/>
      <c r="CVZ28" s="32"/>
      <c r="CWA28" s="32"/>
      <c r="CWB28" s="32"/>
      <c r="CWC28" s="32"/>
      <c r="CWD28" s="32"/>
      <c r="CWE28" s="32"/>
      <c r="CWF28" s="32"/>
      <c r="CWG28" s="32"/>
      <c r="CWH28" s="32"/>
      <c r="CWI28" s="32"/>
      <c r="CWJ28" s="32"/>
      <c r="CWK28" s="32"/>
      <c r="CWL28" s="32"/>
      <c r="CWM28" s="32"/>
      <c r="CWN28" s="32"/>
      <c r="CWO28" s="32"/>
      <c r="CWP28" s="32"/>
      <c r="CWQ28" s="32"/>
      <c r="CWR28" s="32"/>
      <c r="CWS28" s="32"/>
      <c r="CWT28" s="32"/>
      <c r="CWU28" s="32"/>
      <c r="CWV28" s="32"/>
      <c r="CWW28" s="32"/>
      <c r="CWX28" s="32"/>
      <c r="CWY28" s="32"/>
      <c r="CWZ28" s="32"/>
      <c r="CXA28" s="32"/>
      <c r="CXB28" s="32"/>
      <c r="CXC28" s="32"/>
      <c r="CXD28" s="32"/>
      <c r="CXE28" s="32"/>
      <c r="CXF28" s="32"/>
      <c r="CXG28" s="32"/>
      <c r="CXH28" s="32"/>
      <c r="CXI28" s="32"/>
      <c r="CXJ28" s="32"/>
      <c r="CXK28" s="32"/>
      <c r="CXL28" s="32"/>
      <c r="CXM28" s="32"/>
      <c r="CXN28" s="32"/>
      <c r="CXO28" s="32"/>
      <c r="CXP28" s="32"/>
      <c r="CXQ28" s="32"/>
      <c r="CXR28" s="32"/>
      <c r="CXS28" s="32"/>
      <c r="CXT28" s="32"/>
      <c r="CXU28" s="32"/>
      <c r="CXV28" s="32"/>
      <c r="CXW28" s="32"/>
      <c r="CXX28" s="32"/>
      <c r="CXY28" s="32"/>
      <c r="CXZ28" s="32"/>
      <c r="CYA28" s="32"/>
      <c r="CYB28" s="32"/>
      <c r="CYC28" s="32"/>
      <c r="CYD28" s="32"/>
      <c r="CYE28" s="32"/>
      <c r="CYF28" s="32"/>
      <c r="CYG28" s="32"/>
      <c r="CYH28" s="32"/>
      <c r="CYI28" s="32"/>
      <c r="CYJ28" s="32"/>
      <c r="CYK28" s="32"/>
      <c r="CYL28" s="32"/>
      <c r="CYM28" s="32"/>
      <c r="CYN28" s="32"/>
      <c r="CYO28" s="32"/>
      <c r="CYP28" s="32"/>
      <c r="CYQ28" s="32"/>
      <c r="CYR28" s="32"/>
      <c r="CYS28" s="32"/>
      <c r="CYT28" s="32"/>
      <c r="CYU28" s="32"/>
      <c r="CYV28" s="32"/>
      <c r="CYW28" s="32"/>
      <c r="CYX28" s="32"/>
      <c r="CYY28" s="32"/>
      <c r="CYZ28" s="32"/>
      <c r="CZA28" s="32"/>
      <c r="CZB28" s="32"/>
      <c r="CZC28" s="32"/>
      <c r="CZD28" s="32"/>
      <c r="CZE28" s="32"/>
      <c r="CZF28" s="32"/>
      <c r="CZG28" s="32"/>
      <c r="CZH28" s="32"/>
      <c r="CZI28" s="32"/>
      <c r="CZJ28" s="32"/>
      <c r="CZK28" s="32"/>
      <c r="CZL28" s="32"/>
      <c r="CZM28" s="32"/>
      <c r="CZN28" s="32"/>
      <c r="CZO28" s="32"/>
      <c r="CZP28" s="32"/>
      <c r="CZQ28" s="32"/>
      <c r="CZR28" s="32"/>
      <c r="CZS28" s="32"/>
      <c r="CZT28" s="32"/>
      <c r="CZU28" s="32"/>
      <c r="CZV28" s="32"/>
      <c r="CZW28" s="32"/>
      <c r="CZX28" s="32"/>
      <c r="CZY28" s="32"/>
      <c r="CZZ28" s="32"/>
      <c r="DAA28" s="32"/>
      <c r="DAB28" s="32"/>
      <c r="DAC28" s="32"/>
      <c r="DAD28" s="32"/>
      <c r="DAE28" s="32"/>
      <c r="DAF28" s="32"/>
      <c r="DAG28" s="32"/>
      <c r="DAH28" s="32"/>
      <c r="DAI28" s="32"/>
      <c r="DAJ28" s="32"/>
      <c r="DAK28" s="32"/>
      <c r="DAL28" s="32"/>
      <c r="DAM28" s="32"/>
      <c r="DAN28" s="32"/>
      <c r="DAO28" s="32"/>
      <c r="DAP28" s="32"/>
      <c r="DAQ28" s="32"/>
      <c r="DAR28" s="32"/>
      <c r="DAS28" s="32"/>
      <c r="DAT28" s="32"/>
      <c r="DAU28" s="32"/>
      <c r="DAV28" s="32"/>
      <c r="DAW28" s="32"/>
      <c r="DAX28" s="32"/>
      <c r="DAY28" s="32"/>
      <c r="DAZ28" s="32"/>
      <c r="DBA28" s="32"/>
      <c r="DBB28" s="32"/>
      <c r="DBC28" s="32"/>
      <c r="DBD28" s="32"/>
      <c r="DBE28" s="32"/>
      <c r="DBF28" s="32"/>
      <c r="DBG28" s="32"/>
      <c r="DBH28" s="32"/>
      <c r="DBI28" s="32"/>
      <c r="DBJ28" s="32"/>
      <c r="DBK28" s="32"/>
      <c r="DBL28" s="32"/>
      <c r="DBM28" s="32"/>
      <c r="DBN28" s="32"/>
      <c r="DBO28" s="32"/>
      <c r="DBP28" s="32"/>
      <c r="DBQ28" s="32"/>
      <c r="DBR28" s="32"/>
      <c r="DBS28" s="32"/>
      <c r="DBT28" s="32"/>
      <c r="DBU28" s="32"/>
      <c r="DBV28" s="32"/>
      <c r="DBW28" s="32"/>
      <c r="DBX28" s="32"/>
      <c r="DBY28" s="32"/>
      <c r="DBZ28" s="32"/>
      <c r="DCA28" s="32"/>
      <c r="DCB28" s="32"/>
      <c r="DCC28" s="32"/>
      <c r="DCD28" s="32"/>
      <c r="DCE28" s="32"/>
      <c r="DCF28" s="32"/>
      <c r="DCG28" s="32"/>
      <c r="DCH28" s="32"/>
      <c r="DCI28" s="32"/>
      <c r="DCJ28" s="32"/>
      <c r="DCK28" s="32"/>
      <c r="DCL28" s="32"/>
      <c r="DCM28" s="32"/>
      <c r="DCN28" s="32"/>
      <c r="DCO28" s="32"/>
      <c r="DCP28" s="32"/>
      <c r="DCQ28" s="32"/>
      <c r="DCR28" s="32"/>
      <c r="DCS28" s="32"/>
      <c r="DCT28" s="32"/>
      <c r="DCU28" s="32"/>
      <c r="DCV28" s="32"/>
      <c r="DCW28" s="32"/>
      <c r="DCX28" s="32"/>
      <c r="DCY28" s="32"/>
      <c r="DCZ28" s="32"/>
      <c r="DDA28" s="32"/>
      <c r="DDB28" s="32"/>
      <c r="DDC28" s="32"/>
      <c r="DDD28" s="32"/>
      <c r="DDE28" s="32"/>
      <c r="DDF28" s="32"/>
      <c r="DDG28" s="32"/>
      <c r="DDH28" s="32"/>
      <c r="DDI28" s="32"/>
      <c r="DDJ28" s="32"/>
      <c r="DDK28" s="32"/>
      <c r="DDL28" s="32"/>
      <c r="DDM28" s="32"/>
      <c r="DDN28" s="32"/>
      <c r="DDO28" s="32"/>
      <c r="DDP28" s="32"/>
      <c r="DDQ28" s="32"/>
      <c r="DDR28" s="32"/>
      <c r="DDS28" s="32"/>
      <c r="DDT28" s="32"/>
      <c r="DDU28" s="32"/>
      <c r="DDV28" s="32"/>
      <c r="DDW28" s="32"/>
      <c r="DDX28" s="32"/>
      <c r="DDY28" s="32"/>
      <c r="DDZ28" s="32"/>
      <c r="DEA28" s="32"/>
      <c r="DEB28" s="32"/>
      <c r="DEC28" s="32"/>
      <c r="DED28" s="32"/>
      <c r="DEE28" s="32"/>
      <c r="DEF28" s="32"/>
      <c r="DEG28" s="32"/>
      <c r="DEH28" s="32"/>
      <c r="DEI28" s="32"/>
      <c r="DEJ28" s="32"/>
      <c r="DEK28" s="32"/>
      <c r="DEL28" s="32"/>
      <c r="DEM28" s="32"/>
      <c r="DEN28" s="32"/>
      <c r="DEO28" s="32"/>
      <c r="DEP28" s="32"/>
      <c r="DEQ28" s="32"/>
      <c r="DER28" s="32"/>
      <c r="DES28" s="32"/>
      <c r="DET28" s="32"/>
      <c r="DEU28" s="32"/>
      <c r="DEV28" s="32"/>
      <c r="DEW28" s="32"/>
      <c r="DEX28" s="32"/>
      <c r="DEY28" s="32"/>
      <c r="DEZ28" s="32"/>
      <c r="DFA28" s="32"/>
      <c r="DFB28" s="32"/>
      <c r="DFC28" s="32"/>
      <c r="DFD28" s="32"/>
      <c r="DFE28" s="32"/>
      <c r="DFF28" s="32"/>
      <c r="DFG28" s="32"/>
      <c r="DFH28" s="32"/>
      <c r="DFI28" s="32"/>
      <c r="DFJ28" s="32"/>
      <c r="DFK28" s="32"/>
      <c r="DFL28" s="32"/>
      <c r="DFM28" s="32"/>
      <c r="DFN28" s="32"/>
      <c r="DFO28" s="32"/>
      <c r="DFP28" s="32"/>
      <c r="DFQ28" s="32"/>
      <c r="DFR28" s="32"/>
      <c r="DFS28" s="32"/>
      <c r="DFT28" s="32"/>
      <c r="DFU28" s="32"/>
      <c r="DFV28" s="32"/>
      <c r="DFW28" s="32"/>
      <c r="DFX28" s="32"/>
      <c r="DFY28" s="32"/>
      <c r="DFZ28" s="32"/>
      <c r="DGA28" s="32"/>
      <c r="DGB28" s="32"/>
      <c r="DGC28" s="32"/>
      <c r="DGD28" s="32"/>
      <c r="DGE28" s="32"/>
      <c r="DGF28" s="32"/>
      <c r="DGG28" s="32"/>
      <c r="DGH28" s="32"/>
      <c r="DGI28" s="32"/>
      <c r="DGJ28" s="32"/>
      <c r="DGK28" s="32"/>
      <c r="DGL28" s="32"/>
      <c r="DGM28" s="32"/>
      <c r="DGN28" s="32"/>
      <c r="DGO28" s="32"/>
      <c r="DGP28" s="32"/>
      <c r="DGQ28" s="32"/>
      <c r="DGR28" s="32"/>
      <c r="DGS28" s="32"/>
      <c r="DGT28" s="32"/>
      <c r="DGU28" s="32"/>
      <c r="DGV28" s="32"/>
      <c r="DGW28" s="32"/>
      <c r="DGX28" s="32"/>
      <c r="DGY28" s="32"/>
      <c r="DGZ28" s="32"/>
      <c r="DHA28" s="32"/>
      <c r="DHB28" s="32"/>
      <c r="DHC28" s="32"/>
      <c r="DHD28" s="32"/>
      <c r="DHE28" s="32"/>
      <c r="DHF28" s="32"/>
      <c r="DHG28" s="32"/>
      <c r="DHH28" s="32"/>
      <c r="DHI28" s="32"/>
      <c r="DHJ28" s="32"/>
      <c r="DHK28" s="32"/>
      <c r="DHL28" s="32"/>
      <c r="DHM28" s="32"/>
      <c r="DHN28" s="32"/>
      <c r="DHO28" s="32"/>
      <c r="DHP28" s="32"/>
      <c r="DHQ28" s="32"/>
      <c r="DHR28" s="32"/>
      <c r="DHS28" s="32"/>
      <c r="DHT28" s="32"/>
      <c r="DHU28" s="32"/>
      <c r="DHV28" s="32"/>
      <c r="DHW28" s="32"/>
      <c r="DHX28" s="32"/>
      <c r="DHY28" s="32"/>
      <c r="DHZ28" s="32"/>
      <c r="DIA28" s="32"/>
      <c r="DIB28" s="32"/>
      <c r="DIC28" s="32"/>
      <c r="DID28" s="32"/>
      <c r="DIE28" s="32"/>
      <c r="DIF28" s="32"/>
      <c r="DIG28" s="32"/>
      <c r="DIH28" s="32"/>
      <c r="DII28" s="32"/>
      <c r="DIJ28" s="32"/>
      <c r="DIK28" s="32"/>
      <c r="DIL28" s="32"/>
      <c r="DIM28" s="32"/>
      <c r="DIN28" s="32"/>
      <c r="DIO28" s="32"/>
      <c r="DIP28" s="32"/>
      <c r="DIQ28" s="32"/>
      <c r="DIR28" s="32"/>
      <c r="DIS28" s="32"/>
      <c r="DIT28" s="32"/>
      <c r="DIU28" s="32"/>
      <c r="DIV28" s="32"/>
      <c r="DIW28" s="32"/>
      <c r="DIX28" s="32"/>
      <c r="DIY28" s="32"/>
      <c r="DIZ28" s="32"/>
      <c r="DJA28" s="32"/>
      <c r="DJB28" s="32"/>
      <c r="DJC28" s="32"/>
      <c r="DJD28" s="32"/>
      <c r="DJE28" s="32"/>
      <c r="DJF28" s="32"/>
      <c r="DJG28" s="32"/>
      <c r="DJH28" s="32"/>
      <c r="DJI28" s="32"/>
      <c r="DJJ28" s="32"/>
      <c r="DJK28" s="32"/>
      <c r="DJL28" s="32"/>
      <c r="DJM28" s="32"/>
      <c r="DJN28" s="32"/>
      <c r="DJO28" s="32"/>
      <c r="DJP28" s="32"/>
      <c r="DJQ28" s="32"/>
      <c r="DJR28" s="32"/>
      <c r="DJS28" s="32"/>
      <c r="DJT28" s="32"/>
      <c r="DJU28" s="32"/>
      <c r="DJV28" s="32"/>
      <c r="DJW28" s="32"/>
      <c r="DJX28" s="32"/>
      <c r="DJY28" s="32"/>
      <c r="DJZ28" s="32"/>
      <c r="DKA28" s="32"/>
      <c r="DKB28" s="32"/>
      <c r="DKC28" s="32"/>
      <c r="DKD28" s="32"/>
      <c r="DKE28" s="32"/>
      <c r="DKF28" s="32"/>
      <c r="DKG28" s="32"/>
      <c r="DKH28" s="32"/>
      <c r="DKI28" s="32"/>
      <c r="DKJ28" s="32"/>
      <c r="DKK28" s="32"/>
      <c r="DKL28" s="32"/>
      <c r="DKM28" s="32"/>
      <c r="DKN28" s="32"/>
      <c r="DKO28" s="32"/>
      <c r="DKP28" s="32"/>
      <c r="DKQ28" s="32"/>
      <c r="DKR28" s="32"/>
      <c r="DKS28" s="32"/>
      <c r="DKT28" s="32"/>
      <c r="DKU28" s="32"/>
      <c r="DKV28" s="32"/>
      <c r="DKW28" s="32"/>
      <c r="DKX28" s="32"/>
      <c r="DKY28" s="32"/>
      <c r="DKZ28" s="32"/>
      <c r="DLA28" s="32"/>
      <c r="DLB28" s="32"/>
      <c r="DLC28" s="32"/>
      <c r="DLD28" s="32"/>
      <c r="DLE28" s="32"/>
      <c r="DLF28" s="32"/>
      <c r="DLG28" s="32"/>
      <c r="DLH28" s="32"/>
      <c r="DLI28" s="32"/>
      <c r="DLJ28" s="32"/>
      <c r="DLK28" s="32"/>
      <c r="DLL28" s="32"/>
      <c r="DLM28" s="32"/>
      <c r="DLN28" s="32"/>
      <c r="DLO28" s="32"/>
      <c r="DLP28" s="32"/>
      <c r="DLQ28" s="32"/>
      <c r="DLR28" s="32"/>
      <c r="DLS28" s="32"/>
      <c r="DLT28" s="32"/>
      <c r="DLU28" s="32"/>
      <c r="DLV28" s="32"/>
      <c r="DLW28" s="32"/>
      <c r="DLX28" s="32"/>
      <c r="DLY28" s="32"/>
      <c r="DLZ28" s="32"/>
      <c r="DMA28" s="32"/>
      <c r="DMB28" s="32"/>
      <c r="DMC28" s="32"/>
      <c r="DMD28" s="32"/>
      <c r="DME28" s="32"/>
      <c r="DMF28" s="32"/>
      <c r="DMG28" s="32"/>
      <c r="DMH28" s="32"/>
      <c r="DMI28" s="32"/>
      <c r="DMJ28" s="32"/>
      <c r="DMK28" s="32"/>
      <c r="DML28" s="32"/>
      <c r="DMM28" s="32"/>
      <c r="DMN28" s="32"/>
      <c r="DMO28" s="32"/>
      <c r="DMP28" s="32"/>
      <c r="DMQ28" s="32"/>
      <c r="DMR28" s="32"/>
      <c r="DMS28" s="32"/>
      <c r="DMT28" s="32"/>
      <c r="DMU28" s="32"/>
      <c r="DMV28" s="32"/>
      <c r="DMW28" s="32"/>
      <c r="DMX28" s="32"/>
      <c r="DMY28" s="32"/>
      <c r="DMZ28" s="32"/>
      <c r="DNA28" s="32"/>
      <c r="DNB28" s="32"/>
      <c r="DNC28" s="32"/>
      <c r="DND28" s="32"/>
      <c r="DNE28" s="32"/>
      <c r="DNF28" s="32"/>
      <c r="DNG28" s="32"/>
      <c r="DNH28" s="32"/>
      <c r="DNI28" s="32"/>
      <c r="DNJ28" s="32"/>
      <c r="DNK28" s="32"/>
      <c r="DNL28" s="32"/>
      <c r="DNM28" s="32"/>
      <c r="DNN28" s="32"/>
      <c r="DNO28" s="32"/>
      <c r="DNP28" s="32"/>
      <c r="DNQ28" s="32"/>
      <c r="DNR28" s="32"/>
      <c r="DNS28" s="32"/>
      <c r="DNT28" s="32"/>
      <c r="DNU28" s="32"/>
      <c r="DNV28" s="32"/>
      <c r="DNW28" s="32"/>
      <c r="DNX28" s="32"/>
      <c r="DNY28" s="32"/>
      <c r="DNZ28" s="32"/>
      <c r="DOA28" s="32"/>
      <c r="DOB28" s="32"/>
      <c r="DOC28" s="32"/>
      <c r="DOD28" s="32"/>
      <c r="DOE28" s="32"/>
      <c r="DOF28" s="32"/>
      <c r="DOG28" s="32"/>
      <c r="DOH28" s="32"/>
      <c r="DOI28" s="32"/>
      <c r="DOJ28" s="32"/>
      <c r="DOK28" s="32"/>
      <c r="DOL28" s="32"/>
      <c r="DOM28" s="32"/>
      <c r="DON28" s="32"/>
      <c r="DOO28" s="32"/>
      <c r="DOP28" s="32"/>
      <c r="DOQ28" s="32"/>
      <c r="DOR28" s="32"/>
      <c r="DOS28" s="32"/>
      <c r="DOT28" s="32"/>
      <c r="DOU28" s="32"/>
      <c r="DOV28" s="32"/>
      <c r="DOW28" s="32"/>
      <c r="DOX28" s="32"/>
      <c r="DOY28" s="32"/>
      <c r="DOZ28" s="32"/>
      <c r="DPA28" s="32"/>
      <c r="DPB28" s="32"/>
      <c r="DPC28" s="32"/>
      <c r="DPD28" s="32"/>
      <c r="DPE28" s="32"/>
      <c r="DPF28" s="32"/>
      <c r="DPG28" s="32"/>
      <c r="DPH28" s="32"/>
      <c r="DPI28" s="32"/>
      <c r="DPJ28" s="32"/>
      <c r="DPK28" s="32"/>
      <c r="DPL28" s="32"/>
      <c r="DPM28" s="32"/>
      <c r="DPN28" s="32"/>
      <c r="DPO28" s="32"/>
      <c r="DPP28" s="32"/>
      <c r="DPQ28" s="32"/>
      <c r="DPR28" s="32"/>
      <c r="DPS28" s="32"/>
      <c r="DPT28" s="32"/>
      <c r="DPU28" s="32"/>
      <c r="DPV28" s="32"/>
      <c r="DPW28" s="32"/>
      <c r="DPX28" s="32"/>
      <c r="DPY28" s="32"/>
      <c r="DPZ28" s="32"/>
      <c r="DQA28" s="32"/>
      <c r="DQB28" s="32"/>
      <c r="DQC28" s="32"/>
      <c r="DQD28" s="32"/>
      <c r="DQE28" s="32"/>
      <c r="DQF28" s="32"/>
      <c r="DQG28" s="32"/>
      <c r="DQH28" s="32"/>
      <c r="DQI28" s="32"/>
      <c r="DQJ28" s="32"/>
      <c r="DQK28" s="32"/>
      <c r="DQL28" s="32"/>
      <c r="DQM28" s="32"/>
      <c r="DQN28" s="32"/>
      <c r="DQO28" s="32"/>
      <c r="DQP28" s="32"/>
      <c r="DQQ28" s="32"/>
      <c r="DQR28" s="32"/>
      <c r="DQS28" s="32"/>
      <c r="DQT28" s="32"/>
      <c r="DQU28" s="32"/>
      <c r="DQV28" s="32"/>
      <c r="DQW28" s="32"/>
      <c r="DQX28" s="32"/>
      <c r="DQY28" s="32"/>
      <c r="DQZ28" s="32"/>
      <c r="DRA28" s="32"/>
      <c r="DRB28" s="32"/>
      <c r="DRC28" s="32"/>
      <c r="DRD28" s="32"/>
      <c r="DRE28" s="32"/>
      <c r="DRF28" s="32"/>
      <c r="DRG28" s="32"/>
      <c r="DRH28" s="32"/>
      <c r="DRI28" s="32"/>
      <c r="DRJ28" s="32"/>
      <c r="DRK28" s="32"/>
      <c r="DRL28" s="32"/>
      <c r="DRM28" s="32"/>
      <c r="DRN28" s="32"/>
      <c r="DRO28" s="32"/>
      <c r="DRP28" s="32"/>
      <c r="DRQ28" s="32"/>
      <c r="DRR28" s="32"/>
      <c r="DRS28" s="32"/>
      <c r="DRT28" s="32"/>
      <c r="DRU28" s="32"/>
      <c r="DRV28" s="32"/>
      <c r="DRW28" s="32"/>
      <c r="DRX28" s="32"/>
      <c r="DRY28" s="32"/>
      <c r="DRZ28" s="32"/>
      <c r="DSA28" s="32"/>
      <c r="DSB28" s="32"/>
      <c r="DSC28" s="32"/>
      <c r="DSD28" s="32"/>
      <c r="DSE28" s="32"/>
      <c r="DSF28" s="32"/>
      <c r="DSG28" s="32"/>
      <c r="DSH28" s="32"/>
      <c r="DSI28" s="32"/>
      <c r="DSJ28" s="32"/>
      <c r="DSK28" s="32"/>
      <c r="DSL28" s="32"/>
      <c r="DSM28" s="32"/>
      <c r="DSN28" s="32"/>
      <c r="DSO28" s="32"/>
      <c r="DSP28" s="32"/>
      <c r="DSQ28" s="32"/>
      <c r="DSR28" s="32"/>
      <c r="DSS28" s="32"/>
      <c r="DST28" s="32"/>
      <c r="DSU28" s="32"/>
      <c r="DSV28" s="32"/>
      <c r="DSW28" s="32"/>
      <c r="DSX28" s="32"/>
      <c r="DSY28" s="32"/>
      <c r="DSZ28" s="32"/>
      <c r="DTA28" s="32"/>
      <c r="DTB28" s="32"/>
      <c r="DTC28" s="32"/>
      <c r="DTD28" s="32"/>
      <c r="DTE28" s="32"/>
      <c r="DTF28" s="32"/>
      <c r="DTG28" s="32"/>
      <c r="DTH28" s="32"/>
      <c r="DTI28" s="32"/>
      <c r="DTJ28" s="32"/>
      <c r="DTK28" s="32"/>
      <c r="DTL28" s="32"/>
      <c r="DTM28" s="32"/>
      <c r="DTN28" s="32"/>
      <c r="DTO28" s="32"/>
      <c r="DTP28" s="32"/>
      <c r="DTQ28" s="32"/>
      <c r="DTR28" s="32"/>
      <c r="DTS28" s="32"/>
      <c r="DTT28" s="32"/>
      <c r="DTU28" s="32"/>
      <c r="DTV28" s="32"/>
      <c r="DTW28" s="32"/>
      <c r="DTX28" s="32"/>
      <c r="DTY28" s="32"/>
      <c r="DTZ28" s="32"/>
      <c r="DUA28" s="32"/>
      <c r="DUB28" s="32"/>
      <c r="DUC28" s="32"/>
      <c r="DUD28" s="32"/>
      <c r="DUE28" s="32"/>
      <c r="DUF28" s="32"/>
      <c r="DUG28" s="32"/>
      <c r="DUH28" s="32"/>
      <c r="DUI28" s="32"/>
      <c r="DUJ28" s="32"/>
      <c r="DUK28" s="32"/>
      <c r="DUL28" s="32"/>
      <c r="DUM28" s="32"/>
      <c r="DUN28" s="32"/>
      <c r="DUO28" s="32"/>
      <c r="DUP28" s="32"/>
      <c r="DUQ28" s="32"/>
      <c r="DUR28" s="32"/>
      <c r="DUS28" s="32"/>
      <c r="DUT28" s="32"/>
      <c r="DUU28" s="32"/>
      <c r="DUV28" s="32"/>
      <c r="DUW28" s="32"/>
      <c r="DUX28" s="32"/>
      <c r="DUY28" s="32"/>
      <c r="DUZ28" s="32"/>
      <c r="DVA28" s="32"/>
      <c r="DVB28" s="32"/>
      <c r="DVC28" s="32"/>
      <c r="DVD28" s="32"/>
      <c r="DVE28" s="32"/>
      <c r="DVF28" s="32"/>
      <c r="DVG28" s="32"/>
      <c r="DVH28" s="32"/>
      <c r="DVI28" s="32"/>
      <c r="DVJ28" s="32"/>
      <c r="DVK28" s="32"/>
      <c r="DVL28" s="32"/>
      <c r="DVM28" s="32"/>
      <c r="DVN28" s="32"/>
      <c r="DVO28" s="32"/>
      <c r="DVP28" s="32"/>
      <c r="DVQ28" s="32"/>
      <c r="DVR28" s="32"/>
      <c r="DVS28" s="32"/>
      <c r="DVT28" s="32"/>
      <c r="DVU28" s="32"/>
      <c r="DVV28" s="32"/>
      <c r="DVW28" s="32"/>
      <c r="DVX28" s="32"/>
      <c r="DVY28" s="32"/>
      <c r="DVZ28" s="32"/>
      <c r="DWA28" s="32"/>
      <c r="DWB28" s="32"/>
      <c r="DWC28" s="32"/>
      <c r="DWD28" s="32"/>
      <c r="DWE28" s="32"/>
      <c r="DWF28" s="32"/>
      <c r="DWG28" s="32"/>
      <c r="DWH28" s="32"/>
      <c r="DWI28" s="32"/>
      <c r="DWJ28" s="32"/>
      <c r="DWK28" s="32"/>
      <c r="DWL28" s="32"/>
      <c r="DWM28" s="32"/>
      <c r="DWN28" s="32"/>
      <c r="DWO28" s="32"/>
      <c r="DWP28" s="32"/>
      <c r="DWQ28" s="32"/>
      <c r="DWR28" s="32"/>
      <c r="DWS28" s="32"/>
      <c r="DWT28" s="32"/>
      <c r="DWU28" s="32"/>
      <c r="DWV28" s="32"/>
      <c r="DWW28" s="32"/>
      <c r="DWX28" s="32"/>
      <c r="DWY28" s="32"/>
      <c r="DWZ28" s="32"/>
      <c r="DXA28" s="32"/>
      <c r="DXB28" s="32"/>
      <c r="DXC28" s="32"/>
      <c r="DXD28" s="32"/>
      <c r="DXE28" s="32"/>
      <c r="DXF28" s="32"/>
      <c r="DXG28" s="32"/>
      <c r="DXH28" s="32"/>
      <c r="DXI28" s="32"/>
      <c r="DXJ28" s="32"/>
      <c r="DXK28" s="32"/>
      <c r="DXL28" s="32"/>
      <c r="DXM28" s="32"/>
      <c r="DXN28" s="32"/>
      <c r="DXO28" s="32"/>
      <c r="DXP28" s="32"/>
      <c r="DXQ28" s="32"/>
      <c r="DXR28" s="32"/>
      <c r="DXS28" s="32"/>
      <c r="DXT28" s="32"/>
      <c r="DXU28" s="32"/>
      <c r="DXV28" s="32"/>
      <c r="DXW28" s="32"/>
      <c r="DXX28" s="32"/>
      <c r="DXY28" s="32"/>
      <c r="DXZ28" s="32"/>
      <c r="DYA28" s="32"/>
      <c r="DYB28" s="32"/>
      <c r="DYC28" s="32"/>
      <c r="DYD28" s="32"/>
      <c r="DYE28" s="32"/>
      <c r="DYF28" s="32"/>
      <c r="DYG28" s="32"/>
      <c r="DYH28" s="32"/>
      <c r="DYI28" s="32"/>
      <c r="DYJ28" s="32"/>
      <c r="DYK28" s="32"/>
      <c r="DYL28" s="32"/>
      <c r="DYM28" s="32"/>
      <c r="DYN28" s="32"/>
      <c r="DYO28" s="32"/>
      <c r="DYP28" s="32"/>
      <c r="DYQ28" s="32"/>
      <c r="DYR28" s="32"/>
      <c r="DYS28" s="32"/>
      <c r="DYT28" s="32"/>
      <c r="DYU28" s="32"/>
      <c r="DYV28" s="32"/>
      <c r="DYW28" s="32"/>
      <c r="DYX28" s="32"/>
      <c r="DYY28" s="32"/>
      <c r="DYZ28" s="32"/>
      <c r="DZA28" s="32"/>
      <c r="DZB28" s="32"/>
      <c r="DZC28" s="32"/>
      <c r="DZD28" s="32"/>
      <c r="DZE28" s="32"/>
      <c r="DZF28" s="32"/>
      <c r="DZG28" s="32"/>
      <c r="DZH28" s="32"/>
      <c r="DZI28" s="32"/>
      <c r="DZJ28" s="32"/>
      <c r="DZK28" s="32"/>
      <c r="DZL28" s="32"/>
      <c r="DZM28" s="32"/>
      <c r="DZN28" s="32"/>
      <c r="DZO28" s="32"/>
      <c r="DZP28" s="32"/>
      <c r="DZQ28" s="32"/>
      <c r="DZR28" s="32"/>
      <c r="DZS28" s="32"/>
      <c r="DZT28" s="32"/>
      <c r="DZU28" s="32"/>
      <c r="DZV28" s="32"/>
      <c r="DZW28" s="32"/>
      <c r="DZX28" s="32"/>
      <c r="DZY28" s="32"/>
      <c r="DZZ28" s="32"/>
      <c r="EAA28" s="32"/>
      <c r="EAB28" s="32"/>
      <c r="EAC28" s="32"/>
      <c r="EAD28" s="32"/>
      <c r="EAE28" s="32"/>
      <c r="EAF28" s="32"/>
      <c r="EAG28" s="32"/>
      <c r="EAH28" s="32"/>
      <c r="EAI28" s="32"/>
      <c r="EAJ28" s="32"/>
      <c r="EAK28" s="32"/>
      <c r="EAL28" s="32"/>
      <c r="EAM28" s="32"/>
      <c r="EAN28" s="32"/>
      <c r="EAO28" s="32"/>
      <c r="EAP28" s="32"/>
      <c r="EAQ28" s="32"/>
      <c r="EAR28" s="32"/>
      <c r="EAS28" s="32"/>
      <c r="EAT28" s="32"/>
      <c r="EAU28" s="32"/>
      <c r="EAV28" s="32"/>
      <c r="EAW28" s="32"/>
      <c r="EAX28" s="32"/>
      <c r="EAY28" s="32"/>
      <c r="EAZ28" s="32"/>
      <c r="EBA28" s="32"/>
      <c r="EBB28" s="32"/>
      <c r="EBC28" s="32"/>
      <c r="EBD28" s="32"/>
      <c r="EBE28" s="32"/>
      <c r="EBF28" s="32"/>
      <c r="EBG28" s="32"/>
      <c r="EBH28" s="32"/>
      <c r="EBI28" s="32"/>
      <c r="EBJ28" s="32"/>
      <c r="EBK28" s="32"/>
      <c r="EBL28" s="32"/>
      <c r="EBM28" s="32"/>
      <c r="EBN28" s="32"/>
      <c r="EBO28" s="32"/>
      <c r="EBP28" s="32"/>
      <c r="EBQ28" s="32"/>
      <c r="EBR28" s="32"/>
      <c r="EBS28" s="32"/>
      <c r="EBT28" s="32"/>
      <c r="EBU28" s="32"/>
      <c r="EBV28" s="32"/>
      <c r="EBW28" s="32"/>
      <c r="EBX28" s="32"/>
      <c r="EBY28" s="32"/>
      <c r="EBZ28" s="32"/>
      <c r="ECA28" s="32"/>
      <c r="ECB28" s="32"/>
      <c r="ECC28" s="32"/>
      <c r="ECD28" s="32"/>
      <c r="ECE28" s="32"/>
      <c r="ECF28" s="32"/>
      <c r="ECG28" s="32"/>
      <c r="ECH28" s="32"/>
      <c r="ECI28" s="32"/>
      <c r="ECJ28" s="32"/>
      <c r="ECK28" s="32"/>
      <c r="ECL28" s="32"/>
      <c r="ECM28" s="32"/>
      <c r="ECN28" s="32"/>
      <c r="ECO28" s="32"/>
      <c r="ECP28" s="32"/>
      <c r="ECQ28" s="32"/>
      <c r="ECR28" s="32"/>
      <c r="ECS28" s="32"/>
      <c r="ECT28" s="32"/>
      <c r="ECU28" s="32"/>
      <c r="ECV28" s="32"/>
      <c r="ECW28" s="32"/>
      <c r="ECX28" s="32"/>
      <c r="ECY28" s="32"/>
      <c r="ECZ28" s="32"/>
      <c r="EDA28" s="32"/>
      <c r="EDB28" s="32"/>
      <c r="EDC28" s="32"/>
      <c r="EDD28" s="32"/>
      <c r="EDE28" s="32"/>
      <c r="EDF28" s="32"/>
      <c r="EDG28" s="32"/>
      <c r="EDH28" s="32"/>
      <c r="EDI28" s="32"/>
      <c r="EDJ28" s="32"/>
      <c r="EDK28" s="32"/>
      <c r="EDL28" s="32"/>
      <c r="EDM28" s="32"/>
      <c r="EDN28" s="32"/>
      <c r="EDO28" s="32"/>
      <c r="EDP28" s="32"/>
      <c r="EDQ28" s="32"/>
      <c r="EDR28" s="32"/>
      <c r="EDS28" s="32"/>
      <c r="EDT28" s="32"/>
      <c r="EDU28" s="32"/>
      <c r="EDV28" s="32"/>
      <c r="EDW28" s="32"/>
      <c r="EDX28" s="32"/>
      <c r="EDY28" s="32"/>
      <c r="EDZ28" s="32"/>
      <c r="EEA28" s="32"/>
      <c r="EEB28" s="32"/>
      <c r="EEC28" s="32"/>
      <c r="EED28" s="32"/>
      <c r="EEE28" s="32"/>
      <c r="EEF28" s="32"/>
      <c r="EEG28" s="32"/>
      <c r="EEH28" s="32"/>
      <c r="EEI28" s="32"/>
      <c r="EEJ28" s="32"/>
      <c r="EEK28" s="32"/>
      <c r="EEL28" s="32"/>
      <c r="EEM28" s="32"/>
      <c r="EEN28" s="32"/>
      <c r="EEO28" s="32"/>
      <c r="EEP28" s="32"/>
      <c r="EEQ28" s="32"/>
      <c r="EER28" s="32"/>
      <c r="EES28" s="32"/>
      <c r="EET28" s="32"/>
      <c r="EEU28" s="32"/>
      <c r="EEV28" s="32"/>
      <c r="EEW28" s="32"/>
      <c r="EEX28" s="32"/>
      <c r="EEY28" s="32"/>
      <c r="EEZ28" s="32"/>
      <c r="EFA28" s="32"/>
      <c r="EFB28" s="32"/>
      <c r="EFC28" s="32"/>
      <c r="EFD28" s="32"/>
      <c r="EFE28" s="32"/>
      <c r="EFF28" s="32"/>
      <c r="EFG28" s="32"/>
      <c r="EFH28" s="32"/>
      <c r="EFI28" s="32"/>
      <c r="EFJ28" s="32"/>
      <c r="EFK28" s="32"/>
      <c r="EFL28" s="32"/>
      <c r="EFM28" s="32"/>
      <c r="EFN28" s="32"/>
      <c r="EFO28" s="32"/>
      <c r="EFP28" s="32"/>
      <c r="EFQ28" s="32"/>
      <c r="EFR28" s="32"/>
      <c r="EFS28" s="32"/>
      <c r="EFT28" s="32"/>
      <c r="EFU28" s="32"/>
      <c r="EFV28" s="32"/>
      <c r="EFW28" s="32"/>
      <c r="EFX28" s="32"/>
      <c r="EFY28" s="32"/>
      <c r="EFZ28" s="32"/>
      <c r="EGA28" s="32"/>
      <c r="EGB28" s="32"/>
      <c r="EGC28" s="32"/>
      <c r="EGD28" s="32"/>
      <c r="EGE28" s="32"/>
      <c r="EGF28" s="32"/>
      <c r="EGG28" s="32"/>
      <c r="EGH28" s="32"/>
      <c r="EGI28" s="32"/>
      <c r="EGJ28" s="32"/>
      <c r="EGK28" s="32"/>
      <c r="EGL28" s="32"/>
      <c r="EGM28" s="32"/>
      <c r="EGN28" s="32"/>
      <c r="EGO28" s="32"/>
      <c r="EGP28" s="32"/>
      <c r="EGQ28" s="32"/>
      <c r="EGR28" s="32"/>
      <c r="EGS28" s="32"/>
      <c r="EGT28" s="32"/>
      <c r="EGU28" s="32"/>
      <c r="EGV28" s="32"/>
      <c r="EGW28" s="32"/>
      <c r="EGX28" s="32"/>
      <c r="EGY28" s="32"/>
      <c r="EGZ28" s="32"/>
      <c r="EHA28" s="32"/>
      <c r="EHB28" s="32"/>
      <c r="EHC28" s="32"/>
      <c r="EHD28" s="32"/>
      <c r="EHE28" s="32"/>
      <c r="EHF28" s="32"/>
      <c r="EHG28" s="32"/>
      <c r="EHH28" s="32"/>
      <c r="EHI28" s="32"/>
      <c r="EHJ28" s="32"/>
      <c r="EHK28" s="32"/>
      <c r="EHL28" s="32"/>
      <c r="EHM28" s="32"/>
      <c r="EHN28" s="32"/>
      <c r="EHO28" s="32"/>
      <c r="EHP28" s="32"/>
      <c r="EHQ28" s="32"/>
      <c r="EHR28" s="32"/>
      <c r="EHS28" s="32"/>
      <c r="EHT28" s="32"/>
      <c r="EHU28" s="32"/>
      <c r="EHV28" s="32"/>
      <c r="EHW28" s="32"/>
      <c r="EHX28" s="32"/>
      <c r="EHY28" s="32"/>
      <c r="EHZ28" s="32"/>
      <c r="EIA28" s="32"/>
      <c r="EIB28" s="32"/>
      <c r="EIC28" s="32"/>
      <c r="EID28" s="32"/>
      <c r="EIE28" s="32"/>
      <c r="EIF28" s="32"/>
      <c r="EIG28" s="32"/>
      <c r="EIH28" s="32"/>
      <c r="EII28" s="32"/>
      <c r="EIJ28" s="32"/>
      <c r="EIK28" s="32"/>
      <c r="EIL28" s="32"/>
      <c r="EIM28" s="32"/>
      <c r="EIN28" s="32"/>
      <c r="EIO28" s="32"/>
      <c r="EIP28" s="32"/>
      <c r="EIQ28" s="32"/>
      <c r="EIR28" s="32"/>
      <c r="EIS28" s="32"/>
      <c r="EIT28" s="32"/>
      <c r="EIU28" s="32"/>
      <c r="EIV28" s="32"/>
      <c r="EIW28" s="32"/>
      <c r="EIX28" s="32"/>
      <c r="EIY28" s="32"/>
      <c r="EIZ28" s="32"/>
      <c r="EJA28" s="32"/>
      <c r="EJB28" s="32"/>
      <c r="EJC28" s="32"/>
      <c r="EJD28" s="32"/>
      <c r="EJE28" s="32"/>
      <c r="EJF28" s="32"/>
      <c r="EJG28" s="32"/>
      <c r="EJH28" s="32"/>
      <c r="EJI28" s="32"/>
      <c r="EJJ28" s="32"/>
      <c r="EJK28" s="32"/>
      <c r="EJL28" s="32"/>
      <c r="EJM28" s="32"/>
      <c r="EJN28" s="32"/>
      <c r="EJO28" s="32"/>
      <c r="EJP28" s="32"/>
      <c r="EJQ28" s="32"/>
      <c r="EJR28" s="32"/>
      <c r="EJS28" s="32"/>
      <c r="EJT28" s="32"/>
      <c r="EJU28" s="32"/>
      <c r="EJV28" s="32"/>
      <c r="EJW28" s="32"/>
      <c r="EJX28" s="32"/>
      <c r="EJY28" s="32"/>
      <c r="EJZ28" s="32"/>
      <c r="EKA28" s="32"/>
      <c r="EKB28" s="32"/>
      <c r="EKC28" s="32"/>
      <c r="EKD28" s="32"/>
      <c r="EKE28" s="32"/>
      <c r="EKF28" s="32"/>
      <c r="EKG28" s="32"/>
      <c r="EKH28" s="32"/>
      <c r="EKI28" s="32"/>
      <c r="EKJ28" s="32"/>
      <c r="EKK28" s="32"/>
      <c r="EKL28" s="32"/>
      <c r="EKM28" s="32"/>
      <c r="EKN28" s="32"/>
      <c r="EKO28" s="32"/>
      <c r="EKP28" s="32"/>
      <c r="EKQ28" s="32"/>
      <c r="EKR28" s="32"/>
      <c r="EKS28" s="32"/>
      <c r="EKT28" s="32"/>
      <c r="EKU28" s="32"/>
      <c r="EKV28" s="32"/>
      <c r="EKW28" s="32"/>
      <c r="EKX28" s="32"/>
      <c r="EKY28" s="32"/>
      <c r="EKZ28" s="32"/>
      <c r="ELA28" s="32"/>
      <c r="ELB28" s="32"/>
      <c r="ELC28" s="32"/>
      <c r="ELD28" s="32"/>
      <c r="ELE28" s="32"/>
      <c r="ELF28" s="32"/>
      <c r="ELG28" s="32"/>
      <c r="ELH28" s="32"/>
      <c r="ELI28" s="32"/>
      <c r="ELJ28" s="32"/>
      <c r="ELK28" s="32"/>
      <c r="ELL28" s="32"/>
      <c r="ELM28" s="32"/>
      <c r="ELN28" s="32"/>
      <c r="ELO28" s="32"/>
      <c r="ELP28" s="32"/>
      <c r="ELQ28" s="32"/>
      <c r="ELR28" s="32"/>
      <c r="ELS28" s="32"/>
      <c r="ELT28" s="32"/>
      <c r="ELU28" s="32"/>
      <c r="ELV28" s="32"/>
      <c r="ELW28" s="32"/>
      <c r="ELX28" s="32"/>
      <c r="ELY28" s="32"/>
      <c r="ELZ28" s="32"/>
      <c r="EMA28" s="32"/>
      <c r="EMB28" s="32"/>
      <c r="EMC28" s="32"/>
      <c r="EMD28" s="32"/>
      <c r="EME28" s="32"/>
      <c r="EMF28" s="32"/>
      <c r="EMG28" s="32"/>
      <c r="EMH28" s="32"/>
      <c r="EMI28" s="32"/>
      <c r="EMJ28" s="32"/>
      <c r="EMK28" s="32"/>
      <c r="EML28" s="32"/>
      <c r="EMM28" s="32"/>
      <c r="EMN28" s="32"/>
      <c r="EMO28" s="32"/>
      <c r="EMP28" s="32"/>
      <c r="EMQ28" s="32"/>
      <c r="EMR28" s="32"/>
      <c r="EMS28" s="32"/>
      <c r="EMT28" s="32"/>
      <c r="EMU28" s="32"/>
      <c r="EMV28" s="32"/>
      <c r="EMW28" s="32"/>
      <c r="EMX28" s="32"/>
      <c r="EMY28" s="32"/>
      <c r="EMZ28" s="32"/>
      <c r="ENA28" s="32"/>
      <c r="ENB28" s="32"/>
      <c r="ENC28" s="32"/>
      <c r="END28" s="32"/>
      <c r="ENE28" s="32"/>
      <c r="ENF28" s="32"/>
      <c r="ENG28" s="32"/>
      <c r="ENH28" s="32"/>
      <c r="ENI28" s="32"/>
      <c r="ENJ28" s="32"/>
      <c r="ENK28" s="32"/>
      <c r="ENL28" s="32"/>
      <c r="ENM28" s="32"/>
      <c r="ENN28" s="32"/>
      <c r="ENO28" s="32"/>
      <c r="ENP28" s="32"/>
      <c r="ENQ28" s="32"/>
      <c r="ENR28" s="32"/>
      <c r="ENS28" s="32"/>
      <c r="ENT28" s="32"/>
      <c r="ENU28" s="32"/>
      <c r="ENV28" s="32"/>
      <c r="ENW28" s="32"/>
      <c r="ENX28" s="32"/>
      <c r="ENY28" s="32"/>
      <c r="ENZ28" s="32"/>
      <c r="EOA28" s="32"/>
      <c r="EOB28" s="32"/>
      <c r="EOC28" s="32"/>
      <c r="EOD28" s="32"/>
      <c r="EOE28" s="32"/>
      <c r="EOF28" s="32"/>
      <c r="EOG28" s="32"/>
      <c r="EOH28" s="32"/>
      <c r="EOI28" s="32"/>
      <c r="EOJ28" s="32"/>
      <c r="EOK28" s="32"/>
      <c r="EOL28" s="32"/>
      <c r="EOM28" s="32"/>
      <c r="EON28" s="32"/>
      <c r="EOO28" s="32"/>
      <c r="EOP28" s="32"/>
      <c r="EOQ28" s="32"/>
      <c r="EOR28" s="32"/>
      <c r="EOS28" s="32"/>
      <c r="EOT28" s="32"/>
      <c r="EOU28" s="32"/>
      <c r="EOV28" s="32"/>
      <c r="EOW28" s="32"/>
      <c r="EOX28" s="32"/>
      <c r="EOY28" s="32"/>
      <c r="EOZ28" s="32"/>
      <c r="EPA28" s="32"/>
      <c r="EPB28" s="32"/>
      <c r="EPC28" s="32"/>
      <c r="EPD28" s="32"/>
      <c r="EPE28" s="32"/>
      <c r="EPF28" s="32"/>
      <c r="EPG28" s="32"/>
      <c r="EPH28" s="32"/>
      <c r="EPI28" s="32"/>
      <c r="EPJ28" s="32"/>
      <c r="EPK28" s="32"/>
      <c r="EPL28" s="32"/>
      <c r="EPM28" s="32"/>
      <c r="EPN28" s="32"/>
      <c r="EPO28" s="32"/>
      <c r="EPP28" s="32"/>
      <c r="EPQ28" s="32"/>
      <c r="EPR28" s="32"/>
      <c r="EPS28" s="32"/>
      <c r="EPT28" s="32"/>
      <c r="EPU28" s="32"/>
      <c r="EPV28" s="32"/>
      <c r="EPW28" s="32"/>
      <c r="EPX28" s="32"/>
      <c r="EPY28" s="32"/>
      <c r="EPZ28" s="32"/>
      <c r="EQA28" s="32"/>
      <c r="EQB28" s="32"/>
      <c r="EQC28" s="32"/>
      <c r="EQD28" s="32"/>
      <c r="EQE28" s="32"/>
      <c r="EQF28" s="32"/>
      <c r="EQG28" s="32"/>
      <c r="EQH28" s="32"/>
      <c r="EQI28" s="32"/>
      <c r="EQJ28" s="32"/>
      <c r="EQK28" s="32"/>
      <c r="EQL28" s="32"/>
      <c r="EQM28" s="32"/>
      <c r="EQN28" s="32"/>
      <c r="EQO28" s="32"/>
      <c r="EQP28" s="32"/>
      <c r="EQQ28" s="32"/>
      <c r="EQR28" s="32"/>
      <c r="EQS28" s="32"/>
      <c r="EQT28" s="32"/>
      <c r="EQU28" s="32"/>
      <c r="EQV28" s="32"/>
      <c r="EQW28" s="32"/>
      <c r="EQX28" s="32"/>
      <c r="EQY28" s="32"/>
      <c r="EQZ28" s="32"/>
      <c r="ERA28" s="32"/>
      <c r="ERB28" s="32"/>
      <c r="ERC28" s="32"/>
      <c r="ERD28" s="32"/>
      <c r="ERE28" s="32"/>
      <c r="ERF28" s="32"/>
      <c r="ERG28" s="32"/>
      <c r="ERH28" s="32"/>
      <c r="ERI28" s="32"/>
      <c r="ERJ28" s="32"/>
      <c r="ERK28" s="32"/>
      <c r="ERL28" s="32"/>
      <c r="ERM28" s="32"/>
      <c r="ERN28" s="32"/>
      <c r="ERO28" s="32"/>
      <c r="ERP28" s="32"/>
      <c r="ERQ28" s="32"/>
      <c r="ERR28" s="32"/>
      <c r="ERS28" s="32"/>
      <c r="ERT28" s="32"/>
      <c r="ERU28" s="32"/>
      <c r="ERV28" s="32"/>
      <c r="ERW28" s="32"/>
      <c r="ERX28" s="32"/>
      <c r="ERY28" s="32"/>
      <c r="ERZ28" s="32"/>
      <c r="ESA28" s="32"/>
      <c r="ESB28" s="32"/>
      <c r="ESC28" s="32"/>
      <c r="ESD28" s="32"/>
      <c r="ESE28" s="32"/>
      <c r="ESF28" s="32"/>
      <c r="ESG28" s="32"/>
      <c r="ESH28" s="32"/>
      <c r="ESI28" s="32"/>
      <c r="ESJ28" s="32"/>
      <c r="ESK28" s="32"/>
      <c r="ESL28" s="32"/>
      <c r="ESM28" s="32"/>
      <c r="ESN28" s="32"/>
      <c r="ESO28" s="32"/>
      <c r="ESP28" s="32"/>
      <c r="ESQ28" s="32"/>
      <c r="ESR28" s="32"/>
      <c r="ESS28" s="32"/>
      <c r="EST28" s="32"/>
      <c r="ESU28" s="32"/>
      <c r="ESV28" s="32"/>
      <c r="ESW28" s="32"/>
      <c r="ESX28" s="32"/>
      <c r="ESY28" s="32"/>
      <c r="ESZ28" s="32"/>
      <c r="ETA28" s="32"/>
      <c r="ETB28" s="32"/>
      <c r="ETC28" s="32"/>
      <c r="ETD28" s="32"/>
      <c r="ETE28" s="32"/>
      <c r="ETF28" s="32"/>
      <c r="ETG28" s="32"/>
      <c r="ETH28" s="32"/>
      <c r="ETI28" s="32"/>
      <c r="ETJ28" s="32"/>
      <c r="ETK28" s="32"/>
      <c r="ETL28" s="32"/>
      <c r="ETM28" s="32"/>
      <c r="ETN28" s="32"/>
      <c r="ETO28" s="32"/>
      <c r="ETP28" s="32"/>
      <c r="ETQ28" s="32"/>
      <c r="ETR28" s="32"/>
      <c r="ETS28" s="32"/>
      <c r="ETT28" s="32"/>
      <c r="ETU28" s="32"/>
      <c r="ETV28" s="32"/>
      <c r="ETW28" s="32"/>
      <c r="ETX28" s="32"/>
      <c r="ETY28" s="32"/>
      <c r="ETZ28" s="32"/>
      <c r="EUA28" s="32"/>
      <c r="EUB28" s="32"/>
      <c r="EUC28" s="32"/>
      <c r="EUD28" s="32"/>
      <c r="EUE28" s="32"/>
      <c r="EUF28" s="32"/>
      <c r="EUG28" s="32"/>
      <c r="EUH28" s="32"/>
      <c r="EUI28" s="32"/>
      <c r="EUJ28" s="32"/>
      <c r="EUK28" s="32"/>
      <c r="EUL28" s="32"/>
      <c r="EUM28" s="32"/>
      <c r="EUN28" s="32"/>
      <c r="EUO28" s="32"/>
      <c r="EUP28" s="32"/>
      <c r="EUQ28" s="32"/>
      <c r="EUR28" s="32"/>
      <c r="EUS28" s="32"/>
      <c r="EUT28" s="32"/>
      <c r="EUU28" s="32"/>
      <c r="EUV28" s="32"/>
      <c r="EUW28" s="32"/>
      <c r="EUX28" s="32"/>
      <c r="EUY28" s="32"/>
      <c r="EUZ28" s="32"/>
      <c r="EVA28" s="32"/>
      <c r="EVB28" s="32"/>
      <c r="EVC28" s="32"/>
      <c r="EVD28" s="32"/>
      <c r="EVE28" s="32"/>
      <c r="EVF28" s="32"/>
      <c r="EVG28" s="32"/>
      <c r="EVH28" s="32"/>
      <c r="EVI28" s="32"/>
      <c r="EVJ28" s="32"/>
      <c r="EVK28" s="32"/>
      <c r="EVL28" s="32"/>
      <c r="EVM28" s="32"/>
      <c r="EVN28" s="32"/>
      <c r="EVO28" s="32"/>
      <c r="EVP28" s="32"/>
      <c r="EVQ28" s="32"/>
      <c r="EVR28" s="32"/>
      <c r="EVS28" s="32"/>
      <c r="EVT28" s="32"/>
      <c r="EVU28" s="32"/>
      <c r="EVV28" s="32"/>
      <c r="EVW28" s="32"/>
      <c r="EVX28" s="32"/>
      <c r="EVY28" s="32"/>
      <c r="EVZ28" s="32"/>
      <c r="EWA28" s="32"/>
      <c r="EWB28" s="32"/>
      <c r="EWC28" s="32"/>
      <c r="EWD28" s="32"/>
      <c r="EWE28" s="32"/>
      <c r="EWF28" s="32"/>
      <c r="EWG28" s="32"/>
      <c r="EWH28" s="32"/>
      <c r="EWI28" s="32"/>
      <c r="EWJ28" s="32"/>
      <c r="EWK28" s="32"/>
      <c r="EWL28" s="32"/>
      <c r="EWM28" s="32"/>
      <c r="EWN28" s="32"/>
      <c r="EWO28" s="32"/>
      <c r="EWP28" s="32"/>
      <c r="EWQ28" s="32"/>
      <c r="EWR28" s="32"/>
      <c r="EWS28" s="32"/>
      <c r="EWT28" s="32"/>
      <c r="EWU28" s="32"/>
      <c r="EWV28" s="32"/>
      <c r="EWW28" s="32"/>
      <c r="EWX28" s="32"/>
      <c r="EWY28" s="32"/>
      <c r="EWZ28" s="32"/>
      <c r="EXA28" s="32"/>
      <c r="EXB28" s="32"/>
      <c r="EXC28" s="32"/>
      <c r="EXD28" s="32"/>
      <c r="EXE28" s="32"/>
      <c r="EXF28" s="32"/>
      <c r="EXG28" s="32"/>
      <c r="EXH28" s="32"/>
      <c r="EXI28" s="32"/>
      <c r="EXJ28" s="32"/>
      <c r="EXK28" s="32"/>
      <c r="EXL28" s="32"/>
      <c r="EXM28" s="32"/>
      <c r="EXN28" s="32"/>
      <c r="EXO28" s="32"/>
      <c r="EXP28" s="32"/>
      <c r="EXQ28" s="32"/>
      <c r="EXR28" s="32"/>
      <c r="EXS28" s="32"/>
      <c r="EXT28" s="32"/>
      <c r="EXU28" s="32"/>
      <c r="EXV28" s="32"/>
      <c r="EXW28" s="32"/>
      <c r="EXX28" s="32"/>
      <c r="EXY28" s="32"/>
      <c r="EXZ28" s="32"/>
      <c r="EYA28" s="32"/>
      <c r="EYB28" s="32"/>
      <c r="EYC28" s="32"/>
      <c r="EYD28" s="32"/>
      <c r="EYE28" s="32"/>
      <c r="EYF28" s="32"/>
      <c r="EYG28" s="32"/>
      <c r="EYH28" s="32"/>
      <c r="EYI28" s="32"/>
      <c r="EYJ28" s="32"/>
      <c r="EYK28" s="32"/>
      <c r="EYL28" s="32"/>
      <c r="EYM28" s="32"/>
      <c r="EYN28" s="32"/>
      <c r="EYO28" s="32"/>
      <c r="EYP28" s="32"/>
      <c r="EYQ28" s="32"/>
      <c r="EYR28" s="32"/>
      <c r="EYS28" s="32"/>
      <c r="EYT28" s="32"/>
      <c r="EYU28" s="32"/>
      <c r="EYV28" s="32"/>
      <c r="EYW28" s="32"/>
      <c r="EYX28" s="32"/>
      <c r="EYY28" s="32"/>
      <c r="EYZ28" s="32"/>
      <c r="EZA28" s="32"/>
      <c r="EZB28" s="32"/>
      <c r="EZC28" s="32"/>
      <c r="EZD28" s="32"/>
      <c r="EZE28" s="32"/>
      <c r="EZF28" s="32"/>
      <c r="EZG28" s="32"/>
      <c r="EZH28" s="32"/>
      <c r="EZI28" s="32"/>
      <c r="EZJ28" s="32"/>
      <c r="EZK28" s="32"/>
      <c r="EZL28" s="32"/>
      <c r="EZM28" s="32"/>
      <c r="EZN28" s="32"/>
      <c r="EZO28" s="32"/>
      <c r="EZP28" s="32"/>
      <c r="EZQ28" s="32"/>
      <c r="EZR28" s="32"/>
      <c r="EZS28" s="32"/>
      <c r="EZT28" s="32"/>
      <c r="EZU28" s="32"/>
      <c r="EZV28" s="32"/>
      <c r="EZW28" s="32"/>
      <c r="EZX28" s="32"/>
      <c r="EZY28" s="32"/>
      <c r="EZZ28" s="32"/>
      <c r="FAA28" s="32"/>
      <c r="FAB28" s="32"/>
      <c r="FAC28" s="32"/>
      <c r="FAD28" s="32"/>
      <c r="FAE28" s="32"/>
      <c r="FAF28" s="32"/>
      <c r="FAG28" s="32"/>
      <c r="FAH28" s="32"/>
      <c r="FAI28" s="32"/>
      <c r="FAJ28" s="32"/>
      <c r="FAK28" s="32"/>
      <c r="FAL28" s="32"/>
      <c r="FAM28" s="32"/>
      <c r="FAN28" s="32"/>
      <c r="FAO28" s="32"/>
      <c r="FAP28" s="32"/>
      <c r="FAQ28" s="32"/>
      <c r="FAR28" s="32"/>
      <c r="FAS28" s="32"/>
      <c r="FAT28" s="32"/>
      <c r="FAU28" s="32"/>
      <c r="FAV28" s="32"/>
      <c r="FAW28" s="32"/>
      <c r="FAX28" s="32"/>
      <c r="FAY28" s="32"/>
      <c r="FAZ28" s="32"/>
      <c r="FBA28" s="32"/>
      <c r="FBB28" s="32"/>
      <c r="FBC28" s="32"/>
      <c r="FBD28" s="32"/>
      <c r="FBE28" s="32"/>
      <c r="FBF28" s="32"/>
      <c r="FBG28" s="32"/>
      <c r="FBH28" s="32"/>
      <c r="FBI28" s="32"/>
      <c r="FBJ28" s="32"/>
      <c r="FBK28" s="32"/>
      <c r="FBL28" s="32"/>
      <c r="FBM28" s="32"/>
      <c r="FBN28" s="32"/>
      <c r="FBO28" s="32"/>
      <c r="FBP28" s="32"/>
      <c r="FBQ28" s="32"/>
      <c r="FBR28" s="32"/>
      <c r="FBS28" s="32"/>
      <c r="FBT28" s="32"/>
      <c r="FBU28" s="32"/>
      <c r="FBV28" s="32"/>
      <c r="FBW28" s="32"/>
      <c r="FBX28" s="32"/>
      <c r="FBY28" s="32"/>
      <c r="FBZ28" s="32"/>
      <c r="FCA28" s="32"/>
      <c r="FCB28" s="32"/>
      <c r="FCC28" s="32"/>
      <c r="FCD28" s="32"/>
      <c r="FCE28" s="32"/>
      <c r="FCF28" s="32"/>
      <c r="FCG28" s="32"/>
      <c r="FCH28" s="32"/>
      <c r="FCI28" s="32"/>
      <c r="FCJ28" s="32"/>
      <c r="FCK28" s="32"/>
      <c r="FCL28" s="32"/>
      <c r="FCM28" s="32"/>
      <c r="FCN28" s="32"/>
      <c r="FCO28" s="32"/>
      <c r="FCP28" s="32"/>
      <c r="FCQ28" s="32"/>
      <c r="FCR28" s="32"/>
      <c r="FCS28" s="32"/>
      <c r="FCT28" s="32"/>
      <c r="FCU28" s="32"/>
      <c r="FCV28" s="32"/>
      <c r="FCW28" s="32"/>
      <c r="FCX28" s="32"/>
      <c r="FCY28" s="32"/>
      <c r="FCZ28" s="32"/>
      <c r="FDA28" s="32"/>
      <c r="FDB28" s="32"/>
      <c r="FDC28" s="32"/>
      <c r="FDD28" s="32"/>
      <c r="FDE28" s="32"/>
      <c r="FDF28" s="32"/>
      <c r="FDG28" s="32"/>
      <c r="FDH28" s="32"/>
      <c r="FDI28" s="32"/>
      <c r="FDJ28" s="32"/>
      <c r="FDK28" s="32"/>
      <c r="FDL28" s="32"/>
      <c r="FDM28" s="32"/>
      <c r="FDN28" s="32"/>
      <c r="FDO28" s="32"/>
      <c r="FDP28" s="32"/>
      <c r="FDQ28" s="32"/>
      <c r="FDR28" s="32"/>
      <c r="FDS28" s="32"/>
      <c r="FDT28" s="32"/>
      <c r="FDU28" s="32"/>
      <c r="FDV28" s="32"/>
      <c r="FDW28" s="32"/>
      <c r="FDX28" s="32"/>
      <c r="FDY28" s="32"/>
      <c r="FDZ28" s="32"/>
      <c r="FEA28" s="32"/>
      <c r="FEB28" s="32"/>
      <c r="FEC28" s="32"/>
      <c r="FED28" s="32"/>
      <c r="FEE28" s="32"/>
      <c r="FEF28" s="32"/>
      <c r="FEG28" s="32"/>
      <c r="FEH28" s="32"/>
      <c r="FEI28" s="32"/>
      <c r="FEJ28" s="32"/>
      <c r="FEK28" s="32"/>
      <c r="FEL28" s="32"/>
      <c r="FEM28" s="32"/>
      <c r="FEN28" s="32"/>
      <c r="FEO28" s="32"/>
      <c r="FEP28" s="32"/>
      <c r="FEQ28" s="32"/>
      <c r="FER28" s="32"/>
      <c r="FES28" s="32"/>
      <c r="FET28" s="32"/>
      <c r="FEU28" s="32"/>
      <c r="FEV28" s="32"/>
      <c r="FEW28" s="32"/>
      <c r="FEX28" s="32"/>
      <c r="FEY28" s="32"/>
      <c r="FEZ28" s="32"/>
      <c r="FFA28" s="32"/>
      <c r="FFB28" s="32"/>
      <c r="FFC28" s="32"/>
      <c r="FFD28" s="32"/>
      <c r="FFE28" s="32"/>
      <c r="FFF28" s="32"/>
      <c r="FFG28" s="32"/>
      <c r="FFH28" s="32"/>
      <c r="FFI28" s="32"/>
      <c r="FFJ28" s="32"/>
      <c r="FFK28" s="32"/>
      <c r="FFL28" s="32"/>
      <c r="FFM28" s="32"/>
      <c r="FFN28" s="32"/>
      <c r="FFO28" s="32"/>
      <c r="FFP28" s="32"/>
      <c r="FFQ28" s="32"/>
      <c r="FFR28" s="32"/>
      <c r="FFS28" s="32"/>
      <c r="FFT28" s="32"/>
      <c r="FFU28" s="32"/>
      <c r="FFV28" s="32"/>
      <c r="FFW28" s="32"/>
      <c r="FFX28" s="32"/>
      <c r="FFY28" s="32"/>
      <c r="FFZ28" s="32"/>
      <c r="FGA28" s="32"/>
      <c r="FGB28" s="32"/>
      <c r="FGC28" s="32"/>
      <c r="FGD28" s="32"/>
      <c r="FGE28" s="32"/>
      <c r="FGF28" s="32"/>
      <c r="FGG28" s="32"/>
      <c r="FGH28" s="32"/>
      <c r="FGI28" s="32"/>
      <c r="FGJ28" s="32"/>
      <c r="FGK28" s="32"/>
      <c r="FGL28" s="32"/>
      <c r="FGM28" s="32"/>
      <c r="FGN28" s="32"/>
      <c r="FGO28" s="32"/>
      <c r="FGP28" s="32"/>
      <c r="FGQ28" s="32"/>
      <c r="FGR28" s="32"/>
      <c r="FGS28" s="32"/>
      <c r="FGT28" s="32"/>
      <c r="FGU28" s="32"/>
      <c r="FGV28" s="32"/>
      <c r="FGW28" s="32"/>
      <c r="FGX28" s="32"/>
      <c r="FGY28" s="32"/>
      <c r="FGZ28" s="32"/>
      <c r="FHA28" s="32"/>
      <c r="FHB28" s="32"/>
      <c r="FHC28" s="32"/>
      <c r="FHD28" s="32"/>
      <c r="FHE28" s="32"/>
      <c r="FHF28" s="32"/>
      <c r="FHG28" s="32"/>
      <c r="FHH28" s="32"/>
      <c r="FHI28" s="32"/>
      <c r="FHJ28" s="32"/>
      <c r="FHK28" s="32"/>
      <c r="FHL28" s="32"/>
      <c r="FHM28" s="32"/>
      <c r="FHN28" s="32"/>
      <c r="FHO28" s="32"/>
      <c r="FHP28" s="32"/>
      <c r="FHQ28" s="32"/>
      <c r="FHR28" s="32"/>
      <c r="FHS28" s="32"/>
      <c r="FHT28" s="32"/>
      <c r="FHU28" s="32"/>
      <c r="FHV28" s="32"/>
      <c r="FHW28" s="32"/>
      <c r="FHX28" s="32"/>
      <c r="FHY28" s="32"/>
      <c r="FHZ28" s="32"/>
      <c r="FIA28" s="32"/>
      <c r="FIB28" s="32"/>
      <c r="FIC28" s="32"/>
      <c r="FID28" s="32"/>
      <c r="FIE28" s="32"/>
      <c r="FIF28" s="32"/>
      <c r="FIG28" s="32"/>
      <c r="FIH28" s="32"/>
      <c r="FII28" s="32"/>
      <c r="FIJ28" s="32"/>
      <c r="FIK28" s="32"/>
      <c r="FIL28" s="32"/>
      <c r="FIM28" s="32"/>
      <c r="FIN28" s="32"/>
      <c r="FIO28" s="32"/>
      <c r="FIP28" s="32"/>
      <c r="FIQ28" s="32"/>
      <c r="FIR28" s="32"/>
      <c r="FIS28" s="32"/>
      <c r="FIT28" s="32"/>
      <c r="FIU28" s="32"/>
      <c r="FIV28" s="32"/>
      <c r="FIW28" s="32"/>
      <c r="FIX28" s="32"/>
      <c r="FIY28" s="32"/>
      <c r="FIZ28" s="32"/>
      <c r="FJA28" s="32"/>
      <c r="FJB28" s="32"/>
      <c r="FJC28" s="32"/>
      <c r="FJD28" s="32"/>
      <c r="FJE28" s="32"/>
      <c r="FJF28" s="32"/>
      <c r="FJG28" s="32"/>
      <c r="FJH28" s="32"/>
      <c r="FJI28" s="32"/>
      <c r="FJJ28" s="32"/>
      <c r="FJK28" s="32"/>
      <c r="FJL28" s="32"/>
      <c r="FJM28" s="32"/>
      <c r="FJN28" s="32"/>
      <c r="FJO28" s="32"/>
      <c r="FJP28" s="32"/>
      <c r="FJQ28" s="32"/>
      <c r="FJR28" s="32"/>
      <c r="FJS28" s="32"/>
      <c r="FJT28" s="32"/>
      <c r="FJU28" s="32"/>
      <c r="FJV28" s="32"/>
      <c r="FJW28" s="32"/>
      <c r="FJX28" s="32"/>
      <c r="FJY28" s="32"/>
      <c r="FJZ28" s="32"/>
      <c r="FKA28" s="32"/>
      <c r="FKB28" s="32"/>
      <c r="FKC28" s="32"/>
      <c r="FKD28" s="32"/>
      <c r="FKE28" s="32"/>
      <c r="FKF28" s="32"/>
      <c r="FKG28" s="32"/>
      <c r="FKH28" s="32"/>
      <c r="FKI28" s="32"/>
      <c r="FKJ28" s="32"/>
      <c r="FKK28" s="32"/>
      <c r="FKL28" s="32"/>
      <c r="FKM28" s="32"/>
      <c r="FKN28" s="32"/>
      <c r="FKO28" s="32"/>
      <c r="FKP28" s="32"/>
      <c r="FKQ28" s="32"/>
      <c r="FKR28" s="32"/>
      <c r="FKS28" s="32"/>
      <c r="FKT28" s="32"/>
      <c r="FKU28" s="32"/>
      <c r="FKV28" s="32"/>
      <c r="FKW28" s="32"/>
      <c r="FKX28" s="32"/>
      <c r="FKY28" s="32"/>
      <c r="FKZ28" s="32"/>
      <c r="FLA28" s="32"/>
      <c r="FLB28" s="32"/>
      <c r="FLC28" s="32"/>
      <c r="FLD28" s="32"/>
      <c r="FLE28" s="32"/>
      <c r="FLF28" s="32"/>
      <c r="FLG28" s="32"/>
      <c r="FLH28" s="32"/>
      <c r="FLI28" s="32"/>
      <c r="FLJ28" s="32"/>
      <c r="FLK28" s="32"/>
      <c r="FLL28" s="32"/>
      <c r="FLM28" s="32"/>
      <c r="FLN28" s="32"/>
      <c r="FLO28" s="32"/>
      <c r="FLP28" s="32"/>
      <c r="FLQ28" s="32"/>
      <c r="FLR28" s="32"/>
      <c r="FLS28" s="32"/>
      <c r="FLT28" s="32"/>
      <c r="FLU28" s="32"/>
      <c r="FLV28" s="32"/>
      <c r="FLW28" s="32"/>
      <c r="FLX28" s="32"/>
      <c r="FLY28" s="32"/>
      <c r="FLZ28" s="32"/>
      <c r="FMA28" s="32"/>
      <c r="FMB28" s="32"/>
      <c r="FMC28" s="32"/>
      <c r="FMD28" s="32"/>
      <c r="FME28" s="32"/>
      <c r="FMF28" s="32"/>
      <c r="FMG28" s="32"/>
      <c r="FMH28" s="32"/>
      <c r="FMI28" s="32"/>
      <c r="FMJ28" s="32"/>
      <c r="FMK28" s="32"/>
      <c r="FML28" s="32"/>
      <c r="FMM28" s="32"/>
      <c r="FMN28" s="32"/>
      <c r="FMO28" s="32"/>
      <c r="FMP28" s="32"/>
      <c r="FMQ28" s="32"/>
      <c r="FMR28" s="32"/>
      <c r="FMS28" s="32"/>
      <c r="FMT28" s="32"/>
      <c r="FMU28" s="32"/>
      <c r="FMV28" s="32"/>
      <c r="FMW28" s="32"/>
      <c r="FMX28" s="32"/>
      <c r="FMY28" s="32"/>
      <c r="FMZ28" s="32"/>
      <c r="FNA28" s="32"/>
      <c r="FNB28" s="32"/>
      <c r="FNC28" s="32"/>
      <c r="FND28" s="32"/>
      <c r="FNE28" s="32"/>
      <c r="FNF28" s="32"/>
      <c r="FNG28" s="32"/>
      <c r="FNH28" s="32"/>
      <c r="FNI28" s="32"/>
      <c r="FNJ28" s="32"/>
      <c r="FNK28" s="32"/>
      <c r="FNL28" s="32"/>
      <c r="FNM28" s="32"/>
      <c r="FNN28" s="32"/>
      <c r="FNO28" s="32"/>
      <c r="FNP28" s="32"/>
      <c r="FNQ28" s="32"/>
      <c r="FNR28" s="32"/>
      <c r="FNS28" s="32"/>
      <c r="FNT28" s="32"/>
      <c r="FNU28" s="32"/>
      <c r="FNV28" s="32"/>
      <c r="FNW28" s="32"/>
      <c r="FNX28" s="32"/>
      <c r="FNY28" s="32"/>
      <c r="FNZ28" s="32"/>
      <c r="FOA28" s="32"/>
      <c r="FOB28" s="32"/>
      <c r="FOC28" s="32"/>
      <c r="FOD28" s="32"/>
      <c r="FOE28" s="32"/>
      <c r="FOF28" s="32"/>
      <c r="FOG28" s="32"/>
      <c r="FOH28" s="32"/>
      <c r="FOI28" s="32"/>
      <c r="FOJ28" s="32"/>
      <c r="FOK28" s="32"/>
      <c r="FOL28" s="32"/>
      <c r="FOM28" s="32"/>
      <c r="FON28" s="32"/>
      <c r="FOO28" s="32"/>
      <c r="FOP28" s="32"/>
      <c r="FOQ28" s="32"/>
      <c r="FOR28" s="32"/>
      <c r="FOS28" s="32"/>
      <c r="FOT28" s="32"/>
      <c r="FOU28" s="32"/>
      <c r="FOV28" s="32"/>
      <c r="FOW28" s="32"/>
      <c r="FOX28" s="32"/>
      <c r="FOY28" s="32"/>
      <c r="FOZ28" s="32"/>
      <c r="FPA28" s="32"/>
      <c r="FPB28" s="32"/>
      <c r="FPC28" s="32"/>
      <c r="FPD28" s="32"/>
      <c r="FPE28" s="32"/>
      <c r="FPF28" s="32"/>
      <c r="FPG28" s="32"/>
      <c r="FPH28" s="32"/>
      <c r="FPI28" s="32"/>
      <c r="FPJ28" s="32"/>
      <c r="FPK28" s="32"/>
      <c r="FPL28" s="32"/>
      <c r="FPM28" s="32"/>
      <c r="FPN28" s="32"/>
      <c r="FPO28" s="32"/>
      <c r="FPP28" s="32"/>
      <c r="FPQ28" s="32"/>
      <c r="FPR28" s="32"/>
      <c r="FPS28" s="32"/>
      <c r="FPT28" s="32"/>
      <c r="FPU28" s="32"/>
      <c r="FPV28" s="32"/>
      <c r="FPW28" s="32"/>
      <c r="FPX28" s="32"/>
      <c r="FPY28" s="32"/>
      <c r="FPZ28" s="32"/>
      <c r="FQA28" s="32"/>
      <c r="FQB28" s="32"/>
      <c r="FQC28" s="32"/>
      <c r="FQD28" s="32"/>
      <c r="FQE28" s="32"/>
      <c r="FQF28" s="32"/>
      <c r="FQG28" s="32"/>
      <c r="FQH28" s="32"/>
      <c r="FQI28" s="32"/>
      <c r="FQJ28" s="32"/>
      <c r="FQK28" s="32"/>
      <c r="FQL28" s="32"/>
      <c r="FQM28" s="32"/>
      <c r="FQN28" s="32"/>
      <c r="FQO28" s="32"/>
      <c r="FQP28" s="32"/>
      <c r="FQQ28" s="32"/>
      <c r="FQR28" s="32"/>
      <c r="FQS28" s="32"/>
      <c r="FQT28" s="32"/>
      <c r="FQU28" s="32"/>
      <c r="FQV28" s="32"/>
      <c r="FQW28" s="32"/>
      <c r="FQX28" s="32"/>
      <c r="FQY28" s="32"/>
      <c r="FQZ28" s="32"/>
      <c r="FRA28" s="32"/>
      <c r="FRB28" s="32"/>
      <c r="FRC28" s="32"/>
      <c r="FRD28" s="32"/>
      <c r="FRE28" s="32"/>
      <c r="FRF28" s="32"/>
      <c r="FRG28" s="32"/>
      <c r="FRH28" s="32"/>
      <c r="FRI28" s="32"/>
      <c r="FRJ28" s="32"/>
      <c r="FRK28" s="32"/>
      <c r="FRL28" s="32"/>
      <c r="FRM28" s="32"/>
      <c r="FRN28" s="32"/>
      <c r="FRO28" s="32"/>
      <c r="FRP28" s="32"/>
      <c r="FRQ28" s="32"/>
      <c r="FRR28" s="32"/>
      <c r="FRS28" s="32"/>
      <c r="FRT28" s="32"/>
      <c r="FRU28" s="32"/>
      <c r="FRV28" s="32"/>
      <c r="FRW28" s="32"/>
      <c r="FRX28" s="32"/>
      <c r="FRY28" s="32"/>
      <c r="FRZ28" s="32"/>
      <c r="FSA28" s="32"/>
      <c r="FSB28" s="32"/>
      <c r="FSC28" s="32"/>
      <c r="FSD28" s="32"/>
      <c r="FSE28" s="32"/>
      <c r="FSF28" s="32"/>
      <c r="FSG28" s="32"/>
      <c r="FSH28" s="32"/>
      <c r="FSI28" s="32"/>
      <c r="FSJ28" s="32"/>
      <c r="FSK28" s="32"/>
      <c r="FSL28" s="32"/>
      <c r="FSM28" s="32"/>
      <c r="FSN28" s="32"/>
      <c r="FSO28" s="32"/>
      <c r="FSP28" s="32"/>
      <c r="FSQ28" s="32"/>
      <c r="FSR28" s="32"/>
      <c r="FSS28" s="32"/>
      <c r="FST28" s="32"/>
      <c r="FSU28" s="32"/>
      <c r="FSV28" s="32"/>
      <c r="FSW28" s="32"/>
      <c r="FSX28" s="32"/>
      <c r="FSY28" s="32"/>
      <c r="FSZ28" s="32"/>
      <c r="FTA28" s="32"/>
      <c r="FTB28" s="32"/>
      <c r="FTC28" s="32"/>
      <c r="FTD28" s="32"/>
      <c r="FTE28" s="32"/>
      <c r="FTF28" s="32"/>
      <c r="FTG28" s="32"/>
      <c r="FTH28" s="32"/>
      <c r="FTI28" s="32"/>
      <c r="FTJ28" s="32"/>
      <c r="FTK28" s="32"/>
      <c r="FTL28" s="32"/>
      <c r="FTM28" s="32"/>
      <c r="FTN28" s="32"/>
      <c r="FTO28" s="32"/>
      <c r="FTP28" s="32"/>
      <c r="FTQ28" s="32"/>
      <c r="FTR28" s="32"/>
      <c r="FTS28" s="32"/>
      <c r="FTT28" s="32"/>
      <c r="FTU28" s="32"/>
      <c r="FTV28" s="32"/>
      <c r="FTW28" s="32"/>
      <c r="FTX28" s="32"/>
      <c r="FTY28" s="32"/>
      <c r="FTZ28" s="32"/>
      <c r="FUA28" s="32"/>
      <c r="FUB28" s="32"/>
      <c r="FUC28" s="32"/>
      <c r="FUD28" s="32"/>
      <c r="FUE28" s="32"/>
      <c r="FUF28" s="32"/>
      <c r="FUG28" s="32"/>
      <c r="FUH28" s="32"/>
      <c r="FUI28" s="32"/>
      <c r="FUJ28" s="32"/>
      <c r="FUK28" s="32"/>
      <c r="FUL28" s="32"/>
      <c r="FUM28" s="32"/>
      <c r="FUN28" s="32"/>
      <c r="FUO28" s="32"/>
      <c r="FUP28" s="32"/>
      <c r="FUQ28" s="32"/>
      <c r="FUR28" s="32"/>
      <c r="FUS28" s="32"/>
      <c r="FUT28" s="32"/>
      <c r="FUU28" s="32"/>
      <c r="FUV28" s="32"/>
      <c r="FUW28" s="32"/>
      <c r="FUX28" s="32"/>
      <c r="FUY28" s="32"/>
      <c r="FUZ28" s="32"/>
      <c r="FVA28" s="32"/>
      <c r="FVB28" s="32"/>
      <c r="FVC28" s="32"/>
      <c r="FVD28" s="32"/>
      <c r="FVE28" s="32"/>
      <c r="FVF28" s="32"/>
      <c r="FVG28" s="32"/>
      <c r="FVH28" s="32"/>
      <c r="FVI28" s="32"/>
      <c r="FVJ28" s="32"/>
      <c r="FVK28" s="32"/>
      <c r="FVL28" s="32"/>
      <c r="FVM28" s="32"/>
      <c r="FVN28" s="32"/>
      <c r="FVO28" s="32"/>
      <c r="FVP28" s="32"/>
      <c r="FVQ28" s="32"/>
      <c r="FVR28" s="32"/>
      <c r="FVS28" s="32"/>
      <c r="FVT28" s="32"/>
      <c r="FVU28" s="32"/>
      <c r="FVV28" s="32"/>
      <c r="FVW28" s="32"/>
      <c r="FVX28" s="32"/>
      <c r="FVY28" s="32"/>
      <c r="FVZ28" s="32"/>
      <c r="FWA28" s="32"/>
      <c r="FWB28" s="32"/>
      <c r="FWC28" s="32"/>
      <c r="FWD28" s="32"/>
      <c r="FWE28" s="32"/>
      <c r="FWF28" s="32"/>
      <c r="FWG28" s="32"/>
      <c r="FWH28" s="32"/>
      <c r="FWI28" s="32"/>
      <c r="FWJ28" s="32"/>
      <c r="FWK28" s="32"/>
      <c r="FWL28" s="32"/>
      <c r="FWM28" s="32"/>
      <c r="FWN28" s="32"/>
      <c r="FWO28" s="32"/>
      <c r="FWP28" s="32"/>
      <c r="FWQ28" s="32"/>
      <c r="FWR28" s="32"/>
      <c r="FWS28" s="32"/>
      <c r="FWT28" s="32"/>
      <c r="FWU28" s="32"/>
      <c r="FWV28" s="32"/>
      <c r="FWW28" s="32"/>
      <c r="FWX28" s="32"/>
      <c r="FWY28" s="32"/>
      <c r="FWZ28" s="32"/>
      <c r="FXA28" s="32"/>
      <c r="FXB28" s="32"/>
      <c r="FXC28" s="32"/>
      <c r="FXD28" s="32"/>
      <c r="FXE28" s="32"/>
      <c r="FXF28" s="32"/>
      <c r="FXG28" s="32"/>
      <c r="FXH28" s="32"/>
      <c r="FXI28" s="32"/>
      <c r="FXJ28" s="32"/>
      <c r="FXK28" s="32"/>
      <c r="FXL28" s="32"/>
      <c r="FXM28" s="32"/>
      <c r="FXN28" s="32"/>
      <c r="FXO28" s="32"/>
      <c r="FXP28" s="32"/>
      <c r="FXQ28" s="32"/>
      <c r="FXR28" s="32"/>
      <c r="FXS28" s="32"/>
      <c r="FXT28" s="32"/>
      <c r="FXU28" s="32"/>
      <c r="FXV28" s="32"/>
      <c r="FXW28" s="32"/>
      <c r="FXX28" s="32"/>
      <c r="FXY28" s="32"/>
      <c r="FXZ28" s="32"/>
      <c r="FYA28" s="32"/>
      <c r="FYB28" s="32"/>
      <c r="FYC28" s="32"/>
      <c r="FYD28" s="32"/>
      <c r="FYE28" s="32"/>
      <c r="FYF28" s="32"/>
      <c r="FYG28" s="32"/>
      <c r="FYH28" s="32"/>
      <c r="FYI28" s="32"/>
      <c r="FYJ28" s="32"/>
      <c r="FYK28" s="32"/>
      <c r="FYL28" s="32"/>
      <c r="FYM28" s="32"/>
      <c r="FYN28" s="32"/>
      <c r="FYO28" s="32"/>
      <c r="FYP28" s="32"/>
      <c r="FYQ28" s="32"/>
      <c r="FYR28" s="32"/>
      <c r="FYS28" s="32"/>
      <c r="FYT28" s="32"/>
      <c r="FYU28" s="32"/>
      <c r="FYV28" s="32"/>
      <c r="FYW28" s="32"/>
      <c r="FYX28" s="32"/>
      <c r="FYY28" s="32"/>
      <c r="FYZ28" s="32"/>
      <c r="FZA28" s="32"/>
      <c r="FZB28" s="32"/>
      <c r="FZC28" s="32"/>
      <c r="FZD28" s="32"/>
      <c r="FZE28" s="32"/>
      <c r="FZF28" s="32"/>
      <c r="FZG28" s="32"/>
      <c r="FZH28" s="32"/>
      <c r="FZI28" s="32"/>
      <c r="FZJ28" s="32"/>
      <c r="FZK28" s="32"/>
      <c r="FZL28" s="32"/>
      <c r="FZM28" s="32"/>
      <c r="FZN28" s="32"/>
      <c r="FZO28" s="32"/>
      <c r="FZP28" s="32"/>
      <c r="FZQ28" s="32"/>
      <c r="FZR28" s="32"/>
      <c r="FZS28" s="32"/>
      <c r="FZT28" s="32"/>
      <c r="FZU28" s="32"/>
      <c r="FZV28" s="32"/>
      <c r="FZW28" s="32"/>
      <c r="FZX28" s="32"/>
      <c r="FZY28" s="32"/>
      <c r="FZZ28" s="32"/>
      <c r="GAA28" s="32"/>
      <c r="GAB28" s="32"/>
      <c r="GAC28" s="32"/>
      <c r="GAD28" s="32"/>
      <c r="GAE28" s="32"/>
      <c r="GAF28" s="32"/>
      <c r="GAG28" s="32"/>
      <c r="GAH28" s="32"/>
      <c r="GAI28" s="32"/>
      <c r="GAJ28" s="32"/>
      <c r="GAK28" s="32"/>
      <c r="GAL28" s="32"/>
      <c r="GAM28" s="32"/>
      <c r="GAN28" s="32"/>
      <c r="GAO28" s="32"/>
      <c r="GAP28" s="32"/>
      <c r="GAQ28" s="32"/>
      <c r="GAR28" s="32"/>
      <c r="GAS28" s="32"/>
      <c r="GAT28" s="32"/>
      <c r="GAU28" s="32"/>
      <c r="GAV28" s="32"/>
      <c r="GAW28" s="32"/>
      <c r="GAX28" s="32"/>
      <c r="GAY28" s="32"/>
      <c r="GAZ28" s="32"/>
      <c r="GBA28" s="32"/>
      <c r="GBB28" s="32"/>
      <c r="GBC28" s="32"/>
      <c r="GBD28" s="32"/>
      <c r="GBE28" s="32"/>
      <c r="GBF28" s="32"/>
      <c r="GBG28" s="32"/>
      <c r="GBH28" s="32"/>
      <c r="GBI28" s="32"/>
      <c r="GBJ28" s="32"/>
      <c r="GBK28" s="32"/>
      <c r="GBL28" s="32"/>
      <c r="GBM28" s="32"/>
      <c r="GBN28" s="32"/>
      <c r="GBO28" s="32"/>
      <c r="GBP28" s="32"/>
      <c r="GBQ28" s="32"/>
      <c r="GBR28" s="32"/>
      <c r="GBS28" s="32"/>
      <c r="GBT28" s="32"/>
      <c r="GBU28" s="32"/>
      <c r="GBV28" s="32"/>
      <c r="GBW28" s="32"/>
      <c r="GBX28" s="32"/>
      <c r="GBY28" s="32"/>
      <c r="GBZ28" s="32"/>
      <c r="GCA28" s="32"/>
      <c r="GCB28" s="32"/>
      <c r="GCC28" s="32"/>
      <c r="GCD28" s="32"/>
      <c r="GCE28" s="32"/>
      <c r="GCF28" s="32"/>
      <c r="GCG28" s="32"/>
      <c r="GCH28" s="32"/>
      <c r="GCI28" s="32"/>
      <c r="GCJ28" s="32"/>
      <c r="GCK28" s="32"/>
      <c r="GCL28" s="32"/>
      <c r="GCM28" s="32"/>
      <c r="GCN28" s="32"/>
      <c r="GCO28" s="32"/>
      <c r="GCP28" s="32"/>
      <c r="GCQ28" s="32"/>
      <c r="GCR28" s="32"/>
      <c r="GCS28" s="32"/>
      <c r="GCT28" s="32"/>
      <c r="GCU28" s="32"/>
      <c r="GCV28" s="32"/>
      <c r="GCW28" s="32"/>
      <c r="GCX28" s="32"/>
      <c r="GCY28" s="32"/>
      <c r="GCZ28" s="32"/>
      <c r="GDA28" s="32"/>
      <c r="GDB28" s="32"/>
      <c r="GDC28" s="32"/>
      <c r="GDD28" s="32"/>
      <c r="GDE28" s="32"/>
      <c r="GDF28" s="32"/>
      <c r="GDG28" s="32"/>
      <c r="GDH28" s="32"/>
      <c r="GDI28" s="32"/>
      <c r="GDJ28" s="32"/>
      <c r="GDK28" s="32"/>
      <c r="GDL28" s="32"/>
      <c r="GDM28" s="32"/>
      <c r="GDN28" s="32"/>
      <c r="GDO28" s="32"/>
      <c r="GDP28" s="32"/>
      <c r="GDQ28" s="32"/>
      <c r="GDR28" s="32"/>
      <c r="GDS28" s="32"/>
      <c r="GDT28" s="32"/>
      <c r="GDU28" s="32"/>
      <c r="GDV28" s="32"/>
      <c r="GDW28" s="32"/>
      <c r="GDX28" s="32"/>
      <c r="GDY28" s="32"/>
      <c r="GDZ28" s="32"/>
      <c r="GEA28" s="32"/>
      <c r="GEB28" s="32"/>
      <c r="GEC28" s="32"/>
      <c r="GED28" s="32"/>
      <c r="GEE28" s="32"/>
      <c r="GEF28" s="32"/>
      <c r="GEG28" s="32"/>
      <c r="GEH28" s="32"/>
      <c r="GEI28" s="32"/>
      <c r="GEJ28" s="32"/>
      <c r="GEK28" s="32"/>
      <c r="GEL28" s="32"/>
      <c r="GEM28" s="32"/>
      <c r="GEN28" s="32"/>
      <c r="GEO28" s="32"/>
      <c r="GEP28" s="32"/>
      <c r="GEQ28" s="32"/>
      <c r="GER28" s="32"/>
      <c r="GES28" s="32"/>
      <c r="GET28" s="32"/>
      <c r="GEU28" s="32"/>
      <c r="GEV28" s="32"/>
      <c r="GEW28" s="32"/>
      <c r="GEX28" s="32"/>
      <c r="GEY28" s="32"/>
      <c r="GEZ28" s="32"/>
      <c r="GFA28" s="32"/>
      <c r="GFB28" s="32"/>
      <c r="GFC28" s="32"/>
      <c r="GFD28" s="32"/>
      <c r="GFE28" s="32"/>
      <c r="GFF28" s="32"/>
      <c r="GFG28" s="32"/>
      <c r="GFH28" s="32"/>
      <c r="GFI28" s="32"/>
      <c r="GFJ28" s="32"/>
      <c r="GFK28" s="32"/>
      <c r="GFL28" s="32"/>
      <c r="GFM28" s="32"/>
      <c r="GFN28" s="32"/>
      <c r="GFO28" s="32"/>
      <c r="GFP28" s="32"/>
      <c r="GFQ28" s="32"/>
      <c r="GFR28" s="32"/>
      <c r="GFS28" s="32"/>
      <c r="GFT28" s="32"/>
      <c r="GFU28" s="32"/>
      <c r="GFV28" s="32"/>
      <c r="GFW28" s="32"/>
      <c r="GFX28" s="32"/>
      <c r="GFY28" s="32"/>
      <c r="GFZ28" s="32"/>
      <c r="GGA28" s="32"/>
      <c r="GGB28" s="32"/>
      <c r="GGC28" s="32"/>
      <c r="GGD28" s="32"/>
      <c r="GGE28" s="32"/>
      <c r="GGF28" s="32"/>
      <c r="GGG28" s="32"/>
      <c r="GGH28" s="32"/>
      <c r="GGI28" s="32"/>
      <c r="GGJ28" s="32"/>
      <c r="GGK28" s="32"/>
      <c r="GGL28" s="32"/>
      <c r="GGM28" s="32"/>
      <c r="GGN28" s="32"/>
      <c r="GGO28" s="32"/>
      <c r="GGP28" s="32"/>
      <c r="GGQ28" s="32"/>
      <c r="GGR28" s="32"/>
      <c r="GGS28" s="32"/>
      <c r="GGT28" s="32"/>
      <c r="GGU28" s="32"/>
      <c r="GGV28" s="32"/>
      <c r="GGW28" s="32"/>
      <c r="GGX28" s="32"/>
      <c r="GGY28" s="32"/>
      <c r="GGZ28" s="32"/>
      <c r="GHA28" s="32"/>
      <c r="GHB28" s="32"/>
      <c r="GHC28" s="32"/>
      <c r="GHD28" s="32"/>
      <c r="GHE28" s="32"/>
      <c r="GHF28" s="32"/>
      <c r="GHG28" s="32"/>
      <c r="GHH28" s="32"/>
      <c r="GHI28" s="32"/>
      <c r="GHJ28" s="32"/>
      <c r="GHK28" s="32"/>
      <c r="GHL28" s="32"/>
      <c r="GHM28" s="32"/>
      <c r="GHN28" s="32"/>
      <c r="GHO28" s="32"/>
      <c r="GHP28" s="32"/>
      <c r="GHQ28" s="32"/>
      <c r="GHR28" s="32"/>
      <c r="GHS28" s="32"/>
      <c r="GHT28" s="32"/>
      <c r="GHU28" s="32"/>
      <c r="GHV28" s="32"/>
      <c r="GHW28" s="32"/>
      <c r="GHX28" s="32"/>
      <c r="GHY28" s="32"/>
      <c r="GHZ28" s="32"/>
      <c r="GIA28" s="32"/>
      <c r="GIB28" s="32"/>
      <c r="GIC28" s="32"/>
      <c r="GID28" s="32"/>
      <c r="GIE28" s="32"/>
      <c r="GIF28" s="32"/>
      <c r="GIG28" s="32"/>
      <c r="GIH28" s="32"/>
      <c r="GII28" s="32"/>
      <c r="GIJ28" s="32"/>
      <c r="GIK28" s="32"/>
      <c r="GIL28" s="32"/>
      <c r="GIM28" s="32"/>
      <c r="GIN28" s="32"/>
      <c r="GIO28" s="32"/>
      <c r="GIP28" s="32"/>
      <c r="GIQ28" s="32"/>
      <c r="GIR28" s="32"/>
      <c r="GIS28" s="32"/>
      <c r="GIT28" s="32"/>
      <c r="GIU28" s="32"/>
      <c r="GIV28" s="32"/>
      <c r="GIW28" s="32"/>
      <c r="GIX28" s="32"/>
      <c r="GIY28" s="32"/>
      <c r="GIZ28" s="32"/>
      <c r="GJA28" s="32"/>
      <c r="GJB28" s="32"/>
      <c r="GJC28" s="32"/>
      <c r="GJD28" s="32"/>
      <c r="GJE28" s="32"/>
      <c r="GJF28" s="32"/>
      <c r="GJG28" s="32"/>
      <c r="GJH28" s="32"/>
      <c r="GJI28" s="32"/>
      <c r="GJJ28" s="32"/>
      <c r="GJK28" s="32"/>
      <c r="GJL28" s="32"/>
      <c r="GJM28" s="32"/>
      <c r="GJN28" s="32"/>
      <c r="GJO28" s="32"/>
      <c r="GJP28" s="32"/>
      <c r="GJQ28" s="32"/>
      <c r="GJR28" s="32"/>
      <c r="GJS28" s="32"/>
      <c r="GJT28" s="32"/>
      <c r="GJU28" s="32"/>
      <c r="GJV28" s="32"/>
      <c r="GJW28" s="32"/>
      <c r="GJX28" s="32"/>
      <c r="GJY28" s="32"/>
      <c r="GJZ28" s="32"/>
      <c r="GKA28" s="32"/>
      <c r="GKB28" s="32"/>
      <c r="GKC28" s="32"/>
      <c r="GKD28" s="32"/>
      <c r="GKE28" s="32"/>
      <c r="GKF28" s="32"/>
      <c r="GKG28" s="32"/>
      <c r="GKH28" s="32"/>
      <c r="GKI28" s="32"/>
      <c r="GKJ28" s="32"/>
      <c r="GKK28" s="32"/>
      <c r="GKL28" s="32"/>
      <c r="GKM28" s="32"/>
      <c r="GKN28" s="32"/>
      <c r="GKO28" s="32"/>
      <c r="GKP28" s="32"/>
      <c r="GKQ28" s="32"/>
      <c r="GKR28" s="32"/>
      <c r="GKS28" s="32"/>
      <c r="GKT28" s="32"/>
      <c r="GKU28" s="32"/>
      <c r="GKV28" s="32"/>
      <c r="GKW28" s="32"/>
      <c r="GKX28" s="32"/>
      <c r="GKY28" s="32"/>
      <c r="GKZ28" s="32"/>
      <c r="GLA28" s="32"/>
      <c r="GLB28" s="32"/>
      <c r="GLC28" s="32"/>
      <c r="GLD28" s="32"/>
      <c r="GLE28" s="32"/>
      <c r="GLF28" s="32"/>
      <c r="GLG28" s="32"/>
      <c r="GLH28" s="32"/>
      <c r="GLI28" s="32"/>
      <c r="GLJ28" s="32"/>
      <c r="GLK28" s="32"/>
      <c r="GLL28" s="32"/>
      <c r="GLM28" s="32"/>
      <c r="GLN28" s="32"/>
      <c r="GLO28" s="32"/>
      <c r="GLP28" s="32"/>
      <c r="GLQ28" s="32"/>
      <c r="GLR28" s="32"/>
      <c r="GLS28" s="32"/>
      <c r="GLT28" s="32"/>
      <c r="GLU28" s="32"/>
      <c r="GLV28" s="32"/>
      <c r="GLW28" s="32"/>
      <c r="GLX28" s="32"/>
      <c r="GLY28" s="32"/>
      <c r="GLZ28" s="32"/>
      <c r="GMA28" s="32"/>
      <c r="GMB28" s="32"/>
      <c r="GMC28" s="32"/>
      <c r="GMD28" s="32"/>
      <c r="GME28" s="32"/>
      <c r="GMF28" s="32"/>
      <c r="GMG28" s="32"/>
      <c r="GMH28" s="32"/>
      <c r="GMI28" s="32"/>
      <c r="GMJ28" s="32"/>
      <c r="GMK28" s="32"/>
      <c r="GML28" s="32"/>
      <c r="GMM28" s="32"/>
      <c r="GMN28" s="32"/>
      <c r="GMO28" s="32"/>
      <c r="GMP28" s="32"/>
      <c r="GMQ28" s="32"/>
      <c r="GMR28" s="32"/>
      <c r="GMS28" s="32"/>
      <c r="GMT28" s="32"/>
      <c r="GMU28" s="32"/>
      <c r="GMV28" s="32"/>
      <c r="GMW28" s="32"/>
      <c r="GMX28" s="32"/>
      <c r="GMY28" s="32"/>
      <c r="GMZ28" s="32"/>
      <c r="GNA28" s="32"/>
      <c r="GNB28" s="32"/>
      <c r="GNC28" s="32"/>
      <c r="GND28" s="32"/>
      <c r="GNE28" s="32"/>
      <c r="GNF28" s="32"/>
      <c r="GNG28" s="32"/>
      <c r="GNH28" s="32"/>
      <c r="GNI28" s="32"/>
      <c r="GNJ28" s="32"/>
      <c r="GNK28" s="32"/>
      <c r="GNL28" s="32"/>
      <c r="GNM28" s="32"/>
      <c r="GNN28" s="32"/>
      <c r="GNO28" s="32"/>
      <c r="GNP28" s="32"/>
      <c r="GNQ28" s="32"/>
      <c r="GNR28" s="32"/>
      <c r="GNS28" s="32"/>
      <c r="GNT28" s="32"/>
      <c r="GNU28" s="32"/>
      <c r="GNV28" s="32"/>
      <c r="GNW28" s="32"/>
      <c r="GNX28" s="32"/>
      <c r="GNY28" s="32"/>
      <c r="GNZ28" s="32"/>
      <c r="GOA28" s="32"/>
      <c r="GOB28" s="32"/>
      <c r="GOC28" s="32"/>
      <c r="GOD28" s="32"/>
      <c r="GOE28" s="32"/>
      <c r="GOF28" s="32"/>
      <c r="GOG28" s="32"/>
      <c r="GOH28" s="32"/>
      <c r="GOI28" s="32"/>
      <c r="GOJ28" s="32"/>
      <c r="GOK28" s="32"/>
      <c r="GOL28" s="32"/>
      <c r="GOM28" s="32"/>
      <c r="GON28" s="32"/>
      <c r="GOO28" s="32"/>
      <c r="GOP28" s="32"/>
      <c r="GOQ28" s="32"/>
      <c r="GOR28" s="32"/>
      <c r="GOS28" s="32"/>
      <c r="GOT28" s="32"/>
      <c r="GOU28" s="32"/>
      <c r="GOV28" s="32"/>
      <c r="GOW28" s="32"/>
      <c r="GOX28" s="32"/>
      <c r="GOY28" s="32"/>
      <c r="GOZ28" s="32"/>
      <c r="GPA28" s="32"/>
      <c r="GPB28" s="32"/>
      <c r="GPC28" s="32"/>
      <c r="GPD28" s="32"/>
      <c r="GPE28" s="32"/>
      <c r="GPF28" s="32"/>
      <c r="GPG28" s="32"/>
      <c r="GPH28" s="32"/>
      <c r="GPI28" s="32"/>
      <c r="GPJ28" s="32"/>
      <c r="GPK28" s="32"/>
      <c r="GPL28" s="32"/>
      <c r="GPM28" s="32"/>
      <c r="GPN28" s="32"/>
      <c r="GPO28" s="32"/>
      <c r="GPP28" s="32"/>
      <c r="GPQ28" s="32"/>
      <c r="GPR28" s="32"/>
      <c r="GPS28" s="32"/>
      <c r="GPT28" s="32"/>
      <c r="GPU28" s="32"/>
      <c r="GPV28" s="32"/>
      <c r="GPW28" s="32"/>
      <c r="GPX28" s="32"/>
      <c r="GPY28" s="32"/>
      <c r="GPZ28" s="32"/>
      <c r="GQA28" s="32"/>
      <c r="GQB28" s="32"/>
      <c r="GQC28" s="32"/>
      <c r="GQD28" s="32"/>
      <c r="GQE28" s="32"/>
      <c r="GQF28" s="32"/>
      <c r="GQG28" s="32"/>
      <c r="GQH28" s="32"/>
      <c r="GQI28" s="32"/>
      <c r="GQJ28" s="32"/>
      <c r="GQK28" s="32"/>
      <c r="GQL28" s="32"/>
      <c r="GQM28" s="32"/>
      <c r="GQN28" s="32"/>
      <c r="GQO28" s="32"/>
      <c r="GQP28" s="32"/>
      <c r="GQQ28" s="32"/>
      <c r="GQR28" s="32"/>
      <c r="GQS28" s="32"/>
      <c r="GQT28" s="32"/>
      <c r="GQU28" s="32"/>
      <c r="GQV28" s="32"/>
      <c r="GQW28" s="32"/>
      <c r="GQX28" s="32"/>
      <c r="GQY28" s="32"/>
      <c r="GQZ28" s="32"/>
      <c r="GRA28" s="32"/>
      <c r="GRB28" s="32"/>
      <c r="GRC28" s="32"/>
      <c r="GRD28" s="32"/>
      <c r="GRE28" s="32"/>
      <c r="GRF28" s="32"/>
      <c r="GRG28" s="32"/>
      <c r="GRH28" s="32"/>
      <c r="GRI28" s="32"/>
      <c r="GRJ28" s="32"/>
      <c r="GRK28" s="32"/>
      <c r="GRL28" s="32"/>
      <c r="GRM28" s="32"/>
      <c r="GRN28" s="32"/>
      <c r="GRO28" s="32"/>
      <c r="GRP28" s="32"/>
      <c r="GRQ28" s="32"/>
      <c r="GRR28" s="32"/>
      <c r="GRS28" s="32"/>
      <c r="GRT28" s="32"/>
      <c r="GRU28" s="32"/>
      <c r="GRV28" s="32"/>
      <c r="GRW28" s="32"/>
      <c r="GRX28" s="32"/>
      <c r="GRY28" s="32"/>
      <c r="GRZ28" s="32"/>
      <c r="GSA28" s="32"/>
      <c r="GSB28" s="32"/>
      <c r="GSC28" s="32"/>
      <c r="GSD28" s="32"/>
      <c r="GSE28" s="32"/>
      <c r="GSF28" s="32"/>
      <c r="GSG28" s="32"/>
      <c r="GSH28" s="32"/>
      <c r="GSI28" s="32"/>
      <c r="GSJ28" s="32"/>
      <c r="GSK28" s="32"/>
      <c r="GSL28" s="32"/>
      <c r="GSM28" s="32"/>
      <c r="GSN28" s="32"/>
      <c r="GSO28" s="32"/>
      <c r="GSP28" s="32"/>
      <c r="GSQ28" s="32"/>
      <c r="GSR28" s="32"/>
      <c r="GSS28" s="32"/>
      <c r="GST28" s="32"/>
      <c r="GSU28" s="32"/>
      <c r="GSV28" s="32"/>
      <c r="GSW28" s="32"/>
      <c r="GSX28" s="32"/>
      <c r="GSY28" s="32"/>
      <c r="GSZ28" s="32"/>
      <c r="GTA28" s="32"/>
      <c r="GTB28" s="32"/>
      <c r="GTC28" s="32"/>
      <c r="GTD28" s="32"/>
      <c r="GTE28" s="32"/>
      <c r="GTF28" s="32"/>
      <c r="GTG28" s="32"/>
      <c r="GTH28" s="32"/>
      <c r="GTI28" s="32"/>
      <c r="GTJ28" s="32"/>
      <c r="GTK28" s="32"/>
      <c r="GTL28" s="32"/>
      <c r="GTM28" s="32"/>
      <c r="GTN28" s="32"/>
      <c r="GTO28" s="32"/>
      <c r="GTP28" s="32"/>
      <c r="GTQ28" s="32"/>
      <c r="GTR28" s="32"/>
      <c r="GTS28" s="32"/>
      <c r="GTT28" s="32"/>
      <c r="GTU28" s="32"/>
      <c r="GTV28" s="32"/>
      <c r="GTW28" s="32"/>
      <c r="GTX28" s="32"/>
      <c r="GTY28" s="32"/>
      <c r="GTZ28" s="32"/>
      <c r="GUA28" s="32"/>
      <c r="GUB28" s="32"/>
      <c r="GUC28" s="32"/>
      <c r="GUD28" s="32"/>
      <c r="GUE28" s="32"/>
      <c r="GUF28" s="32"/>
      <c r="GUG28" s="32"/>
      <c r="GUH28" s="32"/>
      <c r="GUI28" s="32"/>
      <c r="GUJ28" s="32"/>
      <c r="GUK28" s="32"/>
      <c r="GUL28" s="32"/>
      <c r="GUM28" s="32"/>
      <c r="GUN28" s="32"/>
      <c r="GUO28" s="32"/>
      <c r="GUP28" s="32"/>
      <c r="GUQ28" s="32"/>
      <c r="GUR28" s="32"/>
      <c r="GUS28" s="32"/>
      <c r="GUT28" s="32"/>
      <c r="GUU28" s="32"/>
      <c r="GUV28" s="32"/>
      <c r="GUW28" s="32"/>
      <c r="GUX28" s="32"/>
      <c r="GUY28" s="32"/>
      <c r="GUZ28" s="32"/>
      <c r="GVA28" s="32"/>
      <c r="GVB28" s="32"/>
      <c r="GVC28" s="32"/>
      <c r="GVD28" s="32"/>
      <c r="GVE28" s="32"/>
      <c r="GVF28" s="32"/>
      <c r="GVG28" s="32"/>
      <c r="GVH28" s="32"/>
      <c r="GVI28" s="32"/>
      <c r="GVJ28" s="32"/>
      <c r="GVK28" s="32"/>
      <c r="GVL28" s="32"/>
      <c r="GVM28" s="32"/>
      <c r="GVN28" s="32"/>
      <c r="GVO28" s="32"/>
      <c r="GVP28" s="32"/>
      <c r="GVQ28" s="32"/>
      <c r="GVR28" s="32"/>
      <c r="GVS28" s="32"/>
      <c r="GVT28" s="32"/>
      <c r="GVU28" s="32"/>
      <c r="GVV28" s="32"/>
      <c r="GVW28" s="32"/>
      <c r="GVX28" s="32"/>
      <c r="GVY28" s="32"/>
      <c r="GVZ28" s="32"/>
      <c r="GWA28" s="32"/>
      <c r="GWB28" s="32"/>
      <c r="GWC28" s="32"/>
      <c r="GWD28" s="32"/>
      <c r="GWE28" s="32"/>
      <c r="GWF28" s="32"/>
      <c r="GWG28" s="32"/>
      <c r="GWH28" s="32"/>
      <c r="GWI28" s="32"/>
      <c r="GWJ28" s="32"/>
      <c r="GWK28" s="32"/>
      <c r="GWL28" s="32"/>
      <c r="GWM28" s="32"/>
      <c r="GWN28" s="32"/>
      <c r="GWO28" s="32"/>
      <c r="GWP28" s="32"/>
      <c r="GWQ28" s="32"/>
      <c r="GWR28" s="32"/>
      <c r="GWS28" s="32"/>
      <c r="GWT28" s="32"/>
      <c r="GWU28" s="32"/>
      <c r="GWV28" s="32"/>
      <c r="GWW28" s="32"/>
      <c r="GWX28" s="32"/>
      <c r="GWY28" s="32"/>
      <c r="GWZ28" s="32"/>
      <c r="GXA28" s="32"/>
      <c r="GXB28" s="32"/>
      <c r="GXC28" s="32"/>
      <c r="GXD28" s="32"/>
      <c r="GXE28" s="32"/>
      <c r="GXF28" s="32"/>
      <c r="GXG28" s="32"/>
      <c r="GXH28" s="32"/>
      <c r="GXI28" s="32"/>
      <c r="GXJ28" s="32"/>
      <c r="GXK28" s="32"/>
      <c r="GXL28" s="32"/>
      <c r="GXM28" s="32"/>
      <c r="GXN28" s="32"/>
      <c r="GXO28" s="32"/>
      <c r="GXP28" s="32"/>
      <c r="GXQ28" s="32"/>
      <c r="GXR28" s="32"/>
      <c r="GXS28" s="32"/>
      <c r="GXT28" s="32"/>
      <c r="GXU28" s="32"/>
      <c r="GXV28" s="32"/>
      <c r="GXW28" s="32"/>
      <c r="GXX28" s="32"/>
      <c r="GXY28" s="32"/>
      <c r="GXZ28" s="32"/>
      <c r="GYA28" s="32"/>
      <c r="GYB28" s="32"/>
      <c r="GYC28" s="32"/>
      <c r="GYD28" s="32"/>
      <c r="GYE28" s="32"/>
      <c r="GYF28" s="32"/>
      <c r="GYG28" s="32"/>
      <c r="GYH28" s="32"/>
      <c r="GYI28" s="32"/>
      <c r="GYJ28" s="32"/>
      <c r="GYK28" s="32"/>
      <c r="GYL28" s="32"/>
      <c r="GYM28" s="32"/>
      <c r="GYN28" s="32"/>
      <c r="GYO28" s="32"/>
      <c r="GYP28" s="32"/>
      <c r="GYQ28" s="32"/>
      <c r="GYR28" s="32"/>
      <c r="GYS28" s="32"/>
      <c r="GYT28" s="32"/>
      <c r="GYU28" s="32"/>
      <c r="GYV28" s="32"/>
      <c r="GYW28" s="32"/>
      <c r="GYX28" s="32"/>
      <c r="GYY28" s="32"/>
      <c r="GYZ28" s="32"/>
      <c r="GZA28" s="32"/>
      <c r="GZB28" s="32"/>
      <c r="GZC28" s="32"/>
      <c r="GZD28" s="32"/>
      <c r="GZE28" s="32"/>
      <c r="GZF28" s="32"/>
      <c r="GZG28" s="32"/>
      <c r="GZH28" s="32"/>
      <c r="GZI28" s="32"/>
      <c r="GZJ28" s="32"/>
      <c r="GZK28" s="32"/>
      <c r="GZL28" s="32"/>
      <c r="GZM28" s="32"/>
      <c r="GZN28" s="32"/>
      <c r="GZO28" s="32"/>
      <c r="GZP28" s="32"/>
      <c r="GZQ28" s="32"/>
      <c r="GZR28" s="32"/>
      <c r="GZS28" s="32"/>
      <c r="GZT28" s="32"/>
      <c r="GZU28" s="32"/>
      <c r="GZV28" s="32"/>
      <c r="GZW28" s="32"/>
      <c r="GZX28" s="32"/>
      <c r="GZY28" s="32"/>
      <c r="GZZ28" s="32"/>
      <c r="HAA28" s="32"/>
      <c r="HAB28" s="32"/>
      <c r="HAC28" s="32"/>
      <c r="HAD28" s="32"/>
      <c r="HAE28" s="32"/>
      <c r="HAF28" s="32"/>
      <c r="HAG28" s="32"/>
      <c r="HAH28" s="32"/>
      <c r="HAI28" s="32"/>
      <c r="HAJ28" s="32"/>
      <c r="HAK28" s="32"/>
      <c r="HAL28" s="32"/>
      <c r="HAM28" s="32"/>
      <c r="HAN28" s="32"/>
      <c r="HAO28" s="32"/>
      <c r="HAP28" s="32"/>
      <c r="HAQ28" s="32"/>
      <c r="HAR28" s="32"/>
      <c r="HAS28" s="32"/>
      <c r="HAT28" s="32"/>
      <c r="HAU28" s="32"/>
      <c r="HAV28" s="32"/>
      <c r="HAW28" s="32"/>
      <c r="HAX28" s="32"/>
      <c r="HAY28" s="32"/>
      <c r="HAZ28" s="32"/>
      <c r="HBA28" s="32"/>
      <c r="HBB28" s="32"/>
      <c r="HBC28" s="32"/>
      <c r="HBD28" s="32"/>
      <c r="HBE28" s="32"/>
      <c r="HBF28" s="32"/>
      <c r="HBG28" s="32"/>
      <c r="HBH28" s="32"/>
      <c r="HBI28" s="32"/>
      <c r="HBJ28" s="32"/>
      <c r="HBK28" s="32"/>
      <c r="HBL28" s="32"/>
      <c r="HBM28" s="32"/>
      <c r="HBN28" s="32"/>
      <c r="HBO28" s="32"/>
      <c r="HBP28" s="32"/>
      <c r="HBQ28" s="32"/>
      <c r="HBR28" s="32"/>
      <c r="HBS28" s="32"/>
      <c r="HBT28" s="32"/>
      <c r="HBU28" s="32"/>
      <c r="HBV28" s="32"/>
      <c r="HBW28" s="32"/>
      <c r="HBX28" s="32"/>
      <c r="HBY28" s="32"/>
      <c r="HBZ28" s="32"/>
      <c r="HCA28" s="32"/>
      <c r="HCB28" s="32"/>
      <c r="HCC28" s="32"/>
      <c r="HCD28" s="32"/>
      <c r="HCE28" s="32"/>
      <c r="HCF28" s="32"/>
      <c r="HCG28" s="32"/>
      <c r="HCH28" s="32"/>
      <c r="HCI28" s="32"/>
      <c r="HCJ28" s="32"/>
      <c r="HCK28" s="32"/>
      <c r="HCL28" s="32"/>
      <c r="HCM28" s="32"/>
      <c r="HCN28" s="32"/>
      <c r="HCO28" s="32"/>
      <c r="HCP28" s="32"/>
      <c r="HCQ28" s="32"/>
      <c r="HCR28" s="32"/>
      <c r="HCS28" s="32"/>
      <c r="HCT28" s="32"/>
      <c r="HCU28" s="32"/>
      <c r="HCV28" s="32"/>
      <c r="HCW28" s="32"/>
      <c r="HCX28" s="32"/>
      <c r="HCY28" s="32"/>
      <c r="HCZ28" s="32"/>
      <c r="HDA28" s="32"/>
      <c r="HDB28" s="32"/>
      <c r="HDC28" s="32"/>
      <c r="HDD28" s="32"/>
      <c r="HDE28" s="32"/>
      <c r="HDF28" s="32"/>
      <c r="HDG28" s="32"/>
      <c r="HDH28" s="32"/>
      <c r="HDI28" s="32"/>
      <c r="HDJ28" s="32"/>
      <c r="HDK28" s="32"/>
      <c r="HDL28" s="32"/>
      <c r="HDM28" s="32"/>
      <c r="HDN28" s="32"/>
      <c r="HDO28" s="32"/>
      <c r="HDP28" s="32"/>
      <c r="HDQ28" s="32"/>
      <c r="HDR28" s="32"/>
      <c r="HDS28" s="32"/>
      <c r="HDT28" s="32"/>
      <c r="HDU28" s="32"/>
      <c r="HDV28" s="32"/>
      <c r="HDW28" s="32"/>
      <c r="HDX28" s="32"/>
      <c r="HDY28" s="32"/>
      <c r="HDZ28" s="32"/>
      <c r="HEA28" s="32"/>
      <c r="HEB28" s="32"/>
      <c r="HEC28" s="32"/>
      <c r="HED28" s="32"/>
      <c r="HEE28" s="32"/>
      <c r="HEF28" s="32"/>
      <c r="HEG28" s="32"/>
      <c r="HEH28" s="32"/>
      <c r="HEI28" s="32"/>
      <c r="HEJ28" s="32"/>
      <c r="HEK28" s="32"/>
      <c r="HEL28" s="32"/>
      <c r="HEM28" s="32"/>
      <c r="HEN28" s="32"/>
      <c r="HEO28" s="32"/>
      <c r="HEP28" s="32"/>
      <c r="HEQ28" s="32"/>
      <c r="HER28" s="32"/>
      <c r="HES28" s="32"/>
      <c r="HET28" s="32"/>
      <c r="HEU28" s="32"/>
      <c r="HEV28" s="32"/>
      <c r="HEW28" s="32"/>
      <c r="HEX28" s="32"/>
      <c r="HEY28" s="32"/>
      <c r="HEZ28" s="32"/>
      <c r="HFA28" s="32"/>
      <c r="HFB28" s="32"/>
      <c r="HFC28" s="32"/>
      <c r="HFD28" s="32"/>
      <c r="HFE28" s="32"/>
      <c r="HFF28" s="32"/>
      <c r="HFG28" s="32"/>
      <c r="HFH28" s="32"/>
      <c r="HFI28" s="32"/>
      <c r="HFJ28" s="32"/>
      <c r="HFK28" s="32"/>
      <c r="HFL28" s="32"/>
      <c r="HFM28" s="32"/>
      <c r="HFN28" s="32"/>
      <c r="HFO28" s="32"/>
      <c r="HFP28" s="32"/>
      <c r="HFQ28" s="32"/>
      <c r="HFR28" s="32"/>
      <c r="HFS28" s="32"/>
      <c r="HFT28" s="32"/>
      <c r="HFU28" s="32"/>
      <c r="HFV28" s="32"/>
      <c r="HFW28" s="32"/>
      <c r="HFX28" s="32"/>
      <c r="HFY28" s="32"/>
      <c r="HFZ28" s="32"/>
      <c r="HGA28" s="32"/>
      <c r="HGB28" s="32"/>
      <c r="HGC28" s="32"/>
      <c r="HGD28" s="32"/>
      <c r="HGE28" s="32"/>
      <c r="HGF28" s="32"/>
      <c r="HGG28" s="32"/>
      <c r="HGH28" s="32"/>
      <c r="HGI28" s="32"/>
      <c r="HGJ28" s="32"/>
      <c r="HGK28" s="32"/>
      <c r="HGL28" s="32"/>
      <c r="HGM28" s="32"/>
      <c r="HGN28" s="32"/>
      <c r="HGO28" s="32"/>
      <c r="HGP28" s="32"/>
      <c r="HGQ28" s="32"/>
      <c r="HGR28" s="32"/>
      <c r="HGS28" s="32"/>
      <c r="HGT28" s="32"/>
      <c r="HGU28" s="32"/>
      <c r="HGV28" s="32"/>
      <c r="HGW28" s="32"/>
      <c r="HGX28" s="32"/>
      <c r="HGY28" s="32"/>
      <c r="HGZ28" s="32"/>
      <c r="HHA28" s="32"/>
      <c r="HHB28" s="32"/>
      <c r="HHC28" s="32"/>
      <c r="HHD28" s="32"/>
      <c r="HHE28" s="32"/>
      <c r="HHF28" s="32"/>
      <c r="HHG28" s="32"/>
      <c r="HHH28" s="32"/>
      <c r="HHI28" s="32"/>
      <c r="HHJ28" s="32"/>
      <c r="HHK28" s="32"/>
      <c r="HHL28" s="32"/>
      <c r="HHM28" s="32"/>
      <c r="HHN28" s="32"/>
      <c r="HHO28" s="32"/>
      <c r="HHP28" s="32"/>
      <c r="HHQ28" s="32"/>
      <c r="HHR28" s="32"/>
      <c r="HHS28" s="32"/>
      <c r="HHT28" s="32"/>
      <c r="HHU28" s="32"/>
      <c r="HHV28" s="32"/>
      <c r="HHW28" s="32"/>
      <c r="HHX28" s="32"/>
      <c r="HHY28" s="32"/>
      <c r="HHZ28" s="32"/>
      <c r="HIA28" s="32"/>
      <c r="HIB28" s="32"/>
      <c r="HIC28" s="32"/>
      <c r="HID28" s="32"/>
      <c r="HIE28" s="32"/>
      <c r="HIF28" s="32"/>
      <c r="HIG28" s="32"/>
      <c r="HIH28" s="32"/>
      <c r="HII28" s="32"/>
      <c r="HIJ28" s="32"/>
      <c r="HIK28" s="32"/>
      <c r="HIL28" s="32"/>
      <c r="HIM28" s="32"/>
      <c r="HIN28" s="32"/>
      <c r="HIO28" s="32"/>
      <c r="HIP28" s="32"/>
      <c r="HIQ28" s="32"/>
      <c r="HIR28" s="32"/>
      <c r="HIS28" s="32"/>
      <c r="HIT28" s="32"/>
      <c r="HIU28" s="32"/>
      <c r="HIV28" s="32"/>
      <c r="HIW28" s="32"/>
      <c r="HIX28" s="32"/>
      <c r="HIY28" s="32"/>
      <c r="HIZ28" s="32"/>
      <c r="HJA28" s="32"/>
      <c r="HJB28" s="32"/>
      <c r="HJC28" s="32"/>
      <c r="HJD28" s="32"/>
      <c r="HJE28" s="32"/>
      <c r="HJF28" s="32"/>
      <c r="HJG28" s="32"/>
      <c r="HJH28" s="32"/>
      <c r="HJI28" s="32"/>
      <c r="HJJ28" s="32"/>
      <c r="HJK28" s="32"/>
      <c r="HJL28" s="32"/>
      <c r="HJM28" s="32"/>
      <c r="HJN28" s="32"/>
      <c r="HJO28" s="32"/>
      <c r="HJP28" s="32"/>
      <c r="HJQ28" s="32"/>
      <c r="HJR28" s="32"/>
      <c r="HJS28" s="32"/>
      <c r="HJT28" s="32"/>
      <c r="HJU28" s="32"/>
      <c r="HJV28" s="32"/>
      <c r="HJW28" s="32"/>
      <c r="HJX28" s="32"/>
      <c r="HJY28" s="32"/>
      <c r="HJZ28" s="32"/>
      <c r="HKA28" s="32"/>
      <c r="HKB28" s="32"/>
      <c r="HKC28" s="32"/>
      <c r="HKD28" s="32"/>
      <c r="HKE28" s="32"/>
      <c r="HKF28" s="32"/>
      <c r="HKG28" s="32"/>
      <c r="HKH28" s="32"/>
      <c r="HKI28" s="32"/>
      <c r="HKJ28" s="32"/>
      <c r="HKK28" s="32"/>
      <c r="HKL28" s="32"/>
      <c r="HKM28" s="32"/>
      <c r="HKN28" s="32"/>
      <c r="HKO28" s="32"/>
      <c r="HKP28" s="32"/>
      <c r="HKQ28" s="32"/>
      <c r="HKR28" s="32"/>
      <c r="HKS28" s="32"/>
      <c r="HKT28" s="32"/>
      <c r="HKU28" s="32"/>
      <c r="HKV28" s="32"/>
      <c r="HKW28" s="32"/>
      <c r="HKX28" s="32"/>
      <c r="HKY28" s="32"/>
      <c r="HKZ28" s="32"/>
      <c r="HLA28" s="32"/>
      <c r="HLB28" s="32"/>
      <c r="HLC28" s="32"/>
      <c r="HLD28" s="32"/>
      <c r="HLE28" s="32"/>
      <c r="HLF28" s="32"/>
      <c r="HLG28" s="32"/>
      <c r="HLH28" s="32"/>
      <c r="HLI28" s="32"/>
      <c r="HLJ28" s="32"/>
      <c r="HLK28" s="32"/>
      <c r="HLL28" s="32"/>
      <c r="HLM28" s="32"/>
      <c r="HLN28" s="32"/>
      <c r="HLO28" s="32"/>
      <c r="HLP28" s="32"/>
      <c r="HLQ28" s="32"/>
      <c r="HLR28" s="32"/>
      <c r="HLS28" s="32"/>
      <c r="HLT28" s="32"/>
      <c r="HLU28" s="32"/>
      <c r="HLV28" s="32"/>
      <c r="HLW28" s="32"/>
      <c r="HLX28" s="32"/>
      <c r="HLY28" s="32"/>
      <c r="HLZ28" s="32"/>
      <c r="HMA28" s="32"/>
      <c r="HMB28" s="32"/>
      <c r="HMC28" s="32"/>
      <c r="HMD28" s="32"/>
      <c r="HME28" s="32"/>
      <c r="HMF28" s="32"/>
      <c r="HMG28" s="32"/>
      <c r="HMH28" s="32"/>
      <c r="HMI28" s="32"/>
      <c r="HMJ28" s="32"/>
      <c r="HMK28" s="32"/>
      <c r="HML28" s="32"/>
      <c r="HMM28" s="32"/>
      <c r="HMN28" s="32"/>
      <c r="HMO28" s="32"/>
      <c r="HMP28" s="32"/>
      <c r="HMQ28" s="32"/>
      <c r="HMR28" s="32"/>
      <c r="HMS28" s="32"/>
      <c r="HMT28" s="32"/>
      <c r="HMU28" s="32"/>
      <c r="HMV28" s="32"/>
      <c r="HMW28" s="32"/>
      <c r="HMX28" s="32"/>
      <c r="HMY28" s="32"/>
      <c r="HMZ28" s="32"/>
      <c r="HNA28" s="32"/>
      <c r="HNB28" s="32"/>
      <c r="HNC28" s="32"/>
      <c r="HND28" s="32"/>
      <c r="HNE28" s="32"/>
      <c r="HNF28" s="32"/>
      <c r="HNG28" s="32"/>
      <c r="HNH28" s="32"/>
      <c r="HNI28" s="32"/>
      <c r="HNJ28" s="32"/>
      <c r="HNK28" s="32"/>
      <c r="HNL28" s="32"/>
      <c r="HNM28" s="32"/>
      <c r="HNN28" s="32"/>
      <c r="HNO28" s="32"/>
      <c r="HNP28" s="32"/>
      <c r="HNQ28" s="32"/>
      <c r="HNR28" s="32"/>
      <c r="HNS28" s="32"/>
      <c r="HNT28" s="32"/>
      <c r="HNU28" s="32"/>
      <c r="HNV28" s="32"/>
      <c r="HNW28" s="32"/>
      <c r="HNX28" s="32"/>
      <c r="HNY28" s="32"/>
      <c r="HNZ28" s="32"/>
      <c r="HOA28" s="32"/>
      <c r="HOB28" s="32"/>
      <c r="HOC28" s="32"/>
      <c r="HOD28" s="32"/>
      <c r="HOE28" s="32"/>
      <c r="HOF28" s="32"/>
      <c r="HOG28" s="32"/>
      <c r="HOH28" s="32"/>
      <c r="HOI28" s="32"/>
      <c r="HOJ28" s="32"/>
      <c r="HOK28" s="32"/>
      <c r="HOL28" s="32"/>
      <c r="HOM28" s="32"/>
      <c r="HON28" s="32"/>
      <c r="HOO28" s="32"/>
      <c r="HOP28" s="32"/>
      <c r="HOQ28" s="32"/>
      <c r="HOR28" s="32"/>
      <c r="HOS28" s="32"/>
      <c r="HOT28" s="32"/>
      <c r="HOU28" s="32"/>
      <c r="HOV28" s="32"/>
      <c r="HOW28" s="32"/>
      <c r="HOX28" s="32"/>
      <c r="HOY28" s="32"/>
      <c r="HOZ28" s="32"/>
      <c r="HPA28" s="32"/>
      <c r="HPB28" s="32"/>
      <c r="HPC28" s="32"/>
      <c r="HPD28" s="32"/>
      <c r="HPE28" s="32"/>
      <c r="HPF28" s="32"/>
      <c r="HPG28" s="32"/>
      <c r="HPH28" s="32"/>
      <c r="HPI28" s="32"/>
      <c r="HPJ28" s="32"/>
      <c r="HPK28" s="32"/>
      <c r="HPL28" s="32"/>
      <c r="HPM28" s="32"/>
      <c r="HPN28" s="32"/>
      <c r="HPO28" s="32"/>
      <c r="HPP28" s="32"/>
      <c r="HPQ28" s="32"/>
      <c r="HPR28" s="32"/>
      <c r="HPS28" s="32"/>
      <c r="HPT28" s="32"/>
      <c r="HPU28" s="32"/>
      <c r="HPV28" s="32"/>
      <c r="HPW28" s="32"/>
      <c r="HPX28" s="32"/>
      <c r="HPY28" s="32"/>
      <c r="HPZ28" s="32"/>
      <c r="HQA28" s="32"/>
      <c r="HQB28" s="32"/>
      <c r="HQC28" s="32"/>
      <c r="HQD28" s="32"/>
      <c r="HQE28" s="32"/>
      <c r="HQF28" s="32"/>
      <c r="HQG28" s="32"/>
      <c r="HQH28" s="32"/>
      <c r="HQI28" s="32"/>
      <c r="HQJ28" s="32"/>
      <c r="HQK28" s="32"/>
      <c r="HQL28" s="32"/>
      <c r="HQM28" s="32"/>
      <c r="HQN28" s="32"/>
      <c r="HQO28" s="32"/>
      <c r="HQP28" s="32"/>
      <c r="HQQ28" s="32"/>
      <c r="HQR28" s="32"/>
      <c r="HQS28" s="32"/>
      <c r="HQT28" s="32"/>
      <c r="HQU28" s="32"/>
      <c r="HQV28" s="32"/>
      <c r="HQW28" s="32"/>
      <c r="HQX28" s="32"/>
      <c r="HQY28" s="32"/>
      <c r="HQZ28" s="32"/>
      <c r="HRA28" s="32"/>
      <c r="HRB28" s="32"/>
      <c r="HRC28" s="32"/>
      <c r="HRD28" s="32"/>
      <c r="HRE28" s="32"/>
      <c r="HRF28" s="32"/>
      <c r="HRG28" s="32"/>
      <c r="HRH28" s="32"/>
      <c r="HRI28" s="32"/>
      <c r="HRJ28" s="32"/>
      <c r="HRK28" s="32"/>
      <c r="HRL28" s="32"/>
      <c r="HRM28" s="32"/>
      <c r="HRN28" s="32"/>
      <c r="HRO28" s="32"/>
      <c r="HRP28" s="32"/>
      <c r="HRQ28" s="32"/>
      <c r="HRR28" s="32"/>
      <c r="HRS28" s="32"/>
      <c r="HRT28" s="32"/>
      <c r="HRU28" s="32"/>
      <c r="HRV28" s="32"/>
      <c r="HRW28" s="32"/>
      <c r="HRX28" s="32"/>
      <c r="HRY28" s="32"/>
      <c r="HRZ28" s="32"/>
      <c r="HSA28" s="32"/>
      <c r="HSB28" s="32"/>
      <c r="HSC28" s="32"/>
      <c r="HSD28" s="32"/>
      <c r="HSE28" s="32"/>
      <c r="HSF28" s="32"/>
      <c r="HSG28" s="32"/>
      <c r="HSH28" s="32"/>
      <c r="HSI28" s="32"/>
      <c r="HSJ28" s="32"/>
      <c r="HSK28" s="32"/>
      <c r="HSL28" s="32"/>
      <c r="HSM28" s="32"/>
      <c r="HSN28" s="32"/>
      <c r="HSO28" s="32"/>
      <c r="HSP28" s="32"/>
      <c r="HSQ28" s="32"/>
      <c r="HSR28" s="32"/>
      <c r="HSS28" s="32"/>
      <c r="HST28" s="32"/>
      <c r="HSU28" s="32"/>
      <c r="HSV28" s="32"/>
      <c r="HSW28" s="32"/>
      <c r="HSX28" s="32"/>
      <c r="HSY28" s="32"/>
      <c r="HSZ28" s="32"/>
      <c r="HTA28" s="32"/>
      <c r="HTB28" s="32"/>
      <c r="HTC28" s="32"/>
      <c r="HTD28" s="32"/>
      <c r="HTE28" s="32"/>
      <c r="HTF28" s="32"/>
      <c r="HTG28" s="32"/>
      <c r="HTH28" s="32"/>
      <c r="HTI28" s="32"/>
      <c r="HTJ28" s="32"/>
      <c r="HTK28" s="32"/>
      <c r="HTL28" s="32"/>
      <c r="HTM28" s="32"/>
      <c r="HTN28" s="32"/>
      <c r="HTO28" s="32"/>
      <c r="HTP28" s="32"/>
      <c r="HTQ28" s="32"/>
      <c r="HTR28" s="32"/>
      <c r="HTS28" s="32"/>
      <c r="HTT28" s="32"/>
      <c r="HTU28" s="32"/>
      <c r="HTV28" s="32"/>
      <c r="HTW28" s="32"/>
      <c r="HTX28" s="32"/>
      <c r="HTY28" s="32"/>
      <c r="HTZ28" s="32"/>
      <c r="HUA28" s="32"/>
      <c r="HUB28" s="32"/>
      <c r="HUC28" s="32"/>
      <c r="HUD28" s="32"/>
      <c r="HUE28" s="32"/>
      <c r="HUF28" s="32"/>
      <c r="HUG28" s="32"/>
      <c r="HUH28" s="32"/>
      <c r="HUI28" s="32"/>
      <c r="HUJ28" s="32"/>
      <c r="HUK28" s="32"/>
      <c r="HUL28" s="32"/>
      <c r="HUM28" s="32"/>
      <c r="HUN28" s="32"/>
      <c r="HUO28" s="32"/>
      <c r="HUP28" s="32"/>
      <c r="HUQ28" s="32"/>
      <c r="HUR28" s="32"/>
      <c r="HUS28" s="32"/>
      <c r="HUT28" s="32"/>
      <c r="HUU28" s="32"/>
      <c r="HUV28" s="32"/>
      <c r="HUW28" s="32"/>
      <c r="HUX28" s="32"/>
      <c r="HUY28" s="32"/>
      <c r="HUZ28" s="32"/>
      <c r="HVA28" s="32"/>
      <c r="HVB28" s="32"/>
      <c r="HVC28" s="32"/>
      <c r="HVD28" s="32"/>
      <c r="HVE28" s="32"/>
      <c r="HVF28" s="32"/>
      <c r="HVG28" s="32"/>
      <c r="HVH28" s="32"/>
      <c r="HVI28" s="32"/>
      <c r="HVJ28" s="32"/>
      <c r="HVK28" s="32"/>
      <c r="HVL28" s="32"/>
      <c r="HVM28" s="32"/>
      <c r="HVN28" s="32"/>
      <c r="HVO28" s="32"/>
      <c r="HVP28" s="32"/>
      <c r="HVQ28" s="32"/>
      <c r="HVR28" s="32"/>
      <c r="HVS28" s="32"/>
      <c r="HVT28" s="32"/>
      <c r="HVU28" s="32"/>
      <c r="HVV28" s="32"/>
      <c r="HVW28" s="32"/>
      <c r="HVX28" s="32"/>
      <c r="HVY28" s="32"/>
      <c r="HVZ28" s="32"/>
      <c r="HWA28" s="32"/>
      <c r="HWB28" s="32"/>
      <c r="HWC28" s="32"/>
      <c r="HWD28" s="32"/>
      <c r="HWE28" s="32"/>
      <c r="HWF28" s="32"/>
      <c r="HWG28" s="32"/>
      <c r="HWH28" s="32"/>
      <c r="HWI28" s="32"/>
      <c r="HWJ28" s="32"/>
      <c r="HWK28" s="32"/>
      <c r="HWL28" s="32"/>
      <c r="HWM28" s="32"/>
      <c r="HWN28" s="32"/>
      <c r="HWO28" s="32"/>
      <c r="HWP28" s="32"/>
      <c r="HWQ28" s="32"/>
      <c r="HWR28" s="32"/>
      <c r="HWS28" s="32"/>
      <c r="HWT28" s="32"/>
      <c r="HWU28" s="32"/>
      <c r="HWV28" s="32"/>
      <c r="HWW28" s="32"/>
      <c r="HWX28" s="32"/>
      <c r="HWY28" s="32"/>
      <c r="HWZ28" s="32"/>
      <c r="HXA28" s="32"/>
      <c r="HXB28" s="32"/>
      <c r="HXC28" s="32"/>
      <c r="HXD28" s="32"/>
      <c r="HXE28" s="32"/>
      <c r="HXF28" s="32"/>
      <c r="HXG28" s="32"/>
      <c r="HXH28" s="32"/>
      <c r="HXI28" s="32"/>
      <c r="HXJ28" s="32"/>
      <c r="HXK28" s="32"/>
      <c r="HXL28" s="32"/>
      <c r="HXM28" s="32"/>
      <c r="HXN28" s="32"/>
      <c r="HXO28" s="32"/>
      <c r="HXP28" s="32"/>
      <c r="HXQ28" s="32"/>
      <c r="HXR28" s="32"/>
      <c r="HXS28" s="32"/>
      <c r="HXT28" s="32"/>
      <c r="HXU28" s="32"/>
      <c r="HXV28" s="32"/>
      <c r="HXW28" s="32"/>
      <c r="HXX28" s="32"/>
      <c r="HXY28" s="32"/>
      <c r="HXZ28" s="32"/>
      <c r="HYA28" s="32"/>
      <c r="HYB28" s="32"/>
      <c r="HYC28" s="32"/>
      <c r="HYD28" s="32"/>
      <c r="HYE28" s="32"/>
      <c r="HYF28" s="32"/>
      <c r="HYG28" s="32"/>
      <c r="HYH28" s="32"/>
      <c r="HYI28" s="32"/>
      <c r="HYJ28" s="32"/>
      <c r="HYK28" s="32"/>
      <c r="HYL28" s="32"/>
      <c r="HYM28" s="32"/>
      <c r="HYN28" s="32"/>
      <c r="HYO28" s="32"/>
      <c r="HYP28" s="32"/>
      <c r="HYQ28" s="32"/>
      <c r="HYR28" s="32"/>
      <c r="HYS28" s="32"/>
      <c r="HYT28" s="32"/>
      <c r="HYU28" s="32"/>
      <c r="HYV28" s="32"/>
      <c r="HYW28" s="32"/>
      <c r="HYX28" s="32"/>
      <c r="HYY28" s="32"/>
      <c r="HYZ28" s="32"/>
      <c r="HZA28" s="32"/>
      <c r="HZB28" s="32"/>
      <c r="HZC28" s="32"/>
      <c r="HZD28" s="32"/>
      <c r="HZE28" s="32"/>
      <c r="HZF28" s="32"/>
      <c r="HZG28" s="32"/>
      <c r="HZH28" s="32"/>
      <c r="HZI28" s="32"/>
      <c r="HZJ28" s="32"/>
      <c r="HZK28" s="32"/>
      <c r="HZL28" s="32"/>
      <c r="HZM28" s="32"/>
      <c r="HZN28" s="32"/>
      <c r="HZO28" s="32"/>
      <c r="HZP28" s="32"/>
      <c r="HZQ28" s="32"/>
      <c r="HZR28" s="32"/>
      <c r="HZS28" s="32"/>
      <c r="HZT28" s="32"/>
      <c r="HZU28" s="32"/>
      <c r="HZV28" s="32"/>
      <c r="HZW28" s="32"/>
      <c r="HZX28" s="32"/>
      <c r="HZY28" s="32"/>
      <c r="HZZ28" s="32"/>
      <c r="IAA28" s="32"/>
      <c r="IAB28" s="32"/>
      <c r="IAC28" s="32"/>
      <c r="IAD28" s="32"/>
      <c r="IAE28" s="32"/>
      <c r="IAF28" s="32"/>
      <c r="IAG28" s="32"/>
      <c r="IAH28" s="32"/>
      <c r="IAI28" s="32"/>
      <c r="IAJ28" s="32"/>
      <c r="IAK28" s="32"/>
      <c r="IAL28" s="32"/>
      <c r="IAM28" s="32"/>
      <c r="IAN28" s="32"/>
      <c r="IAO28" s="32"/>
      <c r="IAP28" s="32"/>
      <c r="IAQ28" s="32"/>
      <c r="IAR28" s="32"/>
      <c r="IAS28" s="32"/>
      <c r="IAT28" s="32"/>
      <c r="IAU28" s="32"/>
      <c r="IAV28" s="32"/>
      <c r="IAW28" s="32"/>
      <c r="IAX28" s="32"/>
      <c r="IAY28" s="32"/>
      <c r="IAZ28" s="32"/>
      <c r="IBA28" s="32"/>
      <c r="IBB28" s="32"/>
      <c r="IBC28" s="32"/>
      <c r="IBD28" s="32"/>
      <c r="IBE28" s="32"/>
      <c r="IBF28" s="32"/>
      <c r="IBG28" s="32"/>
      <c r="IBH28" s="32"/>
      <c r="IBI28" s="32"/>
      <c r="IBJ28" s="32"/>
      <c r="IBK28" s="32"/>
      <c r="IBL28" s="32"/>
      <c r="IBM28" s="32"/>
      <c r="IBN28" s="32"/>
      <c r="IBO28" s="32"/>
      <c r="IBP28" s="32"/>
      <c r="IBQ28" s="32"/>
      <c r="IBR28" s="32"/>
      <c r="IBS28" s="32"/>
      <c r="IBT28" s="32"/>
      <c r="IBU28" s="32"/>
      <c r="IBV28" s="32"/>
      <c r="IBW28" s="32"/>
      <c r="IBX28" s="32"/>
      <c r="IBY28" s="32"/>
      <c r="IBZ28" s="32"/>
      <c r="ICA28" s="32"/>
      <c r="ICB28" s="32"/>
      <c r="ICC28" s="32"/>
      <c r="ICD28" s="32"/>
      <c r="ICE28" s="32"/>
      <c r="ICF28" s="32"/>
      <c r="ICG28" s="32"/>
      <c r="ICH28" s="32"/>
      <c r="ICI28" s="32"/>
      <c r="ICJ28" s="32"/>
      <c r="ICK28" s="32"/>
      <c r="ICL28" s="32"/>
      <c r="ICM28" s="32"/>
      <c r="ICN28" s="32"/>
      <c r="ICO28" s="32"/>
      <c r="ICP28" s="32"/>
      <c r="ICQ28" s="32"/>
      <c r="ICR28" s="32"/>
      <c r="ICS28" s="32"/>
      <c r="ICT28" s="32"/>
      <c r="ICU28" s="32"/>
      <c r="ICV28" s="32"/>
      <c r="ICW28" s="32"/>
      <c r="ICX28" s="32"/>
      <c r="ICY28" s="32"/>
      <c r="ICZ28" s="32"/>
      <c r="IDA28" s="32"/>
      <c r="IDB28" s="32"/>
      <c r="IDC28" s="32"/>
      <c r="IDD28" s="32"/>
      <c r="IDE28" s="32"/>
      <c r="IDF28" s="32"/>
      <c r="IDG28" s="32"/>
      <c r="IDH28" s="32"/>
      <c r="IDI28" s="32"/>
      <c r="IDJ28" s="32"/>
      <c r="IDK28" s="32"/>
      <c r="IDL28" s="32"/>
      <c r="IDM28" s="32"/>
      <c r="IDN28" s="32"/>
      <c r="IDO28" s="32"/>
      <c r="IDP28" s="32"/>
      <c r="IDQ28" s="32"/>
      <c r="IDR28" s="32"/>
      <c r="IDS28" s="32"/>
      <c r="IDT28" s="32"/>
      <c r="IDU28" s="32"/>
      <c r="IDV28" s="32"/>
      <c r="IDW28" s="32"/>
      <c r="IDX28" s="32"/>
      <c r="IDY28" s="32"/>
      <c r="IDZ28" s="32"/>
      <c r="IEA28" s="32"/>
      <c r="IEB28" s="32"/>
      <c r="IEC28" s="32"/>
      <c r="IED28" s="32"/>
      <c r="IEE28" s="32"/>
      <c r="IEF28" s="32"/>
      <c r="IEG28" s="32"/>
      <c r="IEH28" s="32"/>
      <c r="IEI28" s="32"/>
      <c r="IEJ28" s="32"/>
      <c r="IEK28" s="32"/>
      <c r="IEL28" s="32"/>
      <c r="IEM28" s="32"/>
      <c r="IEN28" s="32"/>
      <c r="IEO28" s="32"/>
      <c r="IEP28" s="32"/>
      <c r="IEQ28" s="32"/>
      <c r="IER28" s="32"/>
      <c r="IES28" s="32"/>
      <c r="IET28" s="32"/>
      <c r="IEU28" s="32"/>
      <c r="IEV28" s="32"/>
      <c r="IEW28" s="32"/>
      <c r="IEX28" s="32"/>
      <c r="IEY28" s="32"/>
      <c r="IEZ28" s="32"/>
      <c r="IFA28" s="32"/>
      <c r="IFB28" s="32"/>
      <c r="IFC28" s="32"/>
      <c r="IFD28" s="32"/>
      <c r="IFE28" s="32"/>
      <c r="IFF28" s="32"/>
      <c r="IFG28" s="32"/>
      <c r="IFH28" s="32"/>
      <c r="IFI28" s="32"/>
      <c r="IFJ28" s="32"/>
      <c r="IFK28" s="32"/>
      <c r="IFL28" s="32"/>
      <c r="IFM28" s="32"/>
      <c r="IFN28" s="32"/>
      <c r="IFO28" s="32"/>
      <c r="IFP28" s="32"/>
      <c r="IFQ28" s="32"/>
      <c r="IFR28" s="32"/>
      <c r="IFS28" s="32"/>
      <c r="IFT28" s="32"/>
      <c r="IFU28" s="32"/>
      <c r="IFV28" s="32"/>
      <c r="IFW28" s="32"/>
      <c r="IFX28" s="32"/>
      <c r="IFY28" s="32"/>
      <c r="IFZ28" s="32"/>
      <c r="IGA28" s="32"/>
      <c r="IGB28" s="32"/>
      <c r="IGC28" s="32"/>
      <c r="IGD28" s="32"/>
      <c r="IGE28" s="32"/>
      <c r="IGF28" s="32"/>
      <c r="IGG28" s="32"/>
      <c r="IGH28" s="32"/>
      <c r="IGI28" s="32"/>
      <c r="IGJ28" s="32"/>
      <c r="IGK28" s="32"/>
      <c r="IGL28" s="32"/>
      <c r="IGM28" s="32"/>
      <c r="IGN28" s="32"/>
      <c r="IGO28" s="32"/>
      <c r="IGP28" s="32"/>
      <c r="IGQ28" s="32"/>
      <c r="IGR28" s="32"/>
      <c r="IGS28" s="32"/>
      <c r="IGT28" s="32"/>
      <c r="IGU28" s="32"/>
      <c r="IGV28" s="32"/>
      <c r="IGW28" s="32"/>
      <c r="IGX28" s="32"/>
      <c r="IGY28" s="32"/>
      <c r="IGZ28" s="32"/>
      <c r="IHA28" s="32"/>
      <c r="IHB28" s="32"/>
      <c r="IHC28" s="32"/>
      <c r="IHD28" s="32"/>
      <c r="IHE28" s="32"/>
      <c r="IHF28" s="32"/>
      <c r="IHG28" s="32"/>
      <c r="IHH28" s="32"/>
      <c r="IHI28" s="32"/>
      <c r="IHJ28" s="32"/>
      <c r="IHK28" s="32"/>
      <c r="IHL28" s="32"/>
      <c r="IHM28" s="32"/>
      <c r="IHN28" s="32"/>
      <c r="IHO28" s="32"/>
      <c r="IHP28" s="32"/>
      <c r="IHQ28" s="32"/>
      <c r="IHR28" s="32"/>
      <c r="IHS28" s="32"/>
      <c r="IHT28" s="32"/>
      <c r="IHU28" s="32"/>
      <c r="IHV28" s="32"/>
      <c r="IHW28" s="32"/>
      <c r="IHX28" s="32"/>
      <c r="IHY28" s="32"/>
      <c r="IHZ28" s="32"/>
      <c r="IIA28" s="32"/>
      <c r="IIB28" s="32"/>
      <c r="IIC28" s="32"/>
      <c r="IID28" s="32"/>
      <c r="IIE28" s="32"/>
      <c r="IIF28" s="32"/>
      <c r="IIG28" s="32"/>
      <c r="IIH28" s="32"/>
      <c r="III28" s="32"/>
      <c r="IIJ28" s="32"/>
      <c r="IIK28" s="32"/>
      <c r="IIL28" s="32"/>
      <c r="IIM28" s="32"/>
      <c r="IIN28" s="32"/>
      <c r="IIO28" s="32"/>
      <c r="IIP28" s="32"/>
      <c r="IIQ28" s="32"/>
      <c r="IIR28" s="32"/>
      <c r="IIS28" s="32"/>
      <c r="IIT28" s="32"/>
      <c r="IIU28" s="32"/>
      <c r="IIV28" s="32"/>
      <c r="IIW28" s="32"/>
      <c r="IIX28" s="32"/>
      <c r="IIY28" s="32"/>
      <c r="IIZ28" s="32"/>
      <c r="IJA28" s="32"/>
      <c r="IJB28" s="32"/>
      <c r="IJC28" s="32"/>
      <c r="IJD28" s="32"/>
      <c r="IJE28" s="32"/>
      <c r="IJF28" s="32"/>
      <c r="IJG28" s="32"/>
      <c r="IJH28" s="32"/>
      <c r="IJI28" s="32"/>
      <c r="IJJ28" s="32"/>
      <c r="IJK28" s="32"/>
      <c r="IJL28" s="32"/>
      <c r="IJM28" s="32"/>
      <c r="IJN28" s="32"/>
      <c r="IJO28" s="32"/>
      <c r="IJP28" s="32"/>
      <c r="IJQ28" s="32"/>
      <c r="IJR28" s="32"/>
      <c r="IJS28" s="32"/>
      <c r="IJT28" s="32"/>
      <c r="IJU28" s="32"/>
      <c r="IJV28" s="32"/>
      <c r="IJW28" s="32"/>
      <c r="IJX28" s="32"/>
      <c r="IJY28" s="32"/>
      <c r="IJZ28" s="32"/>
      <c r="IKA28" s="32"/>
      <c r="IKB28" s="32"/>
      <c r="IKC28" s="32"/>
      <c r="IKD28" s="32"/>
      <c r="IKE28" s="32"/>
      <c r="IKF28" s="32"/>
      <c r="IKG28" s="32"/>
      <c r="IKH28" s="32"/>
      <c r="IKI28" s="32"/>
      <c r="IKJ28" s="32"/>
      <c r="IKK28" s="32"/>
      <c r="IKL28" s="32"/>
      <c r="IKM28" s="32"/>
      <c r="IKN28" s="32"/>
      <c r="IKO28" s="32"/>
      <c r="IKP28" s="32"/>
      <c r="IKQ28" s="32"/>
      <c r="IKR28" s="32"/>
      <c r="IKS28" s="32"/>
      <c r="IKT28" s="32"/>
      <c r="IKU28" s="32"/>
      <c r="IKV28" s="32"/>
      <c r="IKW28" s="32"/>
      <c r="IKX28" s="32"/>
      <c r="IKY28" s="32"/>
      <c r="IKZ28" s="32"/>
      <c r="ILA28" s="32"/>
      <c r="ILB28" s="32"/>
      <c r="ILC28" s="32"/>
      <c r="ILD28" s="32"/>
      <c r="ILE28" s="32"/>
      <c r="ILF28" s="32"/>
      <c r="ILG28" s="32"/>
      <c r="ILH28" s="32"/>
      <c r="ILI28" s="32"/>
      <c r="ILJ28" s="32"/>
      <c r="ILK28" s="32"/>
      <c r="ILL28" s="32"/>
      <c r="ILM28" s="32"/>
      <c r="ILN28" s="32"/>
      <c r="ILO28" s="32"/>
      <c r="ILP28" s="32"/>
      <c r="ILQ28" s="32"/>
      <c r="ILR28" s="32"/>
      <c r="ILS28" s="32"/>
      <c r="ILT28" s="32"/>
      <c r="ILU28" s="32"/>
      <c r="ILV28" s="32"/>
      <c r="ILW28" s="32"/>
      <c r="ILX28" s="32"/>
      <c r="ILY28" s="32"/>
      <c r="ILZ28" s="32"/>
      <c r="IMA28" s="32"/>
      <c r="IMB28" s="32"/>
      <c r="IMC28" s="32"/>
      <c r="IMD28" s="32"/>
      <c r="IME28" s="32"/>
      <c r="IMF28" s="32"/>
      <c r="IMG28" s="32"/>
      <c r="IMH28" s="32"/>
      <c r="IMI28" s="32"/>
      <c r="IMJ28" s="32"/>
      <c r="IMK28" s="32"/>
      <c r="IML28" s="32"/>
      <c r="IMM28" s="32"/>
      <c r="IMN28" s="32"/>
      <c r="IMO28" s="32"/>
      <c r="IMP28" s="32"/>
      <c r="IMQ28" s="32"/>
      <c r="IMR28" s="32"/>
      <c r="IMS28" s="32"/>
      <c r="IMT28" s="32"/>
      <c r="IMU28" s="32"/>
      <c r="IMV28" s="32"/>
      <c r="IMW28" s="32"/>
      <c r="IMX28" s="32"/>
      <c r="IMY28" s="32"/>
      <c r="IMZ28" s="32"/>
      <c r="INA28" s="32"/>
      <c r="INB28" s="32"/>
      <c r="INC28" s="32"/>
      <c r="IND28" s="32"/>
      <c r="INE28" s="32"/>
      <c r="INF28" s="32"/>
      <c r="ING28" s="32"/>
      <c r="INH28" s="32"/>
      <c r="INI28" s="32"/>
      <c r="INJ28" s="32"/>
      <c r="INK28" s="32"/>
      <c r="INL28" s="32"/>
      <c r="INM28" s="32"/>
      <c r="INN28" s="32"/>
      <c r="INO28" s="32"/>
      <c r="INP28" s="32"/>
      <c r="INQ28" s="32"/>
      <c r="INR28" s="32"/>
      <c r="INS28" s="32"/>
      <c r="INT28" s="32"/>
      <c r="INU28" s="32"/>
      <c r="INV28" s="32"/>
      <c r="INW28" s="32"/>
      <c r="INX28" s="32"/>
      <c r="INY28" s="32"/>
      <c r="INZ28" s="32"/>
      <c r="IOA28" s="32"/>
      <c r="IOB28" s="32"/>
      <c r="IOC28" s="32"/>
      <c r="IOD28" s="32"/>
      <c r="IOE28" s="32"/>
      <c r="IOF28" s="32"/>
      <c r="IOG28" s="32"/>
      <c r="IOH28" s="32"/>
      <c r="IOI28" s="32"/>
      <c r="IOJ28" s="32"/>
      <c r="IOK28" s="32"/>
      <c r="IOL28" s="32"/>
      <c r="IOM28" s="32"/>
      <c r="ION28" s="32"/>
      <c r="IOO28" s="32"/>
      <c r="IOP28" s="32"/>
      <c r="IOQ28" s="32"/>
      <c r="IOR28" s="32"/>
      <c r="IOS28" s="32"/>
      <c r="IOT28" s="32"/>
      <c r="IOU28" s="32"/>
      <c r="IOV28" s="32"/>
      <c r="IOW28" s="32"/>
      <c r="IOX28" s="32"/>
      <c r="IOY28" s="32"/>
      <c r="IOZ28" s="32"/>
      <c r="IPA28" s="32"/>
      <c r="IPB28" s="32"/>
      <c r="IPC28" s="32"/>
      <c r="IPD28" s="32"/>
      <c r="IPE28" s="32"/>
      <c r="IPF28" s="32"/>
      <c r="IPG28" s="32"/>
      <c r="IPH28" s="32"/>
      <c r="IPI28" s="32"/>
      <c r="IPJ28" s="32"/>
      <c r="IPK28" s="32"/>
      <c r="IPL28" s="32"/>
      <c r="IPM28" s="32"/>
      <c r="IPN28" s="32"/>
      <c r="IPO28" s="32"/>
      <c r="IPP28" s="32"/>
      <c r="IPQ28" s="32"/>
      <c r="IPR28" s="32"/>
      <c r="IPS28" s="32"/>
      <c r="IPT28" s="32"/>
      <c r="IPU28" s="32"/>
      <c r="IPV28" s="32"/>
      <c r="IPW28" s="32"/>
      <c r="IPX28" s="32"/>
      <c r="IPY28" s="32"/>
      <c r="IPZ28" s="32"/>
      <c r="IQA28" s="32"/>
      <c r="IQB28" s="32"/>
      <c r="IQC28" s="32"/>
      <c r="IQD28" s="32"/>
      <c r="IQE28" s="32"/>
      <c r="IQF28" s="32"/>
      <c r="IQG28" s="32"/>
      <c r="IQH28" s="32"/>
      <c r="IQI28" s="32"/>
      <c r="IQJ28" s="32"/>
      <c r="IQK28" s="32"/>
      <c r="IQL28" s="32"/>
      <c r="IQM28" s="32"/>
      <c r="IQN28" s="32"/>
      <c r="IQO28" s="32"/>
      <c r="IQP28" s="32"/>
      <c r="IQQ28" s="32"/>
      <c r="IQR28" s="32"/>
      <c r="IQS28" s="32"/>
      <c r="IQT28" s="32"/>
      <c r="IQU28" s="32"/>
      <c r="IQV28" s="32"/>
      <c r="IQW28" s="32"/>
      <c r="IQX28" s="32"/>
      <c r="IQY28" s="32"/>
      <c r="IQZ28" s="32"/>
      <c r="IRA28" s="32"/>
      <c r="IRB28" s="32"/>
      <c r="IRC28" s="32"/>
      <c r="IRD28" s="32"/>
      <c r="IRE28" s="32"/>
      <c r="IRF28" s="32"/>
      <c r="IRG28" s="32"/>
      <c r="IRH28" s="32"/>
      <c r="IRI28" s="32"/>
      <c r="IRJ28" s="32"/>
      <c r="IRK28" s="32"/>
      <c r="IRL28" s="32"/>
      <c r="IRM28" s="32"/>
      <c r="IRN28" s="32"/>
      <c r="IRO28" s="32"/>
      <c r="IRP28" s="32"/>
      <c r="IRQ28" s="32"/>
      <c r="IRR28" s="32"/>
      <c r="IRS28" s="32"/>
      <c r="IRT28" s="32"/>
      <c r="IRU28" s="32"/>
      <c r="IRV28" s="32"/>
      <c r="IRW28" s="32"/>
      <c r="IRX28" s="32"/>
      <c r="IRY28" s="32"/>
      <c r="IRZ28" s="32"/>
      <c r="ISA28" s="32"/>
      <c r="ISB28" s="32"/>
      <c r="ISC28" s="32"/>
      <c r="ISD28" s="32"/>
      <c r="ISE28" s="32"/>
      <c r="ISF28" s="32"/>
      <c r="ISG28" s="32"/>
      <c r="ISH28" s="32"/>
      <c r="ISI28" s="32"/>
      <c r="ISJ28" s="32"/>
      <c r="ISK28" s="32"/>
      <c r="ISL28" s="32"/>
      <c r="ISM28" s="32"/>
      <c r="ISN28" s="32"/>
      <c r="ISO28" s="32"/>
      <c r="ISP28" s="32"/>
      <c r="ISQ28" s="32"/>
      <c r="ISR28" s="32"/>
      <c r="ISS28" s="32"/>
      <c r="IST28" s="32"/>
      <c r="ISU28" s="32"/>
      <c r="ISV28" s="32"/>
      <c r="ISW28" s="32"/>
      <c r="ISX28" s="32"/>
      <c r="ISY28" s="32"/>
      <c r="ISZ28" s="32"/>
      <c r="ITA28" s="32"/>
      <c r="ITB28" s="32"/>
      <c r="ITC28" s="32"/>
      <c r="ITD28" s="32"/>
      <c r="ITE28" s="32"/>
      <c r="ITF28" s="32"/>
      <c r="ITG28" s="32"/>
      <c r="ITH28" s="32"/>
      <c r="ITI28" s="32"/>
      <c r="ITJ28" s="32"/>
      <c r="ITK28" s="32"/>
      <c r="ITL28" s="32"/>
      <c r="ITM28" s="32"/>
      <c r="ITN28" s="32"/>
      <c r="ITO28" s="32"/>
      <c r="ITP28" s="32"/>
      <c r="ITQ28" s="32"/>
      <c r="ITR28" s="32"/>
      <c r="ITS28" s="32"/>
      <c r="ITT28" s="32"/>
      <c r="ITU28" s="32"/>
      <c r="ITV28" s="32"/>
      <c r="ITW28" s="32"/>
      <c r="ITX28" s="32"/>
      <c r="ITY28" s="32"/>
      <c r="ITZ28" s="32"/>
      <c r="IUA28" s="32"/>
      <c r="IUB28" s="32"/>
      <c r="IUC28" s="32"/>
      <c r="IUD28" s="32"/>
      <c r="IUE28" s="32"/>
      <c r="IUF28" s="32"/>
      <c r="IUG28" s="32"/>
      <c r="IUH28" s="32"/>
      <c r="IUI28" s="32"/>
      <c r="IUJ28" s="32"/>
      <c r="IUK28" s="32"/>
      <c r="IUL28" s="32"/>
      <c r="IUM28" s="32"/>
      <c r="IUN28" s="32"/>
      <c r="IUO28" s="32"/>
      <c r="IUP28" s="32"/>
      <c r="IUQ28" s="32"/>
      <c r="IUR28" s="32"/>
      <c r="IUS28" s="32"/>
      <c r="IUT28" s="32"/>
      <c r="IUU28" s="32"/>
      <c r="IUV28" s="32"/>
      <c r="IUW28" s="32"/>
      <c r="IUX28" s="32"/>
      <c r="IUY28" s="32"/>
      <c r="IUZ28" s="32"/>
      <c r="IVA28" s="32"/>
      <c r="IVB28" s="32"/>
      <c r="IVC28" s="32"/>
      <c r="IVD28" s="32"/>
      <c r="IVE28" s="32"/>
      <c r="IVF28" s="32"/>
      <c r="IVG28" s="32"/>
      <c r="IVH28" s="32"/>
      <c r="IVI28" s="32"/>
      <c r="IVJ28" s="32"/>
      <c r="IVK28" s="32"/>
      <c r="IVL28" s="32"/>
      <c r="IVM28" s="32"/>
      <c r="IVN28" s="32"/>
      <c r="IVO28" s="32"/>
      <c r="IVP28" s="32"/>
      <c r="IVQ28" s="32"/>
      <c r="IVR28" s="32"/>
      <c r="IVS28" s="32"/>
      <c r="IVT28" s="32"/>
      <c r="IVU28" s="32"/>
      <c r="IVV28" s="32"/>
      <c r="IVW28" s="32"/>
      <c r="IVX28" s="32"/>
      <c r="IVY28" s="32"/>
      <c r="IVZ28" s="32"/>
      <c r="IWA28" s="32"/>
      <c r="IWB28" s="32"/>
      <c r="IWC28" s="32"/>
      <c r="IWD28" s="32"/>
      <c r="IWE28" s="32"/>
      <c r="IWF28" s="32"/>
      <c r="IWG28" s="32"/>
      <c r="IWH28" s="32"/>
      <c r="IWI28" s="32"/>
      <c r="IWJ28" s="32"/>
      <c r="IWK28" s="32"/>
      <c r="IWL28" s="32"/>
      <c r="IWM28" s="32"/>
      <c r="IWN28" s="32"/>
      <c r="IWO28" s="32"/>
      <c r="IWP28" s="32"/>
      <c r="IWQ28" s="32"/>
      <c r="IWR28" s="32"/>
      <c r="IWS28" s="32"/>
      <c r="IWT28" s="32"/>
      <c r="IWU28" s="32"/>
      <c r="IWV28" s="32"/>
      <c r="IWW28" s="32"/>
      <c r="IWX28" s="32"/>
      <c r="IWY28" s="32"/>
      <c r="IWZ28" s="32"/>
      <c r="IXA28" s="32"/>
      <c r="IXB28" s="32"/>
      <c r="IXC28" s="32"/>
      <c r="IXD28" s="32"/>
      <c r="IXE28" s="32"/>
      <c r="IXF28" s="32"/>
      <c r="IXG28" s="32"/>
      <c r="IXH28" s="32"/>
      <c r="IXI28" s="32"/>
      <c r="IXJ28" s="32"/>
      <c r="IXK28" s="32"/>
      <c r="IXL28" s="32"/>
      <c r="IXM28" s="32"/>
      <c r="IXN28" s="32"/>
      <c r="IXO28" s="32"/>
      <c r="IXP28" s="32"/>
      <c r="IXQ28" s="32"/>
      <c r="IXR28" s="32"/>
      <c r="IXS28" s="32"/>
      <c r="IXT28" s="32"/>
      <c r="IXU28" s="32"/>
      <c r="IXV28" s="32"/>
      <c r="IXW28" s="32"/>
      <c r="IXX28" s="32"/>
      <c r="IXY28" s="32"/>
      <c r="IXZ28" s="32"/>
      <c r="IYA28" s="32"/>
      <c r="IYB28" s="32"/>
      <c r="IYC28" s="32"/>
      <c r="IYD28" s="32"/>
      <c r="IYE28" s="32"/>
      <c r="IYF28" s="32"/>
      <c r="IYG28" s="32"/>
      <c r="IYH28" s="32"/>
      <c r="IYI28" s="32"/>
      <c r="IYJ28" s="32"/>
      <c r="IYK28" s="32"/>
      <c r="IYL28" s="32"/>
      <c r="IYM28" s="32"/>
      <c r="IYN28" s="32"/>
      <c r="IYO28" s="32"/>
      <c r="IYP28" s="32"/>
      <c r="IYQ28" s="32"/>
      <c r="IYR28" s="32"/>
      <c r="IYS28" s="32"/>
      <c r="IYT28" s="32"/>
      <c r="IYU28" s="32"/>
      <c r="IYV28" s="32"/>
      <c r="IYW28" s="32"/>
      <c r="IYX28" s="32"/>
      <c r="IYY28" s="32"/>
      <c r="IYZ28" s="32"/>
      <c r="IZA28" s="32"/>
      <c r="IZB28" s="32"/>
      <c r="IZC28" s="32"/>
      <c r="IZD28" s="32"/>
      <c r="IZE28" s="32"/>
      <c r="IZF28" s="32"/>
      <c r="IZG28" s="32"/>
      <c r="IZH28" s="32"/>
      <c r="IZI28" s="32"/>
      <c r="IZJ28" s="32"/>
      <c r="IZK28" s="32"/>
      <c r="IZL28" s="32"/>
      <c r="IZM28" s="32"/>
      <c r="IZN28" s="32"/>
      <c r="IZO28" s="32"/>
      <c r="IZP28" s="32"/>
      <c r="IZQ28" s="32"/>
      <c r="IZR28" s="32"/>
      <c r="IZS28" s="32"/>
      <c r="IZT28" s="32"/>
      <c r="IZU28" s="32"/>
      <c r="IZV28" s="32"/>
      <c r="IZW28" s="32"/>
      <c r="IZX28" s="32"/>
      <c r="IZY28" s="32"/>
      <c r="IZZ28" s="32"/>
      <c r="JAA28" s="32"/>
      <c r="JAB28" s="32"/>
      <c r="JAC28" s="32"/>
      <c r="JAD28" s="32"/>
      <c r="JAE28" s="32"/>
      <c r="JAF28" s="32"/>
      <c r="JAG28" s="32"/>
      <c r="JAH28" s="32"/>
      <c r="JAI28" s="32"/>
      <c r="JAJ28" s="32"/>
      <c r="JAK28" s="32"/>
      <c r="JAL28" s="32"/>
      <c r="JAM28" s="32"/>
      <c r="JAN28" s="32"/>
      <c r="JAO28" s="32"/>
      <c r="JAP28" s="32"/>
      <c r="JAQ28" s="32"/>
      <c r="JAR28" s="32"/>
      <c r="JAS28" s="32"/>
      <c r="JAT28" s="32"/>
      <c r="JAU28" s="32"/>
      <c r="JAV28" s="32"/>
      <c r="JAW28" s="32"/>
      <c r="JAX28" s="32"/>
      <c r="JAY28" s="32"/>
      <c r="JAZ28" s="32"/>
      <c r="JBA28" s="32"/>
      <c r="JBB28" s="32"/>
      <c r="JBC28" s="32"/>
      <c r="JBD28" s="32"/>
      <c r="JBE28" s="32"/>
      <c r="JBF28" s="32"/>
      <c r="JBG28" s="32"/>
      <c r="JBH28" s="32"/>
      <c r="JBI28" s="32"/>
      <c r="JBJ28" s="32"/>
      <c r="JBK28" s="32"/>
      <c r="JBL28" s="32"/>
      <c r="JBM28" s="32"/>
      <c r="JBN28" s="32"/>
      <c r="JBO28" s="32"/>
      <c r="JBP28" s="32"/>
      <c r="JBQ28" s="32"/>
      <c r="JBR28" s="32"/>
      <c r="JBS28" s="32"/>
      <c r="JBT28" s="32"/>
      <c r="JBU28" s="32"/>
      <c r="JBV28" s="32"/>
      <c r="JBW28" s="32"/>
      <c r="JBX28" s="32"/>
      <c r="JBY28" s="32"/>
      <c r="JBZ28" s="32"/>
      <c r="JCA28" s="32"/>
      <c r="JCB28" s="32"/>
      <c r="JCC28" s="32"/>
      <c r="JCD28" s="32"/>
      <c r="JCE28" s="32"/>
      <c r="JCF28" s="32"/>
      <c r="JCG28" s="32"/>
      <c r="JCH28" s="32"/>
      <c r="JCI28" s="32"/>
      <c r="JCJ28" s="32"/>
      <c r="JCK28" s="32"/>
      <c r="JCL28" s="32"/>
      <c r="JCM28" s="32"/>
      <c r="JCN28" s="32"/>
      <c r="JCO28" s="32"/>
      <c r="JCP28" s="32"/>
      <c r="JCQ28" s="32"/>
      <c r="JCR28" s="32"/>
      <c r="JCS28" s="32"/>
      <c r="JCT28" s="32"/>
      <c r="JCU28" s="32"/>
      <c r="JCV28" s="32"/>
      <c r="JCW28" s="32"/>
      <c r="JCX28" s="32"/>
      <c r="JCY28" s="32"/>
      <c r="JCZ28" s="32"/>
      <c r="JDA28" s="32"/>
      <c r="JDB28" s="32"/>
      <c r="JDC28" s="32"/>
      <c r="JDD28" s="32"/>
      <c r="JDE28" s="32"/>
      <c r="JDF28" s="32"/>
      <c r="JDG28" s="32"/>
      <c r="JDH28" s="32"/>
      <c r="JDI28" s="32"/>
      <c r="JDJ28" s="32"/>
      <c r="JDK28" s="32"/>
      <c r="JDL28" s="32"/>
      <c r="JDM28" s="32"/>
      <c r="JDN28" s="32"/>
      <c r="JDO28" s="32"/>
      <c r="JDP28" s="32"/>
      <c r="JDQ28" s="32"/>
      <c r="JDR28" s="32"/>
      <c r="JDS28" s="32"/>
      <c r="JDT28" s="32"/>
      <c r="JDU28" s="32"/>
      <c r="JDV28" s="32"/>
      <c r="JDW28" s="32"/>
      <c r="JDX28" s="32"/>
      <c r="JDY28" s="32"/>
      <c r="JDZ28" s="32"/>
      <c r="JEA28" s="32"/>
      <c r="JEB28" s="32"/>
      <c r="JEC28" s="32"/>
      <c r="JED28" s="32"/>
      <c r="JEE28" s="32"/>
      <c r="JEF28" s="32"/>
      <c r="JEG28" s="32"/>
      <c r="JEH28" s="32"/>
      <c r="JEI28" s="32"/>
      <c r="JEJ28" s="32"/>
      <c r="JEK28" s="32"/>
      <c r="JEL28" s="32"/>
      <c r="JEM28" s="32"/>
      <c r="JEN28" s="32"/>
      <c r="JEO28" s="32"/>
      <c r="JEP28" s="32"/>
      <c r="JEQ28" s="32"/>
      <c r="JER28" s="32"/>
      <c r="JES28" s="32"/>
      <c r="JET28" s="32"/>
      <c r="JEU28" s="32"/>
      <c r="JEV28" s="32"/>
      <c r="JEW28" s="32"/>
      <c r="JEX28" s="32"/>
      <c r="JEY28" s="32"/>
      <c r="JEZ28" s="32"/>
      <c r="JFA28" s="32"/>
      <c r="JFB28" s="32"/>
      <c r="JFC28" s="32"/>
      <c r="JFD28" s="32"/>
      <c r="JFE28" s="32"/>
      <c r="JFF28" s="32"/>
      <c r="JFG28" s="32"/>
      <c r="JFH28" s="32"/>
      <c r="JFI28" s="32"/>
      <c r="JFJ28" s="32"/>
      <c r="JFK28" s="32"/>
      <c r="JFL28" s="32"/>
      <c r="JFM28" s="32"/>
      <c r="JFN28" s="32"/>
      <c r="JFO28" s="32"/>
      <c r="JFP28" s="32"/>
      <c r="JFQ28" s="32"/>
      <c r="JFR28" s="32"/>
      <c r="JFS28" s="32"/>
      <c r="JFT28" s="32"/>
      <c r="JFU28" s="32"/>
      <c r="JFV28" s="32"/>
      <c r="JFW28" s="32"/>
      <c r="JFX28" s="32"/>
      <c r="JFY28" s="32"/>
      <c r="JFZ28" s="32"/>
      <c r="JGA28" s="32"/>
      <c r="JGB28" s="32"/>
      <c r="JGC28" s="32"/>
      <c r="JGD28" s="32"/>
      <c r="JGE28" s="32"/>
      <c r="JGF28" s="32"/>
      <c r="JGG28" s="32"/>
      <c r="JGH28" s="32"/>
      <c r="JGI28" s="32"/>
      <c r="JGJ28" s="32"/>
      <c r="JGK28" s="32"/>
      <c r="JGL28" s="32"/>
      <c r="JGM28" s="32"/>
      <c r="JGN28" s="32"/>
      <c r="JGO28" s="32"/>
      <c r="JGP28" s="32"/>
      <c r="JGQ28" s="32"/>
      <c r="JGR28" s="32"/>
      <c r="JGS28" s="32"/>
      <c r="JGT28" s="32"/>
      <c r="JGU28" s="32"/>
      <c r="JGV28" s="32"/>
      <c r="JGW28" s="32"/>
      <c r="JGX28" s="32"/>
      <c r="JGY28" s="32"/>
      <c r="JGZ28" s="32"/>
      <c r="JHA28" s="32"/>
      <c r="JHB28" s="32"/>
      <c r="JHC28" s="32"/>
      <c r="JHD28" s="32"/>
      <c r="JHE28" s="32"/>
      <c r="JHF28" s="32"/>
      <c r="JHG28" s="32"/>
      <c r="JHH28" s="32"/>
      <c r="JHI28" s="32"/>
      <c r="JHJ28" s="32"/>
      <c r="JHK28" s="32"/>
      <c r="JHL28" s="32"/>
      <c r="JHM28" s="32"/>
      <c r="JHN28" s="32"/>
      <c r="JHO28" s="32"/>
      <c r="JHP28" s="32"/>
      <c r="JHQ28" s="32"/>
      <c r="JHR28" s="32"/>
      <c r="JHS28" s="32"/>
      <c r="JHT28" s="32"/>
      <c r="JHU28" s="32"/>
      <c r="JHV28" s="32"/>
      <c r="JHW28" s="32"/>
      <c r="JHX28" s="32"/>
      <c r="JHY28" s="32"/>
      <c r="JHZ28" s="32"/>
      <c r="JIA28" s="32"/>
      <c r="JIB28" s="32"/>
      <c r="JIC28" s="32"/>
      <c r="JID28" s="32"/>
      <c r="JIE28" s="32"/>
      <c r="JIF28" s="32"/>
      <c r="JIG28" s="32"/>
      <c r="JIH28" s="32"/>
      <c r="JII28" s="32"/>
      <c r="JIJ28" s="32"/>
      <c r="JIK28" s="32"/>
      <c r="JIL28" s="32"/>
      <c r="JIM28" s="32"/>
      <c r="JIN28" s="32"/>
      <c r="JIO28" s="32"/>
      <c r="JIP28" s="32"/>
      <c r="JIQ28" s="32"/>
      <c r="JIR28" s="32"/>
      <c r="JIS28" s="32"/>
      <c r="JIT28" s="32"/>
      <c r="JIU28" s="32"/>
      <c r="JIV28" s="32"/>
      <c r="JIW28" s="32"/>
      <c r="JIX28" s="32"/>
      <c r="JIY28" s="32"/>
      <c r="JIZ28" s="32"/>
      <c r="JJA28" s="32"/>
      <c r="JJB28" s="32"/>
      <c r="JJC28" s="32"/>
      <c r="JJD28" s="32"/>
      <c r="JJE28" s="32"/>
      <c r="JJF28" s="32"/>
      <c r="JJG28" s="32"/>
      <c r="JJH28" s="32"/>
      <c r="JJI28" s="32"/>
      <c r="JJJ28" s="32"/>
      <c r="JJK28" s="32"/>
      <c r="JJL28" s="32"/>
      <c r="JJM28" s="32"/>
      <c r="JJN28" s="32"/>
      <c r="JJO28" s="32"/>
      <c r="JJP28" s="32"/>
      <c r="JJQ28" s="32"/>
      <c r="JJR28" s="32"/>
      <c r="JJS28" s="32"/>
      <c r="JJT28" s="32"/>
      <c r="JJU28" s="32"/>
      <c r="JJV28" s="32"/>
      <c r="JJW28" s="32"/>
      <c r="JJX28" s="32"/>
      <c r="JJY28" s="32"/>
      <c r="JJZ28" s="32"/>
      <c r="JKA28" s="32"/>
      <c r="JKB28" s="32"/>
      <c r="JKC28" s="32"/>
      <c r="JKD28" s="32"/>
      <c r="JKE28" s="32"/>
      <c r="JKF28" s="32"/>
      <c r="JKG28" s="32"/>
      <c r="JKH28" s="32"/>
      <c r="JKI28" s="32"/>
      <c r="JKJ28" s="32"/>
      <c r="JKK28" s="32"/>
      <c r="JKL28" s="32"/>
      <c r="JKM28" s="32"/>
      <c r="JKN28" s="32"/>
      <c r="JKO28" s="32"/>
      <c r="JKP28" s="32"/>
      <c r="JKQ28" s="32"/>
      <c r="JKR28" s="32"/>
      <c r="JKS28" s="32"/>
      <c r="JKT28" s="32"/>
      <c r="JKU28" s="32"/>
      <c r="JKV28" s="32"/>
      <c r="JKW28" s="32"/>
      <c r="JKX28" s="32"/>
      <c r="JKY28" s="32"/>
      <c r="JKZ28" s="32"/>
      <c r="JLA28" s="32"/>
      <c r="JLB28" s="32"/>
      <c r="JLC28" s="32"/>
      <c r="JLD28" s="32"/>
      <c r="JLE28" s="32"/>
      <c r="JLF28" s="32"/>
      <c r="JLG28" s="32"/>
      <c r="JLH28" s="32"/>
      <c r="JLI28" s="32"/>
      <c r="JLJ28" s="32"/>
      <c r="JLK28" s="32"/>
      <c r="JLL28" s="32"/>
      <c r="JLM28" s="32"/>
      <c r="JLN28" s="32"/>
      <c r="JLO28" s="32"/>
      <c r="JLP28" s="32"/>
      <c r="JLQ28" s="32"/>
      <c r="JLR28" s="32"/>
      <c r="JLS28" s="32"/>
      <c r="JLT28" s="32"/>
      <c r="JLU28" s="32"/>
      <c r="JLV28" s="32"/>
      <c r="JLW28" s="32"/>
      <c r="JLX28" s="32"/>
      <c r="JLY28" s="32"/>
      <c r="JLZ28" s="32"/>
      <c r="JMA28" s="32"/>
      <c r="JMB28" s="32"/>
      <c r="JMC28" s="32"/>
      <c r="JMD28" s="32"/>
      <c r="JME28" s="32"/>
      <c r="JMF28" s="32"/>
      <c r="JMG28" s="32"/>
      <c r="JMH28" s="32"/>
      <c r="JMI28" s="32"/>
      <c r="JMJ28" s="32"/>
      <c r="JMK28" s="32"/>
      <c r="JML28" s="32"/>
      <c r="JMM28" s="32"/>
      <c r="JMN28" s="32"/>
      <c r="JMO28" s="32"/>
      <c r="JMP28" s="32"/>
      <c r="JMQ28" s="32"/>
      <c r="JMR28" s="32"/>
      <c r="JMS28" s="32"/>
      <c r="JMT28" s="32"/>
      <c r="JMU28" s="32"/>
      <c r="JMV28" s="32"/>
      <c r="JMW28" s="32"/>
      <c r="JMX28" s="32"/>
      <c r="JMY28" s="32"/>
      <c r="JMZ28" s="32"/>
      <c r="JNA28" s="32"/>
      <c r="JNB28" s="32"/>
      <c r="JNC28" s="32"/>
      <c r="JND28" s="32"/>
      <c r="JNE28" s="32"/>
      <c r="JNF28" s="32"/>
      <c r="JNG28" s="32"/>
      <c r="JNH28" s="32"/>
      <c r="JNI28" s="32"/>
      <c r="JNJ28" s="32"/>
      <c r="JNK28" s="32"/>
      <c r="JNL28" s="32"/>
      <c r="JNM28" s="32"/>
      <c r="JNN28" s="32"/>
      <c r="JNO28" s="32"/>
      <c r="JNP28" s="32"/>
      <c r="JNQ28" s="32"/>
      <c r="JNR28" s="32"/>
      <c r="JNS28" s="32"/>
      <c r="JNT28" s="32"/>
      <c r="JNU28" s="32"/>
      <c r="JNV28" s="32"/>
      <c r="JNW28" s="32"/>
      <c r="JNX28" s="32"/>
      <c r="JNY28" s="32"/>
      <c r="JNZ28" s="32"/>
      <c r="JOA28" s="32"/>
      <c r="JOB28" s="32"/>
      <c r="JOC28" s="32"/>
      <c r="JOD28" s="32"/>
      <c r="JOE28" s="32"/>
      <c r="JOF28" s="32"/>
      <c r="JOG28" s="32"/>
      <c r="JOH28" s="32"/>
      <c r="JOI28" s="32"/>
      <c r="JOJ28" s="32"/>
      <c r="JOK28" s="32"/>
      <c r="JOL28" s="32"/>
      <c r="JOM28" s="32"/>
      <c r="JON28" s="32"/>
      <c r="JOO28" s="32"/>
      <c r="JOP28" s="32"/>
      <c r="JOQ28" s="32"/>
      <c r="JOR28" s="32"/>
      <c r="JOS28" s="32"/>
      <c r="JOT28" s="32"/>
      <c r="JOU28" s="32"/>
      <c r="JOV28" s="32"/>
      <c r="JOW28" s="32"/>
      <c r="JOX28" s="32"/>
      <c r="JOY28" s="32"/>
      <c r="JOZ28" s="32"/>
      <c r="JPA28" s="32"/>
      <c r="JPB28" s="32"/>
      <c r="JPC28" s="32"/>
      <c r="JPD28" s="32"/>
      <c r="JPE28" s="32"/>
      <c r="JPF28" s="32"/>
      <c r="JPG28" s="32"/>
      <c r="JPH28" s="32"/>
      <c r="JPI28" s="32"/>
      <c r="JPJ28" s="32"/>
      <c r="JPK28" s="32"/>
      <c r="JPL28" s="32"/>
      <c r="JPM28" s="32"/>
      <c r="JPN28" s="32"/>
      <c r="JPO28" s="32"/>
      <c r="JPP28" s="32"/>
      <c r="JPQ28" s="32"/>
      <c r="JPR28" s="32"/>
      <c r="JPS28" s="32"/>
      <c r="JPT28" s="32"/>
      <c r="JPU28" s="32"/>
      <c r="JPV28" s="32"/>
      <c r="JPW28" s="32"/>
      <c r="JPX28" s="32"/>
      <c r="JPY28" s="32"/>
      <c r="JPZ28" s="32"/>
      <c r="JQA28" s="32"/>
      <c r="JQB28" s="32"/>
      <c r="JQC28" s="32"/>
      <c r="JQD28" s="32"/>
      <c r="JQE28" s="32"/>
      <c r="JQF28" s="32"/>
      <c r="JQG28" s="32"/>
      <c r="JQH28" s="32"/>
      <c r="JQI28" s="32"/>
      <c r="JQJ28" s="32"/>
      <c r="JQK28" s="32"/>
      <c r="JQL28" s="32"/>
      <c r="JQM28" s="32"/>
      <c r="JQN28" s="32"/>
      <c r="JQO28" s="32"/>
      <c r="JQP28" s="32"/>
      <c r="JQQ28" s="32"/>
      <c r="JQR28" s="32"/>
      <c r="JQS28" s="32"/>
      <c r="JQT28" s="32"/>
      <c r="JQU28" s="32"/>
      <c r="JQV28" s="32"/>
      <c r="JQW28" s="32"/>
      <c r="JQX28" s="32"/>
      <c r="JQY28" s="32"/>
      <c r="JQZ28" s="32"/>
      <c r="JRA28" s="32"/>
      <c r="JRB28" s="32"/>
      <c r="JRC28" s="32"/>
      <c r="JRD28" s="32"/>
      <c r="JRE28" s="32"/>
      <c r="JRF28" s="32"/>
      <c r="JRG28" s="32"/>
      <c r="JRH28" s="32"/>
      <c r="JRI28" s="32"/>
      <c r="JRJ28" s="32"/>
      <c r="JRK28" s="32"/>
      <c r="JRL28" s="32"/>
      <c r="JRM28" s="32"/>
      <c r="JRN28" s="32"/>
      <c r="JRO28" s="32"/>
      <c r="JRP28" s="32"/>
      <c r="JRQ28" s="32"/>
      <c r="JRR28" s="32"/>
      <c r="JRS28" s="32"/>
      <c r="JRT28" s="32"/>
      <c r="JRU28" s="32"/>
      <c r="JRV28" s="32"/>
      <c r="JRW28" s="32"/>
      <c r="JRX28" s="32"/>
      <c r="JRY28" s="32"/>
      <c r="JRZ28" s="32"/>
      <c r="JSA28" s="32"/>
      <c r="JSB28" s="32"/>
      <c r="JSC28" s="32"/>
      <c r="JSD28" s="32"/>
      <c r="JSE28" s="32"/>
      <c r="JSF28" s="32"/>
      <c r="JSG28" s="32"/>
      <c r="JSH28" s="32"/>
      <c r="JSI28" s="32"/>
      <c r="JSJ28" s="32"/>
      <c r="JSK28" s="32"/>
      <c r="JSL28" s="32"/>
      <c r="JSM28" s="32"/>
      <c r="JSN28" s="32"/>
      <c r="JSO28" s="32"/>
      <c r="JSP28" s="32"/>
      <c r="JSQ28" s="32"/>
      <c r="JSR28" s="32"/>
      <c r="JSS28" s="32"/>
      <c r="JST28" s="32"/>
      <c r="JSU28" s="32"/>
      <c r="JSV28" s="32"/>
      <c r="JSW28" s="32"/>
      <c r="JSX28" s="32"/>
      <c r="JSY28" s="32"/>
      <c r="JSZ28" s="32"/>
      <c r="JTA28" s="32"/>
      <c r="JTB28" s="32"/>
      <c r="JTC28" s="32"/>
      <c r="JTD28" s="32"/>
      <c r="JTE28" s="32"/>
      <c r="JTF28" s="32"/>
      <c r="JTG28" s="32"/>
      <c r="JTH28" s="32"/>
      <c r="JTI28" s="32"/>
      <c r="JTJ28" s="32"/>
      <c r="JTK28" s="32"/>
      <c r="JTL28" s="32"/>
      <c r="JTM28" s="32"/>
      <c r="JTN28" s="32"/>
      <c r="JTO28" s="32"/>
      <c r="JTP28" s="32"/>
      <c r="JTQ28" s="32"/>
      <c r="JTR28" s="32"/>
      <c r="JTS28" s="32"/>
      <c r="JTT28" s="32"/>
      <c r="JTU28" s="32"/>
      <c r="JTV28" s="32"/>
      <c r="JTW28" s="32"/>
      <c r="JTX28" s="32"/>
      <c r="JTY28" s="32"/>
      <c r="JTZ28" s="32"/>
      <c r="JUA28" s="32"/>
      <c r="JUB28" s="32"/>
      <c r="JUC28" s="32"/>
      <c r="JUD28" s="32"/>
      <c r="JUE28" s="32"/>
      <c r="JUF28" s="32"/>
      <c r="JUG28" s="32"/>
      <c r="JUH28" s="32"/>
      <c r="JUI28" s="32"/>
      <c r="JUJ28" s="32"/>
      <c r="JUK28" s="32"/>
      <c r="JUL28" s="32"/>
      <c r="JUM28" s="32"/>
      <c r="JUN28" s="32"/>
      <c r="JUO28" s="32"/>
      <c r="JUP28" s="32"/>
      <c r="JUQ28" s="32"/>
      <c r="JUR28" s="32"/>
      <c r="JUS28" s="32"/>
      <c r="JUT28" s="32"/>
      <c r="JUU28" s="32"/>
      <c r="JUV28" s="32"/>
      <c r="JUW28" s="32"/>
      <c r="JUX28" s="32"/>
      <c r="JUY28" s="32"/>
      <c r="JUZ28" s="32"/>
      <c r="JVA28" s="32"/>
      <c r="JVB28" s="32"/>
      <c r="JVC28" s="32"/>
      <c r="JVD28" s="32"/>
      <c r="JVE28" s="32"/>
      <c r="JVF28" s="32"/>
      <c r="JVG28" s="32"/>
      <c r="JVH28" s="32"/>
      <c r="JVI28" s="32"/>
      <c r="JVJ28" s="32"/>
      <c r="JVK28" s="32"/>
      <c r="JVL28" s="32"/>
      <c r="JVM28" s="32"/>
      <c r="JVN28" s="32"/>
      <c r="JVO28" s="32"/>
      <c r="JVP28" s="32"/>
      <c r="JVQ28" s="32"/>
      <c r="JVR28" s="32"/>
      <c r="JVS28" s="32"/>
      <c r="JVT28" s="32"/>
      <c r="JVU28" s="32"/>
      <c r="JVV28" s="32"/>
      <c r="JVW28" s="32"/>
      <c r="JVX28" s="32"/>
      <c r="JVY28" s="32"/>
      <c r="JVZ28" s="32"/>
      <c r="JWA28" s="32"/>
      <c r="JWB28" s="32"/>
      <c r="JWC28" s="32"/>
      <c r="JWD28" s="32"/>
      <c r="JWE28" s="32"/>
      <c r="JWF28" s="32"/>
      <c r="JWG28" s="32"/>
      <c r="JWH28" s="32"/>
      <c r="JWI28" s="32"/>
      <c r="JWJ28" s="32"/>
      <c r="JWK28" s="32"/>
      <c r="JWL28" s="32"/>
      <c r="JWM28" s="32"/>
      <c r="JWN28" s="32"/>
      <c r="JWO28" s="32"/>
      <c r="JWP28" s="32"/>
      <c r="JWQ28" s="32"/>
      <c r="JWR28" s="32"/>
      <c r="JWS28" s="32"/>
      <c r="JWT28" s="32"/>
      <c r="JWU28" s="32"/>
      <c r="JWV28" s="32"/>
      <c r="JWW28" s="32"/>
      <c r="JWX28" s="32"/>
      <c r="JWY28" s="32"/>
      <c r="JWZ28" s="32"/>
      <c r="JXA28" s="32"/>
      <c r="JXB28" s="32"/>
      <c r="JXC28" s="32"/>
      <c r="JXD28" s="32"/>
      <c r="JXE28" s="32"/>
      <c r="JXF28" s="32"/>
      <c r="JXG28" s="32"/>
      <c r="JXH28" s="32"/>
      <c r="JXI28" s="32"/>
      <c r="JXJ28" s="32"/>
      <c r="JXK28" s="32"/>
      <c r="JXL28" s="32"/>
      <c r="JXM28" s="32"/>
      <c r="JXN28" s="32"/>
      <c r="JXO28" s="32"/>
      <c r="JXP28" s="32"/>
      <c r="JXQ28" s="32"/>
      <c r="JXR28" s="32"/>
      <c r="JXS28" s="32"/>
      <c r="JXT28" s="32"/>
      <c r="JXU28" s="32"/>
      <c r="JXV28" s="32"/>
      <c r="JXW28" s="32"/>
      <c r="JXX28" s="32"/>
      <c r="JXY28" s="32"/>
      <c r="JXZ28" s="32"/>
      <c r="JYA28" s="32"/>
      <c r="JYB28" s="32"/>
      <c r="JYC28" s="32"/>
      <c r="JYD28" s="32"/>
      <c r="JYE28" s="32"/>
      <c r="JYF28" s="32"/>
      <c r="JYG28" s="32"/>
      <c r="JYH28" s="32"/>
      <c r="JYI28" s="32"/>
      <c r="JYJ28" s="32"/>
      <c r="JYK28" s="32"/>
      <c r="JYL28" s="32"/>
      <c r="JYM28" s="32"/>
      <c r="JYN28" s="32"/>
      <c r="JYO28" s="32"/>
      <c r="JYP28" s="32"/>
      <c r="JYQ28" s="32"/>
      <c r="JYR28" s="32"/>
      <c r="JYS28" s="32"/>
      <c r="JYT28" s="32"/>
      <c r="JYU28" s="32"/>
      <c r="JYV28" s="32"/>
      <c r="JYW28" s="32"/>
      <c r="JYX28" s="32"/>
      <c r="JYY28" s="32"/>
      <c r="JYZ28" s="32"/>
      <c r="JZA28" s="32"/>
      <c r="JZB28" s="32"/>
      <c r="JZC28" s="32"/>
      <c r="JZD28" s="32"/>
      <c r="JZE28" s="32"/>
      <c r="JZF28" s="32"/>
      <c r="JZG28" s="32"/>
      <c r="JZH28" s="32"/>
      <c r="JZI28" s="32"/>
      <c r="JZJ28" s="32"/>
      <c r="JZK28" s="32"/>
      <c r="JZL28" s="32"/>
      <c r="JZM28" s="32"/>
      <c r="JZN28" s="32"/>
      <c r="JZO28" s="32"/>
      <c r="JZP28" s="32"/>
      <c r="JZQ28" s="32"/>
      <c r="JZR28" s="32"/>
      <c r="JZS28" s="32"/>
      <c r="JZT28" s="32"/>
      <c r="JZU28" s="32"/>
      <c r="JZV28" s="32"/>
      <c r="JZW28" s="32"/>
      <c r="JZX28" s="32"/>
      <c r="JZY28" s="32"/>
      <c r="JZZ28" s="32"/>
      <c r="KAA28" s="32"/>
      <c r="KAB28" s="32"/>
      <c r="KAC28" s="32"/>
      <c r="KAD28" s="32"/>
      <c r="KAE28" s="32"/>
      <c r="KAF28" s="32"/>
      <c r="KAG28" s="32"/>
      <c r="KAH28" s="32"/>
      <c r="KAI28" s="32"/>
      <c r="KAJ28" s="32"/>
      <c r="KAK28" s="32"/>
      <c r="KAL28" s="32"/>
      <c r="KAM28" s="32"/>
      <c r="KAN28" s="32"/>
      <c r="KAO28" s="32"/>
      <c r="KAP28" s="32"/>
      <c r="KAQ28" s="32"/>
      <c r="KAR28" s="32"/>
      <c r="KAS28" s="32"/>
      <c r="KAT28" s="32"/>
      <c r="KAU28" s="32"/>
      <c r="KAV28" s="32"/>
      <c r="KAW28" s="32"/>
      <c r="KAX28" s="32"/>
      <c r="KAY28" s="32"/>
      <c r="KAZ28" s="32"/>
      <c r="KBA28" s="32"/>
      <c r="KBB28" s="32"/>
      <c r="KBC28" s="32"/>
      <c r="KBD28" s="32"/>
      <c r="KBE28" s="32"/>
      <c r="KBF28" s="32"/>
      <c r="KBG28" s="32"/>
      <c r="KBH28" s="32"/>
      <c r="KBI28" s="32"/>
      <c r="KBJ28" s="32"/>
      <c r="KBK28" s="32"/>
      <c r="KBL28" s="32"/>
      <c r="KBM28" s="32"/>
      <c r="KBN28" s="32"/>
      <c r="KBO28" s="32"/>
      <c r="KBP28" s="32"/>
      <c r="KBQ28" s="32"/>
      <c r="KBR28" s="32"/>
      <c r="KBS28" s="32"/>
      <c r="KBT28" s="32"/>
      <c r="KBU28" s="32"/>
      <c r="KBV28" s="32"/>
      <c r="KBW28" s="32"/>
      <c r="KBX28" s="32"/>
      <c r="KBY28" s="32"/>
      <c r="KBZ28" s="32"/>
      <c r="KCA28" s="32"/>
      <c r="KCB28" s="32"/>
      <c r="KCC28" s="32"/>
      <c r="KCD28" s="32"/>
      <c r="KCE28" s="32"/>
      <c r="KCF28" s="32"/>
      <c r="KCG28" s="32"/>
      <c r="KCH28" s="32"/>
      <c r="KCI28" s="32"/>
      <c r="KCJ28" s="32"/>
      <c r="KCK28" s="32"/>
      <c r="KCL28" s="32"/>
      <c r="KCM28" s="32"/>
      <c r="KCN28" s="32"/>
      <c r="KCO28" s="32"/>
      <c r="KCP28" s="32"/>
      <c r="KCQ28" s="32"/>
      <c r="KCR28" s="32"/>
      <c r="KCS28" s="32"/>
      <c r="KCT28" s="32"/>
      <c r="KCU28" s="32"/>
      <c r="KCV28" s="32"/>
      <c r="KCW28" s="32"/>
      <c r="KCX28" s="32"/>
      <c r="KCY28" s="32"/>
      <c r="KCZ28" s="32"/>
      <c r="KDA28" s="32"/>
      <c r="KDB28" s="32"/>
      <c r="KDC28" s="32"/>
      <c r="KDD28" s="32"/>
      <c r="KDE28" s="32"/>
      <c r="KDF28" s="32"/>
      <c r="KDG28" s="32"/>
      <c r="KDH28" s="32"/>
      <c r="KDI28" s="32"/>
      <c r="KDJ28" s="32"/>
      <c r="KDK28" s="32"/>
      <c r="KDL28" s="32"/>
      <c r="KDM28" s="32"/>
      <c r="KDN28" s="32"/>
      <c r="KDO28" s="32"/>
      <c r="KDP28" s="32"/>
      <c r="KDQ28" s="32"/>
      <c r="KDR28" s="32"/>
      <c r="KDS28" s="32"/>
      <c r="KDT28" s="32"/>
      <c r="KDU28" s="32"/>
      <c r="KDV28" s="32"/>
      <c r="KDW28" s="32"/>
      <c r="KDX28" s="32"/>
      <c r="KDY28" s="32"/>
      <c r="KDZ28" s="32"/>
      <c r="KEA28" s="32"/>
      <c r="KEB28" s="32"/>
      <c r="KEC28" s="32"/>
      <c r="KED28" s="32"/>
      <c r="KEE28" s="32"/>
      <c r="KEF28" s="32"/>
      <c r="KEG28" s="32"/>
      <c r="KEH28" s="32"/>
      <c r="KEI28" s="32"/>
      <c r="KEJ28" s="32"/>
      <c r="KEK28" s="32"/>
      <c r="KEL28" s="32"/>
      <c r="KEM28" s="32"/>
      <c r="KEN28" s="32"/>
      <c r="KEO28" s="32"/>
      <c r="KEP28" s="32"/>
      <c r="KEQ28" s="32"/>
      <c r="KER28" s="32"/>
      <c r="KES28" s="32"/>
      <c r="KET28" s="32"/>
      <c r="KEU28" s="32"/>
      <c r="KEV28" s="32"/>
      <c r="KEW28" s="32"/>
      <c r="KEX28" s="32"/>
      <c r="KEY28" s="32"/>
      <c r="KEZ28" s="32"/>
      <c r="KFA28" s="32"/>
      <c r="KFB28" s="32"/>
      <c r="KFC28" s="32"/>
      <c r="KFD28" s="32"/>
      <c r="KFE28" s="32"/>
      <c r="KFF28" s="32"/>
      <c r="KFG28" s="32"/>
      <c r="KFH28" s="32"/>
      <c r="KFI28" s="32"/>
      <c r="KFJ28" s="32"/>
      <c r="KFK28" s="32"/>
      <c r="KFL28" s="32"/>
      <c r="KFM28" s="32"/>
      <c r="KFN28" s="32"/>
      <c r="KFO28" s="32"/>
      <c r="KFP28" s="32"/>
      <c r="KFQ28" s="32"/>
      <c r="KFR28" s="32"/>
      <c r="KFS28" s="32"/>
      <c r="KFT28" s="32"/>
      <c r="KFU28" s="32"/>
      <c r="KFV28" s="32"/>
      <c r="KFW28" s="32"/>
      <c r="KFX28" s="32"/>
      <c r="KFY28" s="32"/>
      <c r="KFZ28" s="32"/>
      <c r="KGA28" s="32"/>
      <c r="KGB28" s="32"/>
      <c r="KGC28" s="32"/>
      <c r="KGD28" s="32"/>
      <c r="KGE28" s="32"/>
      <c r="KGF28" s="32"/>
      <c r="KGG28" s="32"/>
      <c r="KGH28" s="32"/>
      <c r="KGI28" s="32"/>
      <c r="KGJ28" s="32"/>
      <c r="KGK28" s="32"/>
      <c r="KGL28" s="32"/>
      <c r="KGM28" s="32"/>
      <c r="KGN28" s="32"/>
      <c r="KGO28" s="32"/>
      <c r="KGP28" s="32"/>
      <c r="KGQ28" s="32"/>
      <c r="KGR28" s="32"/>
      <c r="KGS28" s="32"/>
      <c r="KGT28" s="32"/>
      <c r="KGU28" s="32"/>
      <c r="KGV28" s="32"/>
      <c r="KGW28" s="32"/>
      <c r="KGX28" s="32"/>
      <c r="KGY28" s="32"/>
      <c r="KGZ28" s="32"/>
      <c r="KHA28" s="32"/>
      <c r="KHB28" s="32"/>
      <c r="KHC28" s="32"/>
      <c r="KHD28" s="32"/>
      <c r="KHE28" s="32"/>
      <c r="KHF28" s="32"/>
      <c r="KHG28" s="32"/>
      <c r="KHH28" s="32"/>
      <c r="KHI28" s="32"/>
      <c r="KHJ28" s="32"/>
      <c r="KHK28" s="32"/>
      <c r="KHL28" s="32"/>
      <c r="KHM28" s="32"/>
      <c r="KHN28" s="32"/>
      <c r="KHO28" s="32"/>
      <c r="KHP28" s="32"/>
      <c r="KHQ28" s="32"/>
      <c r="KHR28" s="32"/>
      <c r="KHS28" s="32"/>
      <c r="KHT28" s="32"/>
      <c r="KHU28" s="32"/>
      <c r="KHV28" s="32"/>
      <c r="KHW28" s="32"/>
      <c r="KHX28" s="32"/>
      <c r="KHY28" s="32"/>
      <c r="KHZ28" s="32"/>
      <c r="KIA28" s="32"/>
      <c r="KIB28" s="32"/>
      <c r="KIC28" s="32"/>
      <c r="KID28" s="32"/>
      <c r="KIE28" s="32"/>
      <c r="KIF28" s="32"/>
      <c r="KIG28" s="32"/>
      <c r="KIH28" s="32"/>
      <c r="KII28" s="32"/>
      <c r="KIJ28" s="32"/>
      <c r="KIK28" s="32"/>
      <c r="KIL28" s="32"/>
      <c r="KIM28" s="32"/>
      <c r="KIN28" s="32"/>
      <c r="KIO28" s="32"/>
      <c r="KIP28" s="32"/>
      <c r="KIQ28" s="32"/>
      <c r="KIR28" s="32"/>
      <c r="KIS28" s="32"/>
      <c r="KIT28" s="32"/>
      <c r="KIU28" s="32"/>
      <c r="KIV28" s="32"/>
      <c r="KIW28" s="32"/>
      <c r="KIX28" s="32"/>
      <c r="KIY28" s="32"/>
      <c r="KIZ28" s="32"/>
      <c r="KJA28" s="32"/>
      <c r="KJB28" s="32"/>
      <c r="KJC28" s="32"/>
      <c r="KJD28" s="32"/>
      <c r="KJE28" s="32"/>
      <c r="KJF28" s="32"/>
      <c r="KJG28" s="32"/>
      <c r="KJH28" s="32"/>
      <c r="KJI28" s="32"/>
      <c r="KJJ28" s="32"/>
      <c r="KJK28" s="32"/>
      <c r="KJL28" s="32"/>
      <c r="KJM28" s="32"/>
      <c r="KJN28" s="32"/>
      <c r="KJO28" s="32"/>
      <c r="KJP28" s="32"/>
      <c r="KJQ28" s="32"/>
      <c r="KJR28" s="32"/>
      <c r="KJS28" s="32"/>
      <c r="KJT28" s="32"/>
      <c r="KJU28" s="32"/>
      <c r="KJV28" s="32"/>
      <c r="KJW28" s="32"/>
      <c r="KJX28" s="32"/>
      <c r="KJY28" s="32"/>
      <c r="KJZ28" s="32"/>
      <c r="KKA28" s="32"/>
      <c r="KKB28" s="32"/>
      <c r="KKC28" s="32"/>
      <c r="KKD28" s="32"/>
      <c r="KKE28" s="32"/>
      <c r="KKF28" s="32"/>
      <c r="KKG28" s="32"/>
      <c r="KKH28" s="32"/>
      <c r="KKI28" s="32"/>
      <c r="KKJ28" s="32"/>
      <c r="KKK28" s="32"/>
      <c r="KKL28" s="32"/>
      <c r="KKM28" s="32"/>
      <c r="KKN28" s="32"/>
      <c r="KKO28" s="32"/>
      <c r="KKP28" s="32"/>
      <c r="KKQ28" s="32"/>
      <c r="KKR28" s="32"/>
      <c r="KKS28" s="32"/>
      <c r="KKT28" s="32"/>
      <c r="KKU28" s="32"/>
      <c r="KKV28" s="32"/>
      <c r="KKW28" s="32"/>
      <c r="KKX28" s="32"/>
      <c r="KKY28" s="32"/>
      <c r="KKZ28" s="32"/>
      <c r="KLA28" s="32"/>
      <c r="KLB28" s="32"/>
      <c r="KLC28" s="32"/>
      <c r="KLD28" s="32"/>
      <c r="KLE28" s="32"/>
      <c r="KLF28" s="32"/>
      <c r="KLG28" s="32"/>
      <c r="KLH28" s="32"/>
      <c r="KLI28" s="32"/>
      <c r="KLJ28" s="32"/>
      <c r="KLK28" s="32"/>
      <c r="KLL28" s="32"/>
      <c r="KLM28" s="32"/>
      <c r="KLN28" s="32"/>
      <c r="KLO28" s="32"/>
      <c r="KLP28" s="32"/>
      <c r="KLQ28" s="32"/>
      <c r="KLR28" s="32"/>
      <c r="KLS28" s="32"/>
      <c r="KLT28" s="32"/>
      <c r="KLU28" s="32"/>
      <c r="KLV28" s="32"/>
      <c r="KLW28" s="32"/>
      <c r="KLX28" s="32"/>
      <c r="KLY28" s="32"/>
      <c r="KLZ28" s="32"/>
      <c r="KMA28" s="32"/>
      <c r="KMB28" s="32"/>
      <c r="KMC28" s="32"/>
      <c r="KMD28" s="32"/>
      <c r="KME28" s="32"/>
      <c r="KMF28" s="32"/>
      <c r="KMG28" s="32"/>
      <c r="KMH28" s="32"/>
      <c r="KMI28" s="32"/>
      <c r="KMJ28" s="32"/>
      <c r="KMK28" s="32"/>
      <c r="KML28" s="32"/>
      <c r="KMM28" s="32"/>
      <c r="KMN28" s="32"/>
      <c r="KMO28" s="32"/>
      <c r="KMP28" s="32"/>
      <c r="KMQ28" s="32"/>
      <c r="KMR28" s="32"/>
      <c r="KMS28" s="32"/>
      <c r="KMT28" s="32"/>
      <c r="KMU28" s="32"/>
      <c r="KMV28" s="32"/>
      <c r="KMW28" s="32"/>
      <c r="KMX28" s="32"/>
      <c r="KMY28" s="32"/>
      <c r="KMZ28" s="32"/>
      <c r="KNA28" s="32"/>
      <c r="KNB28" s="32"/>
      <c r="KNC28" s="32"/>
      <c r="KND28" s="32"/>
      <c r="KNE28" s="32"/>
      <c r="KNF28" s="32"/>
      <c r="KNG28" s="32"/>
      <c r="KNH28" s="32"/>
      <c r="KNI28" s="32"/>
      <c r="KNJ28" s="32"/>
      <c r="KNK28" s="32"/>
      <c r="KNL28" s="32"/>
      <c r="KNM28" s="32"/>
      <c r="KNN28" s="32"/>
      <c r="KNO28" s="32"/>
      <c r="KNP28" s="32"/>
      <c r="KNQ28" s="32"/>
      <c r="KNR28" s="32"/>
      <c r="KNS28" s="32"/>
      <c r="KNT28" s="32"/>
      <c r="KNU28" s="32"/>
      <c r="KNV28" s="32"/>
      <c r="KNW28" s="32"/>
      <c r="KNX28" s="32"/>
      <c r="KNY28" s="32"/>
      <c r="KNZ28" s="32"/>
      <c r="KOA28" s="32"/>
      <c r="KOB28" s="32"/>
      <c r="KOC28" s="32"/>
      <c r="KOD28" s="32"/>
      <c r="KOE28" s="32"/>
      <c r="KOF28" s="32"/>
      <c r="KOG28" s="32"/>
      <c r="KOH28" s="32"/>
      <c r="KOI28" s="32"/>
      <c r="KOJ28" s="32"/>
      <c r="KOK28" s="32"/>
      <c r="KOL28" s="32"/>
      <c r="KOM28" s="32"/>
      <c r="KON28" s="32"/>
      <c r="KOO28" s="32"/>
      <c r="KOP28" s="32"/>
      <c r="KOQ28" s="32"/>
      <c r="KOR28" s="32"/>
      <c r="KOS28" s="32"/>
      <c r="KOT28" s="32"/>
      <c r="KOU28" s="32"/>
      <c r="KOV28" s="32"/>
      <c r="KOW28" s="32"/>
      <c r="KOX28" s="32"/>
      <c r="KOY28" s="32"/>
      <c r="KOZ28" s="32"/>
      <c r="KPA28" s="32"/>
      <c r="KPB28" s="32"/>
      <c r="KPC28" s="32"/>
      <c r="KPD28" s="32"/>
      <c r="KPE28" s="32"/>
      <c r="KPF28" s="32"/>
      <c r="KPG28" s="32"/>
      <c r="KPH28" s="32"/>
      <c r="KPI28" s="32"/>
      <c r="KPJ28" s="32"/>
      <c r="KPK28" s="32"/>
      <c r="KPL28" s="32"/>
      <c r="KPM28" s="32"/>
      <c r="KPN28" s="32"/>
      <c r="KPO28" s="32"/>
      <c r="KPP28" s="32"/>
      <c r="KPQ28" s="32"/>
      <c r="KPR28" s="32"/>
      <c r="KPS28" s="32"/>
      <c r="KPT28" s="32"/>
      <c r="KPU28" s="32"/>
      <c r="KPV28" s="32"/>
      <c r="KPW28" s="32"/>
      <c r="KPX28" s="32"/>
      <c r="KPY28" s="32"/>
      <c r="KPZ28" s="32"/>
      <c r="KQA28" s="32"/>
      <c r="KQB28" s="32"/>
      <c r="KQC28" s="32"/>
      <c r="KQD28" s="32"/>
      <c r="KQE28" s="32"/>
      <c r="KQF28" s="32"/>
      <c r="KQG28" s="32"/>
      <c r="KQH28" s="32"/>
      <c r="KQI28" s="32"/>
      <c r="KQJ28" s="32"/>
      <c r="KQK28" s="32"/>
      <c r="KQL28" s="32"/>
      <c r="KQM28" s="32"/>
      <c r="KQN28" s="32"/>
      <c r="KQO28" s="32"/>
      <c r="KQP28" s="32"/>
      <c r="KQQ28" s="32"/>
      <c r="KQR28" s="32"/>
      <c r="KQS28" s="32"/>
      <c r="KQT28" s="32"/>
      <c r="KQU28" s="32"/>
      <c r="KQV28" s="32"/>
      <c r="KQW28" s="32"/>
      <c r="KQX28" s="32"/>
      <c r="KQY28" s="32"/>
      <c r="KQZ28" s="32"/>
      <c r="KRA28" s="32"/>
      <c r="KRB28" s="32"/>
      <c r="KRC28" s="32"/>
      <c r="KRD28" s="32"/>
      <c r="KRE28" s="32"/>
      <c r="KRF28" s="32"/>
      <c r="KRG28" s="32"/>
      <c r="KRH28" s="32"/>
      <c r="KRI28" s="32"/>
      <c r="KRJ28" s="32"/>
      <c r="KRK28" s="32"/>
      <c r="KRL28" s="32"/>
      <c r="KRM28" s="32"/>
      <c r="KRN28" s="32"/>
      <c r="KRO28" s="32"/>
      <c r="KRP28" s="32"/>
      <c r="KRQ28" s="32"/>
      <c r="KRR28" s="32"/>
      <c r="KRS28" s="32"/>
      <c r="KRT28" s="32"/>
      <c r="KRU28" s="32"/>
      <c r="KRV28" s="32"/>
      <c r="KRW28" s="32"/>
      <c r="KRX28" s="32"/>
      <c r="KRY28" s="32"/>
      <c r="KRZ28" s="32"/>
      <c r="KSA28" s="32"/>
      <c r="KSB28" s="32"/>
      <c r="KSC28" s="32"/>
      <c r="KSD28" s="32"/>
      <c r="KSE28" s="32"/>
      <c r="KSF28" s="32"/>
      <c r="KSG28" s="32"/>
      <c r="KSH28" s="32"/>
      <c r="KSI28" s="32"/>
      <c r="KSJ28" s="32"/>
      <c r="KSK28" s="32"/>
      <c r="KSL28" s="32"/>
      <c r="KSM28" s="32"/>
      <c r="KSN28" s="32"/>
      <c r="KSO28" s="32"/>
      <c r="KSP28" s="32"/>
      <c r="KSQ28" s="32"/>
      <c r="KSR28" s="32"/>
      <c r="KSS28" s="32"/>
      <c r="KST28" s="32"/>
      <c r="KSU28" s="32"/>
      <c r="KSV28" s="32"/>
      <c r="KSW28" s="32"/>
      <c r="KSX28" s="32"/>
      <c r="KSY28" s="32"/>
      <c r="KSZ28" s="32"/>
      <c r="KTA28" s="32"/>
      <c r="KTB28" s="32"/>
      <c r="KTC28" s="32"/>
      <c r="KTD28" s="32"/>
      <c r="KTE28" s="32"/>
      <c r="KTF28" s="32"/>
      <c r="KTG28" s="32"/>
      <c r="KTH28" s="32"/>
      <c r="KTI28" s="32"/>
      <c r="KTJ28" s="32"/>
      <c r="KTK28" s="32"/>
      <c r="KTL28" s="32"/>
      <c r="KTM28" s="32"/>
      <c r="KTN28" s="32"/>
      <c r="KTO28" s="32"/>
      <c r="KTP28" s="32"/>
      <c r="KTQ28" s="32"/>
      <c r="KTR28" s="32"/>
      <c r="KTS28" s="32"/>
      <c r="KTT28" s="32"/>
      <c r="KTU28" s="32"/>
      <c r="KTV28" s="32"/>
      <c r="KTW28" s="32"/>
      <c r="KTX28" s="32"/>
      <c r="KTY28" s="32"/>
      <c r="KTZ28" s="32"/>
      <c r="KUA28" s="32"/>
      <c r="KUB28" s="32"/>
      <c r="KUC28" s="32"/>
      <c r="KUD28" s="32"/>
      <c r="KUE28" s="32"/>
      <c r="KUF28" s="32"/>
      <c r="KUG28" s="32"/>
      <c r="KUH28" s="32"/>
      <c r="KUI28" s="32"/>
      <c r="KUJ28" s="32"/>
      <c r="KUK28" s="32"/>
      <c r="KUL28" s="32"/>
      <c r="KUM28" s="32"/>
      <c r="KUN28" s="32"/>
      <c r="KUO28" s="32"/>
      <c r="KUP28" s="32"/>
      <c r="KUQ28" s="32"/>
      <c r="KUR28" s="32"/>
      <c r="KUS28" s="32"/>
      <c r="KUT28" s="32"/>
      <c r="KUU28" s="32"/>
      <c r="KUV28" s="32"/>
      <c r="KUW28" s="32"/>
      <c r="KUX28" s="32"/>
      <c r="KUY28" s="32"/>
      <c r="KUZ28" s="32"/>
      <c r="KVA28" s="32"/>
      <c r="KVB28" s="32"/>
      <c r="KVC28" s="32"/>
      <c r="KVD28" s="32"/>
      <c r="KVE28" s="32"/>
      <c r="KVF28" s="32"/>
      <c r="KVG28" s="32"/>
      <c r="KVH28" s="32"/>
      <c r="KVI28" s="32"/>
      <c r="KVJ28" s="32"/>
      <c r="KVK28" s="32"/>
      <c r="KVL28" s="32"/>
      <c r="KVM28" s="32"/>
      <c r="KVN28" s="32"/>
      <c r="KVO28" s="32"/>
      <c r="KVP28" s="32"/>
      <c r="KVQ28" s="32"/>
      <c r="KVR28" s="32"/>
      <c r="KVS28" s="32"/>
      <c r="KVT28" s="32"/>
      <c r="KVU28" s="32"/>
      <c r="KVV28" s="32"/>
      <c r="KVW28" s="32"/>
      <c r="KVX28" s="32"/>
      <c r="KVY28" s="32"/>
      <c r="KVZ28" s="32"/>
      <c r="KWA28" s="32"/>
      <c r="KWB28" s="32"/>
      <c r="KWC28" s="32"/>
      <c r="KWD28" s="32"/>
      <c r="KWE28" s="32"/>
      <c r="KWF28" s="32"/>
      <c r="KWG28" s="32"/>
      <c r="KWH28" s="32"/>
      <c r="KWI28" s="32"/>
      <c r="KWJ28" s="32"/>
      <c r="KWK28" s="32"/>
      <c r="KWL28" s="32"/>
      <c r="KWM28" s="32"/>
      <c r="KWN28" s="32"/>
      <c r="KWO28" s="32"/>
      <c r="KWP28" s="32"/>
      <c r="KWQ28" s="32"/>
      <c r="KWR28" s="32"/>
      <c r="KWS28" s="32"/>
      <c r="KWT28" s="32"/>
      <c r="KWU28" s="32"/>
      <c r="KWV28" s="32"/>
      <c r="KWW28" s="32"/>
      <c r="KWX28" s="32"/>
      <c r="KWY28" s="32"/>
      <c r="KWZ28" s="32"/>
      <c r="KXA28" s="32"/>
      <c r="KXB28" s="32"/>
      <c r="KXC28" s="32"/>
      <c r="KXD28" s="32"/>
      <c r="KXE28" s="32"/>
      <c r="KXF28" s="32"/>
      <c r="KXG28" s="32"/>
      <c r="KXH28" s="32"/>
      <c r="KXI28" s="32"/>
      <c r="KXJ28" s="32"/>
      <c r="KXK28" s="32"/>
      <c r="KXL28" s="32"/>
      <c r="KXM28" s="32"/>
      <c r="KXN28" s="32"/>
      <c r="KXO28" s="32"/>
      <c r="KXP28" s="32"/>
      <c r="KXQ28" s="32"/>
      <c r="KXR28" s="32"/>
      <c r="KXS28" s="32"/>
      <c r="KXT28" s="32"/>
      <c r="KXU28" s="32"/>
      <c r="KXV28" s="32"/>
      <c r="KXW28" s="32"/>
      <c r="KXX28" s="32"/>
      <c r="KXY28" s="32"/>
      <c r="KXZ28" s="32"/>
      <c r="KYA28" s="32"/>
      <c r="KYB28" s="32"/>
      <c r="KYC28" s="32"/>
      <c r="KYD28" s="32"/>
      <c r="KYE28" s="32"/>
      <c r="KYF28" s="32"/>
      <c r="KYG28" s="32"/>
      <c r="KYH28" s="32"/>
      <c r="KYI28" s="32"/>
      <c r="KYJ28" s="32"/>
      <c r="KYK28" s="32"/>
      <c r="KYL28" s="32"/>
      <c r="KYM28" s="32"/>
      <c r="KYN28" s="32"/>
      <c r="KYO28" s="32"/>
      <c r="KYP28" s="32"/>
      <c r="KYQ28" s="32"/>
      <c r="KYR28" s="32"/>
      <c r="KYS28" s="32"/>
      <c r="KYT28" s="32"/>
      <c r="KYU28" s="32"/>
      <c r="KYV28" s="32"/>
      <c r="KYW28" s="32"/>
      <c r="KYX28" s="32"/>
      <c r="KYY28" s="32"/>
      <c r="KYZ28" s="32"/>
      <c r="KZA28" s="32"/>
      <c r="KZB28" s="32"/>
      <c r="KZC28" s="32"/>
      <c r="KZD28" s="32"/>
      <c r="KZE28" s="32"/>
      <c r="KZF28" s="32"/>
      <c r="KZG28" s="32"/>
      <c r="KZH28" s="32"/>
      <c r="KZI28" s="32"/>
      <c r="KZJ28" s="32"/>
      <c r="KZK28" s="32"/>
      <c r="KZL28" s="32"/>
      <c r="KZM28" s="32"/>
      <c r="KZN28" s="32"/>
      <c r="KZO28" s="32"/>
      <c r="KZP28" s="32"/>
      <c r="KZQ28" s="32"/>
      <c r="KZR28" s="32"/>
      <c r="KZS28" s="32"/>
      <c r="KZT28" s="32"/>
      <c r="KZU28" s="32"/>
      <c r="KZV28" s="32"/>
      <c r="KZW28" s="32"/>
      <c r="KZX28" s="32"/>
      <c r="KZY28" s="32"/>
      <c r="KZZ28" s="32"/>
      <c r="LAA28" s="32"/>
      <c r="LAB28" s="32"/>
      <c r="LAC28" s="32"/>
      <c r="LAD28" s="32"/>
      <c r="LAE28" s="32"/>
      <c r="LAF28" s="32"/>
      <c r="LAG28" s="32"/>
      <c r="LAH28" s="32"/>
      <c r="LAI28" s="32"/>
      <c r="LAJ28" s="32"/>
      <c r="LAK28" s="32"/>
      <c r="LAL28" s="32"/>
      <c r="LAM28" s="32"/>
      <c r="LAN28" s="32"/>
      <c r="LAO28" s="32"/>
      <c r="LAP28" s="32"/>
      <c r="LAQ28" s="32"/>
      <c r="LAR28" s="32"/>
      <c r="LAS28" s="32"/>
      <c r="LAT28" s="32"/>
      <c r="LAU28" s="32"/>
      <c r="LAV28" s="32"/>
      <c r="LAW28" s="32"/>
      <c r="LAX28" s="32"/>
      <c r="LAY28" s="32"/>
      <c r="LAZ28" s="32"/>
      <c r="LBA28" s="32"/>
      <c r="LBB28" s="32"/>
      <c r="LBC28" s="32"/>
      <c r="LBD28" s="32"/>
      <c r="LBE28" s="32"/>
      <c r="LBF28" s="32"/>
      <c r="LBG28" s="32"/>
      <c r="LBH28" s="32"/>
      <c r="LBI28" s="32"/>
      <c r="LBJ28" s="32"/>
      <c r="LBK28" s="32"/>
      <c r="LBL28" s="32"/>
      <c r="LBM28" s="32"/>
      <c r="LBN28" s="32"/>
      <c r="LBO28" s="32"/>
      <c r="LBP28" s="32"/>
      <c r="LBQ28" s="32"/>
      <c r="LBR28" s="32"/>
      <c r="LBS28" s="32"/>
      <c r="LBT28" s="32"/>
      <c r="LBU28" s="32"/>
      <c r="LBV28" s="32"/>
      <c r="LBW28" s="32"/>
      <c r="LBX28" s="32"/>
      <c r="LBY28" s="32"/>
      <c r="LBZ28" s="32"/>
      <c r="LCA28" s="32"/>
      <c r="LCB28" s="32"/>
      <c r="LCC28" s="32"/>
      <c r="LCD28" s="32"/>
      <c r="LCE28" s="32"/>
      <c r="LCF28" s="32"/>
      <c r="LCG28" s="32"/>
      <c r="LCH28" s="32"/>
      <c r="LCI28" s="32"/>
      <c r="LCJ28" s="32"/>
      <c r="LCK28" s="32"/>
      <c r="LCL28" s="32"/>
      <c r="LCM28" s="32"/>
      <c r="LCN28" s="32"/>
      <c r="LCO28" s="32"/>
      <c r="LCP28" s="32"/>
      <c r="LCQ28" s="32"/>
      <c r="LCR28" s="32"/>
      <c r="LCS28" s="32"/>
      <c r="LCT28" s="32"/>
      <c r="LCU28" s="32"/>
      <c r="LCV28" s="32"/>
      <c r="LCW28" s="32"/>
      <c r="LCX28" s="32"/>
      <c r="LCY28" s="32"/>
      <c r="LCZ28" s="32"/>
      <c r="LDA28" s="32"/>
      <c r="LDB28" s="32"/>
      <c r="LDC28" s="32"/>
      <c r="LDD28" s="32"/>
      <c r="LDE28" s="32"/>
      <c r="LDF28" s="32"/>
      <c r="LDG28" s="32"/>
      <c r="LDH28" s="32"/>
      <c r="LDI28" s="32"/>
      <c r="LDJ28" s="32"/>
      <c r="LDK28" s="32"/>
      <c r="LDL28" s="32"/>
      <c r="LDM28" s="32"/>
      <c r="LDN28" s="32"/>
      <c r="LDO28" s="32"/>
      <c r="LDP28" s="32"/>
      <c r="LDQ28" s="32"/>
      <c r="LDR28" s="32"/>
      <c r="LDS28" s="32"/>
      <c r="LDT28" s="32"/>
      <c r="LDU28" s="32"/>
      <c r="LDV28" s="32"/>
      <c r="LDW28" s="32"/>
      <c r="LDX28" s="32"/>
      <c r="LDY28" s="32"/>
      <c r="LDZ28" s="32"/>
      <c r="LEA28" s="32"/>
      <c r="LEB28" s="32"/>
      <c r="LEC28" s="32"/>
      <c r="LED28" s="32"/>
      <c r="LEE28" s="32"/>
      <c r="LEF28" s="32"/>
      <c r="LEG28" s="32"/>
      <c r="LEH28" s="32"/>
      <c r="LEI28" s="32"/>
      <c r="LEJ28" s="32"/>
      <c r="LEK28" s="32"/>
      <c r="LEL28" s="32"/>
      <c r="LEM28" s="32"/>
      <c r="LEN28" s="32"/>
      <c r="LEO28" s="32"/>
      <c r="LEP28" s="32"/>
      <c r="LEQ28" s="32"/>
      <c r="LER28" s="32"/>
      <c r="LES28" s="32"/>
      <c r="LET28" s="32"/>
      <c r="LEU28" s="32"/>
      <c r="LEV28" s="32"/>
      <c r="LEW28" s="32"/>
      <c r="LEX28" s="32"/>
      <c r="LEY28" s="32"/>
      <c r="LEZ28" s="32"/>
      <c r="LFA28" s="32"/>
      <c r="LFB28" s="32"/>
      <c r="LFC28" s="32"/>
      <c r="LFD28" s="32"/>
      <c r="LFE28" s="32"/>
      <c r="LFF28" s="32"/>
      <c r="LFG28" s="32"/>
      <c r="LFH28" s="32"/>
      <c r="LFI28" s="32"/>
      <c r="LFJ28" s="32"/>
      <c r="LFK28" s="32"/>
      <c r="LFL28" s="32"/>
      <c r="LFM28" s="32"/>
      <c r="LFN28" s="32"/>
      <c r="LFO28" s="32"/>
      <c r="LFP28" s="32"/>
      <c r="LFQ28" s="32"/>
      <c r="LFR28" s="32"/>
      <c r="LFS28" s="32"/>
      <c r="LFT28" s="32"/>
      <c r="LFU28" s="32"/>
      <c r="LFV28" s="32"/>
      <c r="LFW28" s="32"/>
      <c r="LFX28" s="32"/>
      <c r="LFY28" s="32"/>
      <c r="LFZ28" s="32"/>
      <c r="LGA28" s="32"/>
      <c r="LGB28" s="32"/>
      <c r="LGC28" s="32"/>
      <c r="LGD28" s="32"/>
      <c r="LGE28" s="32"/>
      <c r="LGF28" s="32"/>
      <c r="LGG28" s="32"/>
      <c r="LGH28" s="32"/>
      <c r="LGI28" s="32"/>
      <c r="LGJ28" s="32"/>
      <c r="LGK28" s="32"/>
      <c r="LGL28" s="32"/>
      <c r="LGM28" s="32"/>
      <c r="LGN28" s="32"/>
      <c r="LGO28" s="32"/>
      <c r="LGP28" s="32"/>
      <c r="LGQ28" s="32"/>
      <c r="LGR28" s="32"/>
      <c r="LGS28" s="32"/>
      <c r="LGT28" s="32"/>
      <c r="LGU28" s="32"/>
      <c r="LGV28" s="32"/>
      <c r="LGW28" s="32"/>
      <c r="LGX28" s="32"/>
      <c r="LGY28" s="32"/>
      <c r="LGZ28" s="32"/>
      <c r="LHA28" s="32"/>
      <c r="LHB28" s="32"/>
      <c r="LHC28" s="32"/>
      <c r="LHD28" s="32"/>
      <c r="LHE28" s="32"/>
      <c r="LHF28" s="32"/>
      <c r="LHG28" s="32"/>
      <c r="LHH28" s="32"/>
      <c r="LHI28" s="32"/>
      <c r="LHJ28" s="32"/>
      <c r="LHK28" s="32"/>
      <c r="LHL28" s="32"/>
      <c r="LHM28" s="32"/>
      <c r="LHN28" s="32"/>
      <c r="LHO28" s="32"/>
      <c r="LHP28" s="32"/>
      <c r="LHQ28" s="32"/>
      <c r="LHR28" s="32"/>
      <c r="LHS28" s="32"/>
      <c r="LHT28" s="32"/>
      <c r="LHU28" s="32"/>
      <c r="LHV28" s="32"/>
      <c r="LHW28" s="32"/>
      <c r="LHX28" s="32"/>
      <c r="LHY28" s="32"/>
      <c r="LHZ28" s="32"/>
      <c r="LIA28" s="32"/>
      <c r="LIB28" s="32"/>
      <c r="LIC28" s="32"/>
      <c r="LID28" s="32"/>
      <c r="LIE28" s="32"/>
      <c r="LIF28" s="32"/>
      <c r="LIG28" s="32"/>
      <c r="LIH28" s="32"/>
      <c r="LII28" s="32"/>
      <c r="LIJ28" s="32"/>
      <c r="LIK28" s="32"/>
      <c r="LIL28" s="32"/>
      <c r="LIM28" s="32"/>
      <c r="LIN28" s="32"/>
      <c r="LIO28" s="32"/>
      <c r="LIP28" s="32"/>
      <c r="LIQ28" s="32"/>
      <c r="LIR28" s="32"/>
      <c r="LIS28" s="32"/>
      <c r="LIT28" s="32"/>
      <c r="LIU28" s="32"/>
      <c r="LIV28" s="32"/>
      <c r="LIW28" s="32"/>
      <c r="LIX28" s="32"/>
      <c r="LIY28" s="32"/>
      <c r="LIZ28" s="32"/>
      <c r="LJA28" s="32"/>
      <c r="LJB28" s="32"/>
      <c r="LJC28" s="32"/>
      <c r="LJD28" s="32"/>
      <c r="LJE28" s="32"/>
      <c r="LJF28" s="32"/>
      <c r="LJG28" s="32"/>
      <c r="LJH28" s="32"/>
      <c r="LJI28" s="32"/>
      <c r="LJJ28" s="32"/>
      <c r="LJK28" s="32"/>
      <c r="LJL28" s="32"/>
      <c r="LJM28" s="32"/>
      <c r="LJN28" s="32"/>
      <c r="LJO28" s="32"/>
      <c r="LJP28" s="32"/>
      <c r="LJQ28" s="32"/>
      <c r="LJR28" s="32"/>
      <c r="LJS28" s="32"/>
      <c r="LJT28" s="32"/>
      <c r="LJU28" s="32"/>
      <c r="LJV28" s="32"/>
      <c r="LJW28" s="32"/>
      <c r="LJX28" s="32"/>
      <c r="LJY28" s="32"/>
      <c r="LJZ28" s="32"/>
      <c r="LKA28" s="32"/>
      <c r="LKB28" s="32"/>
      <c r="LKC28" s="32"/>
      <c r="LKD28" s="32"/>
      <c r="LKE28" s="32"/>
      <c r="LKF28" s="32"/>
      <c r="LKG28" s="32"/>
      <c r="LKH28" s="32"/>
      <c r="LKI28" s="32"/>
      <c r="LKJ28" s="32"/>
      <c r="LKK28" s="32"/>
      <c r="LKL28" s="32"/>
      <c r="LKM28" s="32"/>
      <c r="LKN28" s="32"/>
      <c r="LKO28" s="32"/>
      <c r="LKP28" s="32"/>
      <c r="LKQ28" s="32"/>
      <c r="LKR28" s="32"/>
      <c r="LKS28" s="32"/>
      <c r="LKT28" s="32"/>
      <c r="LKU28" s="32"/>
      <c r="LKV28" s="32"/>
      <c r="LKW28" s="32"/>
      <c r="LKX28" s="32"/>
      <c r="LKY28" s="32"/>
      <c r="LKZ28" s="32"/>
      <c r="LLA28" s="32"/>
      <c r="LLB28" s="32"/>
      <c r="LLC28" s="32"/>
      <c r="LLD28" s="32"/>
      <c r="LLE28" s="32"/>
      <c r="LLF28" s="32"/>
      <c r="LLG28" s="32"/>
      <c r="LLH28" s="32"/>
      <c r="LLI28" s="32"/>
      <c r="LLJ28" s="32"/>
      <c r="LLK28" s="32"/>
      <c r="LLL28" s="32"/>
      <c r="LLM28" s="32"/>
      <c r="LLN28" s="32"/>
      <c r="LLO28" s="32"/>
      <c r="LLP28" s="32"/>
      <c r="LLQ28" s="32"/>
      <c r="LLR28" s="32"/>
      <c r="LLS28" s="32"/>
      <c r="LLT28" s="32"/>
      <c r="LLU28" s="32"/>
      <c r="LLV28" s="32"/>
      <c r="LLW28" s="32"/>
      <c r="LLX28" s="32"/>
      <c r="LLY28" s="32"/>
      <c r="LLZ28" s="32"/>
      <c r="LMA28" s="32"/>
      <c r="LMB28" s="32"/>
      <c r="LMC28" s="32"/>
      <c r="LMD28" s="32"/>
      <c r="LME28" s="32"/>
      <c r="LMF28" s="32"/>
      <c r="LMG28" s="32"/>
      <c r="LMH28" s="32"/>
      <c r="LMI28" s="32"/>
      <c r="LMJ28" s="32"/>
      <c r="LMK28" s="32"/>
      <c r="LML28" s="32"/>
      <c r="LMM28" s="32"/>
      <c r="LMN28" s="32"/>
      <c r="LMO28" s="32"/>
      <c r="LMP28" s="32"/>
      <c r="LMQ28" s="32"/>
      <c r="LMR28" s="32"/>
      <c r="LMS28" s="32"/>
      <c r="LMT28" s="32"/>
      <c r="LMU28" s="32"/>
      <c r="LMV28" s="32"/>
      <c r="LMW28" s="32"/>
      <c r="LMX28" s="32"/>
      <c r="LMY28" s="32"/>
      <c r="LMZ28" s="32"/>
      <c r="LNA28" s="32"/>
      <c r="LNB28" s="32"/>
      <c r="LNC28" s="32"/>
      <c r="LND28" s="32"/>
      <c r="LNE28" s="32"/>
      <c r="LNF28" s="32"/>
      <c r="LNG28" s="32"/>
      <c r="LNH28" s="32"/>
      <c r="LNI28" s="32"/>
      <c r="LNJ28" s="32"/>
      <c r="LNK28" s="32"/>
      <c r="LNL28" s="32"/>
      <c r="LNM28" s="32"/>
      <c r="LNN28" s="32"/>
      <c r="LNO28" s="32"/>
      <c r="LNP28" s="32"/>
      <c r="LNQ28" s="32"/>
      <c r="LNR28" s="32"/>
      <c r="LNS28" s="32"/>
      <c r="LNT28" s="32"/>
      <c r="LNU28" s="32"/>
      <c r="LNV28" s="32"/>
      <c r="LNW28" s="32"/>
      <c r="LNX28" s="32"/>
      <c r="LNY28" s="32"/>
      <c r="LNZ28" s="32"/>
      <c r="LOA28" s="32"/>
      <c r="LOB28" s="32"/>
      <c r="LOC28" s="32"/>
      <c r="LOD28" s="32"/>
      <c r="LOE28" s="32"/>
      <c r="LOF28" s="32"/>
      <c r="LOG28" s="32"/>
      <c r="LOH28" s="32"/>
      <c r="LOI28" s="32"/>
      <c r="LOJ28" s="32"/>
      <c r="LOK28" s="32"/>
      <c r="LOL28" s="32"/>
      <c r="LOM28" s="32"/>
      <c r="LON28" s="32"/>
      <c r="LOO28" s="32"/>
      <c r="LOP28" s="32"/>
      <c r="LOQ28" s="32"/>
      <c r="LOR28" s="32"/>
      <c r="LOS28" s="32"/>
      <c r="LOT28" s="32"/>
      <c r="LOU28" s="32"/>
      <c r="LOV28" s="32"/>
      <c r="LOW28" s="32"/>
      <c r="LOX28" s="32"/>
      <c r="LOY28" s="32"/>
      <c r="LOZ28" s="32"/>
      <c r="LPA28" s="32"/>
      <c r="LPB28" s="32"/>
      <c r="LPC28" s="32"/>
      <c r="LPD28" s="32"/>
      <c r="LPE28" s="32"/>
      <c r="LPF28" s="32"/>
      <c r="LPG28" s="32"/>
      <c r="LPH28" s="32"/>
      <c r="LPI28" s="32"/>
      <c r="LPJ28" s="32"/>
      <c r="LPK28" s="32"/>
      <c r="LPL28" s="32"/>
      <c r="LPM28" s="32"/>
      <c r="LPN28" s="32"/>
      <c r="LPO28" s="32"/>
      <c r="LPP28" s="32"/>
      <c r="LPQ28" s="32"/>
      <c r="LPR28" s="32"/>
      <c r="LPS28" s="32"/>
      <c r="LPT28" s="32"/>
      <c r="LPU28" s="32"/>
      <c r="LPV28" s="32"/>
      <c r="LPW28" s="32"/>
      <c r="LPX28" s="32"/>
      <c r="LPY28" s="32"/>
      <c r="LPZ28" s="32"/>
      <c r="LQA28" s="32"/>
      <c r="LQB28" s="32"/>
      <c r="LQC28" s="32"/>
      <c r="LQD28" s="32"/>
      <c r="LQE28" s="32"/>
      <c r="LQF28" s="32"/>
      <c r="LQG28" s="32"/>
      <c r="LQH28" s="32"/>
      <c r="LQI28" s="32"/>
      <c r="LQJ28" s="32"/>
      <c r="LQK28" s="32"/>
      <c r="LQL28" s="32"/>
      <c r="LQM28" s="32"/>
      <c r="LQN28" s="32"/>
      <c r="LQO28" s="32"/>
      <c r="LQP28" s="32"/>
      <c r="LQQ28" s="32"/>
      <c r="LQR28" s="32"/>
      <c r="LQS28" s="32"/>
      <c r="LQT28" s="32"/>
      <c r="LQU28" s="32"/>
      <c r="LQV28" s="32"/>
      <c r="LQW28" s="32"/>
      <c r="LQX28" s="32"/>
      <c r="LQY28" s="32"/>
      <c r="LQZ28" s="32"/>
      <c r="LRA28" s="32"/>
      <c r="LRB28" s="32"/>
      <c r="LRC28" s="32"/>
      <c r="LRD28" s="32"/>
      <c r="LRE28" s="32"/>
      <c r="LRF28" s="32"/>
      <c r="LRG28" s="32"/>
      <c r="LRH28" s="32"/>
      <c r="LRI28" s="32"/>
      <c r="LRJ28" s="32"/>
      <c r="LRK28" s="32"/>
      <c r="LRL28" s="32"/>
      <c r="LRM28" s="32"/>
      <c r="LRN28" s="32"/>
      <c r="LRO28" s="32"/>
      <c r="LRP28" s="32"/>
      <c r="LRQ28" s="32"/>
      <c r="LRR28" s="32"/>
      <c r="LRS28" s="32"/>
      <c r="LRT28" s="32"/>
      <c r="LRU28" s="32"/>
      <c r="LRV28" s="32"/>
      <c r="LRW28" s="32"/>
      <c r="LRX28" s="32"/>
      <c r="LRY28" s="32"/>
      <c r="LRZ28" s="32"/>
      <c r="LSA28" s="32"/>
      <c r="LSB28" s="32"/>
      <c r="LSC28" s="32"/>
      <c r="LSD28" s="32"/>
      <c r="LSE28" s="32"/>
      <c r="LSF28" s="32"/>
      <c r="LSG28" s="32"/>
      <c r="LSH28" s="32"/>
      <c r="LSI28" s="32"/>
      <c r="LSJ28" s="32"/>
      <c r="LSK28" s="32"/>
      <c r="LSL28" s="32"/>
      <c r="LSM28" s="32"/>
      <c r="LSN28" s="32"/>
      <c r="LSO28" s="32"/>
      <c r="LSP28" s="32"/>
      <c r="LSQ28" s="32"/>
      <c r="LSR28" s="32"/>
      <c r="LSS28" s="32"/>
      <c r="LST28" s="32"/>
      <c r="LSU28" s="32"/>
      <c r="LSV28" s="32"/>
      <c r="LSW28" s="32"/>
      <c r="LSX28" s="32"/>
      <c r="LSY28" s="32"/>
      <c r="LSZ28" s="32"/>
      <c r="LTA28" s="32"/>
      <c r="LTB28" s="32"/>
      <c r="LTC28" s="32"/>
      <c r="LTD28" s="32"/>
      <c r="LTE28" s="32"/>
      <c r="LTF28" s="32"/>
      <c r="LTG28" s="32"/>
      <c r="LTH28" s="32"/>
      <c r="LTI28" s="32"/>
      <c r="LTJ28" s="32"/>
      <c r="LTK28" s="32"/>
      <c r="LTL28" s="32"/>
      <c r="LTM28" s="32"/>
      <c r="LTN28" s="32"/>
      <c r="LTO28" s="32"/>
      <c r="LTP28" s="32"/>
      <c r="LTQ28" s="32"/>
      <c r="LTR28" s="32"/>
      <c r="LTS28" s="32"/>
      <c r="LTT28" s="32"/>
      <c r="LTU28" s="32"/>
      <c r="LTV28" s="32"/>
      <c r="LTW28" s="32"/>
      <c r="LTX28" s="32"/>
      <c r="LTY28" s="32"/>
      <c r="LTZ28" s="32"/>
      <c r="LUA28" s="32"/>
      <c r="LUB28" s="32"/>
      <c r="LUC28" s="32"/>
      <c r="LUD28" s="32"/>
      <c r="LUE28" s="32"/>
      <c r="LUF28" s="32"/>
      <c r="LUG28" s="32"/>
      <c r="LUH28" s="32"/>
      <c r="LUI28" s="32"/>
      <c r="LUJ28" s="32"/>
      <c r="LUK28" s="32"/>
      <c r="LUL28" s="32"/>
      <c r="LUM28" s="32"/>
      <c r="LUN28" s="32"/>
      <c r="LUO28" s="32"/>
      <c r="LUP28" s="32"/>
      <c r="LUQ28" s="32"/>
      <c r="LUR28" s="32"/>
      <c r="LUS28" s="32"/>
      <c r="LUT28" s="32"/>
      <c r="LUU28" s="32"/>
      <c r="LUV28" s="32"/>
      <c r="LUW28" s="32"/>
      <c r="LUX28" s="32"/>
      <c r="LUY28" s="32"/>
      <c r="LUZ28" s="32"/>
      <c r="LVA28" s="32"/>
      <c r="LVB28" s="32"/>
      <c r="LVC28" s="32"/>
      <c r="LVD28" s="32"/>
      <c r="LVE28" s="32"/>
      <c r="LVF28" s="32"/>
      <c r="LVG28" s="32"/>
      <c r="LVH28" s="32"/>
      <c r="LVI28" s="32"/>
      <c r="LVJ28" s="32"/>
      <c r="LVK28" s="32"/>
      <c r="LVL28" s="32"/>
      <c r="LVM28" s="32"/>
      <c r="LVN28" s="32"/>
      <c r="LVO28" s="32"/>
      <c r="LVP28" s="32"/>
      <c r="LVQ28" s="32"/>
      <c r="LVR28" s="32"/>
      <c r="LVS28" s="32"/>
      <c r="LVT28" s="32"/>
      <c r="LVU28" s="32"/>
      <c r="LVV28" s="32"/>
      <c r="LVW28" s="32"/>
      <c r="LVX28" s="32"/>
      <c r="LVY28" s="32"/>
      <c r="LVZ28" s="32"/>
      <c r="LWA28" s="32"/>
      <c r="LWB28" s="32"/>
      <c r="LWC28" s="32"/>
      <c r="LWD28" s="32"/>
      <c r="LWE28" s="32"/>
      <c r="LWF28" s="32"/>
      <c r="LWG28" s="32"/>
      <c r="LWH28" s="32"/>
      <c r="LWI28" s="32"/>
      <c r="LWJ28" s="32"/>
      <c r="LWK28" s="32"/>
      <c r="LWL28" s="32"/>
      <c r="LWM28" s="32"/>
      <c r="LWN28" s="32"/>
      <c r="LWO28" s="32"/>
      <c r="LWP28" s="32"/>
      <c r="LWQ28" s="32"/>
      <c r="LWR28" s="32"/>
      <c r="LWS28" s="32"/>
      <c r="LWT28" s="32"/>
      <c r="LWU28" s="32"/>
      <c r="LWV28" s="32"/>
      <c r="LWW28" s="32"/>
      <c r="LWX28" s="32"/>
      <c r="LWY28" s="32"/>
      <c r="LWZ28" s="32"/>
      <c r="LXA28" s="32"/>
      <c r="LXB28" s="32"/>
      <c r="LXC28" s="32"/>
      <c r="LXD28" s="32"/>
      <c r="LXE28" s="32"/>
      <c r="LXF28" s="32"/>
      <c r="LXG28" s="32"/>
      <c r="LXH28" s="32"/>
      <c r="LXI28" s="32"/>
      <c r="LXJ28" s="32"/>
      <c r="LXK28" s="32"/>
      <c r="LXL28" s="32"/>
      <c r="LXM28" s="32"/>
      <c r="LXN28" s="32"/>
      <c r="LXO28" s="32"/>
      <c r="LXP28" s="32"/>
      <c r="LXQ28" s="32"/>
      <c r="LXR28" s="32"/>
      <c r="LXS28" s="32"/>
      <c r="LXT28" s="32"/>
      <c r="LXU28" s="32"/>
      <c r="LXV28" s="32"/>
      <c r="LXW28" s="32"/>
      <c r="LXX28" s="32"/>
      <c r="LXY28" s="32"/>
      <c r="LXZ28" s="32"/>
      <c r="LYA28" s="32"/>
      <c r="LYB28" s="32"/>
      <c r="LYC28" s="32"/>
      <c r="LYD28" s="32"/>
      <c r="LYE28" s="32"/>
      <c r="LYF28" s="32"/>
      <c r="LYG28" s="32"/>
      <c r="LYH28" s="32"/>
      <c r="LYI28" s="32"/>
      <c r="LYJ28" s="32"/>
      <c r="LYK28" s="32"/>
      <c r="LYL28" s="32"/>
      <c r="LYM28" s="32"/>
      <c r="LYN28" s="32"/>
      <c r="LYO28" s="32"/>
      <c r="LYP28" s="32"/>
      <c r="LYQ28" s="32"/>
      <c r="LYR28" s="32"/>
      <c r="LYS28" s="32"/>
      <c r="LYT28" s="32"/>
      <c r="LYU28" s="32"/>
      <c r="LYV28" s="32"/>
      <c r="LYW28" s="32"/>
      <c r="LYX28" s="32"/>
      <c r="LYY28" s="32"/>
      <c r="LYZ28" s="32"/>
      <c r="LZA28" s="32"/>
      <c r="LZB28" s="32"/>
      <c r="LZC28" s="32"/>
      <c r="LZD28" s="32"/>
      <c r="LZE28" s="32"/>
      <c r="LZF28" s="32"/>
      <c r="LZG28" s="32"/>
      <c r="LZH28" s="32"/>
      <c r="LZI28" s="32"/>
      <c r="LZJ28" s="32"/>
      <c r="LZK28" s="32"/>
      <c r="LZL28" s="32"/>
      <c r="LZM28" s="32"/>
      <c r="LZN28" s="32"/>
      <c r="LZO28" s="32"/>
      <c r="LZP28" s="32"/>
      <c r="LZQ28" s="32"/>
      <c r="LZR28" s="32"/>
      <c r="LZS28" s="32"/>
      <c r="LZT28" s="32"/>
      <c r="LZU28" s="32"/>
      <c r="LZV28" s="32"/>
      <c r="LZW28" s="32"/>
      <c r="LZX28" s="32"/>
      <c r="LZY28" s="32"/>
      <c r="LZZ28" s="32"/>
      <c r="MAA28" s="32"/>
      <c r="MAB28" s="32"/>
      <c r="MAC28" s="32"/>
      <c r="MAD28" s="32"/>
      <c r="MAE28" s="32"/>
      <c r="MAF28" s="32"/>
      <c r="MAG28" s="32"/>
      <c r="MAH28" s="32"/>
      <c r="MAI28" s="32"/>
      <c r="MAJ28" s="32"/>
      <c r="MAK28" s="32"/>
      <c r="MAL28" s="32"/>
      <c r="MAM28" s="32"/>
      <c r="MAN28" s="32"/>
      <c r="MAO28" s="32"/>
      <c r="MAP28" s="32"/>
      <c r="MAQ28" s="32"/>
      <c r="MAR28" s="32"/>
      <c r="MAS28" s="32"/>
      <c r="MAT28" s="32"/>
      <c r="MAU28" s="32"/>
      <c r="MAV28" s="32"/>
      <c r="MAW28" s="32"/>
      <c r="MAX28" s="32"/>
      <c r="MAY28" s="32"/>
      <c r="MAZ28" s="32"/>
      <c r="MBA28" s="32"/>
      <c r="MBB28" s="32"/>
      <c r="MBC28" s="32"/>
      <c r="MBD28" s="32"/>
      <c r="MBE28" s="32"/>
      <c r="MBF28" s="32"/>
      <c r="MBG28" s="32"/>
      <c r="MBH28" s="32"/>
      <c r="MBI28" s="32"/>
      <c r="MBJ28" s="32"/>
      <c r="MBK28" s="32"/>
      <c r="MBL28" s="32"/>
      <c r="MBM28" s="32"/>
      <c r="MBN28" s="32"/>
      <c r="MBO28" s="32"/>
      <c r="MBP28" s="32"/>
      <c r="MBQ28" s="32"/>
      <c r="MBR28" s="32"/>
      <c r="MBS28" s="32"/>
      <c r="MBT28" s="32"/>
      <c r="MBU28" s="32"/>
      <c r="MBV28" s="32"/>
      <c r="MBW28" s="32"/>
      <c r="MBX28" s="32"/>
      <c r="MBY28" s="32"/>
      <c r="MBZ28" s="32"/>
      <c r="MCA28" s="32"/>
      <c r="MCB28" s="32"/>
      <c r="MCC28" s="32"/>
      <c r="MCD28" s="32"/>
      <c r="MCE28" s="32"/>
      <c r="MCF28" s="32"/>
      <c r="MCG28" s="32"/>
      <c r="MCH28" s="32"/>
      <c r="MCI28" s="32"/>
      <c r="MCJ28" s="32"/>
      <c r="MCK28" s="32"/>
      <c r="MCL28" s="32"/>
      <c r="MCM28" s="32"/>
      <c r="MCN28" s="32"/>
      <c r="MCO28" s="32"/>
      <c r="MCP28" s="32"/>
      <c r="MCQ28" s="32"/>
      <c r="MCR28" s="32"/>
      <c r="MCS28" s="32"/>
      <c r="MCT28" s="32"/>
      <c r="MCU28" s="32"/>
      <c r="MCV28" s="32"/>
      <c r="MCW28" s="32"/>
      <c r="MCX28" s="32"/>
      <c r="MCY28" s="32"/>
      <c r="MCZ28" s="32"/>
      <c r="MDA28" s="32"/>
      <c r="MDB28" s="32"/>
      <c r="MDC28" s="32"/>
      <c r="MDD28" s="32"/>
      <c r="MDE28" s="32"/>
      <c r="MDF28" s="32"/>
      <c r="MDG28" s="32"/>
      <c r="MDH28" s="32"/>
      <c r="MDI28" s="32"/>
      <c r="MDJ28" s="32"/>
      <c r="MDK28" s="32"/>
      <c r="MDL28" s="32"/>
      <c r="MDM28" s="32"/>
      <c r="MDN28" s="32"/>
      <c r="MDO28" s="32"/>
      <c r="MDP28" s="32"/>
      <c r="MDQ28" s="32"/>
      <c r="MDR28" s="32"/>
      <c r="MDS28" s="32"/>
      <c r="MDT28" s="32"/>
      <c r="MDU28" s="32"/>
      <c r="MDV28" s="32"/>
      <c r="MDW28" s="32"/>
      <c r="MDX28" s="32"/>
      <c r="MDY28" s="32"/>
      <c r="MDZ28" s="32"/>
      <c r="MEA28" s="32"/>
      <c r="MEB28" s="32"/>
      <c r="MEC28" s="32"/>
      <c r="MED28" s="32"/>
      <c r="MEE28" s="32"/>
      <c r="MEF28" s="32"/>
      <c r="MEG28" s="32"/>
      <c r="MEH28" s="32"/>
      <c r="MEI28" s="32"/>
      <c r="MEJ28" s="32"/>
      <c r="MEK28" s="32"/>
      <c r="MEL28" s="32"/>
      <c r="MEM28" s="32"/>
      <c r="MEN28" s="32"/>
      <c r="MEO28" s="32"/>
      <c r="MEP28" s="32"/>
      <c r="MEQ28" s="32"/>
      <c r="MER28" s="32"/>
      <c r="MES28" s="32"/>
      <c r="MET28" s="32"/>
      <c r="MEU28" s="32"/>
      <c r="MEV28" s="32"/>
      <c r="MEW28" s="32"/>
      <c r="MEX28" s="32"/>
      <c r="MEY28" s="32"/>
      <c r="MEZ28" s="32"/>
      <c r="MFA28" s="32"/>
      <c r="MFB28" s="32"/>
      <c r="MFC28" s="32"/>
      <c r="MFD28" s="32"/>
      <c r="MFE28" s="32"/>
      <c r="MFF28" s="32"/>
      <c r="MFG28" s="32"/>
      <c r="MFH28" s="32"/>
      <c r="MFI28" s="32"/>
      <c r="MFJ28" s="32"/>
      <c r="MFK28" s="32"/>
      <c r="MFL28" s="32"/>
      <c r="MFM28" s="32"/>
      <c r="MFN28" s="32"/>
      <c r="MFO28" s="32"/>
      <c r="MFP28" s="32"/>
      <c r="MFQ28" s="32"/>
      <c r="MFR28" s="32"/>
      <c r="MFS28" s="32"/>
      <c r="MFT28" s="32"/>
      <c r="MFU28" s="32"/>
      <c r="MFV28" s="32"/>
      <c r="MFW28" s="32"/>
      <c r="MFX28" s="32"/>
      <c r="MFY28" s="32"/>
      <c r="MFZ28" s="32"/>
      <c r="MGA28" s="32"/>
      <c r="MGB28" s="32"/>
      <c r="MGC28" s="32"/>
      <c r="MGD28" s="32"/>
      <c r="MGE28" s="32"/>
      <c r="MGF28" s="32"/>
      <c r="MGG28" s="32"/>
      <c r="MGH28" s="32"/>
      <c r="MGI28" s="32"/>
      <c r="MGJ28" s="32"/>
      <c r="MGK28" s="32"/>
      <c r="MGL28" s="32"/>
      <c r="MGM28" s="32"/>
      <c r="MGN28" s="32"/>
      <c r="MGO28" s="32"/>
      <c r="MGP28" s="32"/>
      <c r="MGQ28" s="32"/>
      <c r="MGR28" s="32"/>
      <c r="MGS28" s="32"/>
      <c r="MGT28" s="32"/>
      <c r="MGU28" s="32"/>
      <c r="MGV28" s="32"/>
      <c r="MGW28" s="32"/>
      <c r="MGX28" s="32"/>
      <c r="MGY28" s="32"/>
      <c r="MGZ28" s="32"/>
      <c r="MHA28" s="32"/>
      <c r="MHB28" s="32"/>
      <c r="MHC28" s="32"/>
      <c r="MHD28" s="32"/>
      <c r="MHE28" s="32"/>
      <c r="MHF28" s="32"/>
      <c r="MHG28" s="32"/>
      <c r="MHH28" s="32"/>
      <c r="MHI28" s="32"/>
      <c r="MHJ28" s="32"/>
      <c r="MHK28" s="32"/>
      <c r="MHL28" s="32"/>
      <c r="MHM28" s="32"/>
      <c r="MHN28" s="32"/>
      <c r="MHO28" s="32"/>
      <c r="MHP28" s="32"/>
      <c r="MHQ28" s="32"/>
      <c r="MHR28" s="32"/>
      <c r="MHS28" s="32"/>
      <c r="MHT28" s="32"/>
      <c r="MHU28" s="32"/>
      <c r="MHV28" s="32"/>
      <c r="MHW28" s="32"/>
      <c r="MHX28" s="32"/>
      <c r="MHY28" s="32"/>
      <c r="MHZ28" s="32"/>
      <c r="MIA28" s="32"/>
      <c r="MIB28" s="32"/>
      <c r="MIC28" s="32"/>
      <c r="MID28" s="32"/>
      <c r="MIE28" s="32"/>
      <c r="MIF28" s="32"/>
      <c r="MIG28" s="32"/>
      <c r="MIH28" s="32"/>
      <c r="MII28" s="32"/>
      <c r="MIJ28" s="32"/>
      <c r="MIK28" s="32"/>
      <c r="MIL28" s="32"/>
      <c r="MIM28" s="32"/>
      <c r="MIN28" s="32"/>
      <c r="MIO28" s="32"/>
      <c r="MIP28" s="32"/>
      <c r="MIQ28" s="32"/>
      <c r="MIR28" s="32"/>
      <c r="MIS28" s="32"/>
      <c r="MIT28" s="32"/>
      <c r="MIU28" s="32"/>
      <c r="MIV28" s="32"/>
      <c r="MIW28" s="32"/>
      <c r="MIX28" s="32"/>
      <c r="MIY28" s="32"/>
      <c r="MIZ28" s="32"/>
      <c r="MJA28" s="32"/>
      <c r="MJB28" s="32"/>
      <c r="MJC28" s="32"/>
      <c r="MJD28" s="32"/>
      <c r="MJE28" s="32"/>
      <c r="MJF28" s="32"/>
      <c r="MJG28" s="32"/>
      <c r="MJH28" s="32"/>
      <c r="MJI28" s="32"/>
      <c r="MJJ28" s="32"/>
      <c r="MJK28" s="32"/>
      <c r="MJL28" s="32"/>
      <c r="MJM28" s="32"/>
      <c r="MJN28" s="32"/>
      <c r="MJO28" s="32"/>
      <c r="MJP28" s="32"/>
      <c r="MJQ28" s="32"/>
      <c r="MJR28" s="32"/>
      <c r="MJS28" s="32"/>
      <c r="MJT28" s="32"/>
      <c r="MJU28" s="32"/>
      <c r="MJV28" s="32"/>
      <c r="MJW28" s="32"/>
      <c r="MJX28" s="32"/>
      <c r="MJY28" s="32"/>
      <c r="MJZ28" s="32"/>
      <c r="MKA28" s="32"/>
      <c r="MKB28" s="32"/>
      <c r="MKC28" s="32"/>
      <c r="MKD28" s="32"/>
      <c r="MKE28" s="32"/>
      <c r="MKF28" s="32"/>
      <c r="MKG28" s="32"/>
      <c r="MKH28" s="32"/>
      <c r="MKI28" s="32"/>
      <c r="MKJ28" s="32"/>
      <c r="MKK28" s="32"/>
      <c r="MKL28" s="32"/>
      <c r="MKM28" s="32"/>
      <c r="MKN28" s="32"/>
      <c r="MKO28" s="32"/>
      <c r="MKP28" s="32"/>
      <c r="MKQ28" s="32"/>
      <c r="MKR28" s="32"/>
      <c r="MKS28" s="32"/>
      <c r="MKT28" s="32"/>
      <c r="MKU28" s="32"/>
      <c r="MKV28" s="32"/>
      <c r="MKW28" s="32"/>
      <c r="MKX28" s="32"/>
      <c r="MKY28" s="32"/>
      <c r="MKZ28" s="32"/>
      <c r="MLA28" s="32"/>
      <c r="MLB28" s="32"/>
      <c r="MLC28" s="32"/>
      <c r="MLD28" s="32"/>
      <c r="MLE28" s="32"/>
      <c r="MLF28" s="32"/>
      <c r="MLG28" s="32"/>
      <c r="MLH28" s="32"/>
      <c r="MLI28" s="32"/>
      <c r="MLJ28" s="32"/>
      <c r="MLK28" s="32"/>
      <c r="MLL28" s="32"/>
      <c r="MLM28" s="32"/>
      <c r="MLN28" s="32"/>
      <c r="MLO28" s="32"/>
      <c r="MLP28" s="32"/>
      <c r="MLQ28" s="32"/>
      <c r="MLR28" s="32"/>
      <c r="MLS28" s="32"/>
      <c r="MLT28" s="32"/>
      <c r="MLU28" s="32"/>
      <c r="MLV28" s="32"/>
      <c r="MLW28" s="32"/>
      <c r="MLX28" s="32"/>
      <c r="MLY28" s="32"/>
      <c r="MLZ28" s="32"/>
      <c r="MMA28" s="32"/>
      <c r="MMB28" s="32"/>
      <c r="MMC28" s="32"/>
      <c r="MMD28" s="32"/>
      <c r="MME28" s="32"/>
      <c r="MMF28" s="32"/>
      <c r="MMG28" s="32"/>
      <c r="MMH28" s="32"/>
      <c r="MMI28" s="32"/>
      <c r="MMJ28" s="32"/>
      <c r="MMK28" s="32"/>
      <c r="MML28" s="32"/>
      <c r="MMM28" s="32"/>
      <c r="MMN28" s="32"/>
      <c r="MMO28" s="32"/>
      <c r="MMP28" s="32"/>
      <c r="MMQ28" s="32"/>
      <c r="MMR28" s="32"/>
      <c r="MMS28" s="32"/>
      <c r="MMT28" s="32"/>
      <c r="MMU28" s="32"/>
      <c r="MMV28" s="32"/>
      <c r="MMW28" s="32"/>
      <c r="MMX28" s="32"/>
      <c r="MMY28" s="32"/>
      <c r="MMZ28" s="32"/>
      <c r="MNA28" s="32"/>
      <c r="MNB28" s="32"/>
      <c r="MNC28" s="32"/>
      <c r="MND28" s="32"/>
      <c r="MNE28" s="32"/>
      <c r="MNF28" s="32"/>
      <c r="MNG28" s="32"/>
      <c r="MNH28" s="32"/>
      <c r="MNI28" s="32"/>
      <c r="MNJ28" s="32"/>
      <c r="MNK28" s="32"/>
      <c r="MNL28" s="32"/>
      <c r="MNM28" s="32"/>
      <c r="MNN28" s="32"/>
      <c r="MNO28" s="32"/>
      <c r="MNP28" s="32"/>
      <c r="MNQ28" s="32"/>
      <c r="MNR28" s="32"/>
      <c r="MNS28" s="32"/>
      <c r="MNT28" s="32"/>
      <c r="MNU28" s="32"/>
      <c r="MNV28" s="32"/>
      <c r="MNW28" s="32"/>
      <c r="MNX28" s="32"/>
      <c r="MNY28" s="32"/>
      <c r="MNZ28" s="32"/>
      <c r="MOA28" s="32"/>
      <c r="MOB28" s="32"/>
      <c r="MOC28" s="32"/>
      <c r="MOD28" s="32"/>
      <c r="MOE28" s="32"/>
      <c r="MOF28" s="32"/>
      <c r="MOG28" s="32"/>
      <c r="MOH28" s="32"/>
      <c r="MOI28" s="32"/>
      <c r="MOJ28" s="32"/>
      <c r="MOK28" s="32"/>
      <c r="MOL28" s="32"/>
      <c r="MOM28" s="32"/>
      <c r="MON28" s="32"/>
      <c r="MOO28" s="32"/>
      <c r="MOP28" s="32"/>
      <c r="MOQ28" s="32"/>
      <c r="MOR28" s="32"/>
      <c r="MOS28" s="32"/>
      <c r="MOT28" s="32"/>
      <c r="MOU28" s="32"/>
      <c r="MOV28" s="32"/>
      <c r="MOW28" s="32"/>
      <c r="MOX28" s="32"/>
      <c r="MOY28" s="32"/>
      <c r="MOZ28" s="32"/>
      <c r="MPA28" s="32"/>
      <c r="MPB28" s="32"/>
      <c r="MPC28" s="32"/>
      <c r="MPD28" s="32"/>
      <c r="MPE28" s="32"/>
      <c r="MPF28" s="32"/>
      <c r="MPG28" s="32"/>
      <c r="MPH28" s="32"/>
      <c r="MPI28" s="32"/>
      <c r="MPJ28" s="32"/>
      <c r="MPK28" s="32"/>
      <c r="MPL28" s="32"/>
      <c r="MPM28" s="32"/>
      <c r="MPN28" s="32"/>
      <c r="MPO28" s="32"/>
      <c r="MPP28" s="32"/>
      <c r="MPQ28" s="32"/>
      <c r="MPR28" s="32"/>
      <c r="MPS28" s="32"/>
      <c r="MPT28" s="32"/>
      <c r="MPU28" s="32"/>
      <c r="MPV28" s="32"/>
      <c r="MPW28" s="32"/>
      <c r="MPX28" s="32"/>
      <c r="MPY28" s="32"/>
      <c r="MPZ28" s="32"/>
      <c r="MQA28" s="32"/>
      <c r="MQB28" s="32"/>
      <c r="MQC28" s="32"/>
      <c r="MQD28" s="32"/>
      <c r="MQE28" s="32"/>
      <c r="MQF28" s="32"/>
      <c r="MQG28" s="32"/>
      <c r="MQH28" s="32"/>
      <c r="MQI28" s="32"/>
      <c r="MQJ28" s="32"/>
      <c r="MQK28" s="32"/>
      <c r="MQL28" s="32"/>
      <c r="MQM28" s="32"/>
      <c r="MQN28" s="32"/>
      <c r="MQO28" s="32"/>
      <c r="MQP28" s="32"/>
      <c r="MQQ28" s="32"/>
      <c r="MQR28" s="32"/>
      <c r="MQS28" s="32"/>
      <c r="MQT28" s="32"/>
      <c r="MQU28" s="32"/>
      <c r="MQV28" s="32"/>
      <c r="MQW28" s="32"/>
      <c r="MQX28" s="32"/>
      <c r="MQY28" s="32"/>
      <c r="MQZ28" s="32"/>
      <c r="MRA28" s="32"/>
      <c r="MRB28" s="32"/>
      <c r="MRC28" s="32"/>
      <c r="MRD28" s="32"/>
      <c r="MRE28" s="32"/>
      <c r="MRF28" s="32"/>
      <c r="MRG28" s="32"/>
      <c r="MRH28" s="32"/>
      <c r="MRI28" s="32"/>
      <c r="MRJ28" s="32"/>
      <c r="MRK28" s="32"/>
      <c r="MRL28" s="32"/>
      <c r="MRM28" s="32"/>
      <c r="MRN28" s="32"/>
      <c r="MRO28" s="32"/>
      <c r="MRP28" s="32"/>
      <c r="MRQ28" s="32"/>
      <c r="MRR28" s="32"/>
      <c r="MRS28" s="32"/>
      <c r="MRT28" s="32"/>
      <c r="MRU28" s="32"/>
      <c r="MRV28" s="32"/>
      <c r="MRW28" s="32"/>
      <c r="MRX28" s="32"/>
      <c r="MRY28" s="32"/>
      <c r="MRZ28" s="32"/>
      <c r="MSA28" s="32"/>
      <c r="MSB28" s="32"/>
      <c r="MSC28" s="32"/>
      <c r="MSD28" s="32"/>
      <c r="MSE28" s="32"/>
      <c r="MSF28" s="32"/>
      <c r="MSG28" s="32"/>
      <c r="MSH28" s="32"/>
      <c r="MSI28" s="32"/>
      <c r="MSJ28" s="32"/>
      <c r="MSK28" s="32"/>
      <c r="MSL28" s="32"/>
      <c r="MSM28" s="32"/>
      <c r="MSN28" s="32"/>
      <c r="MSO28" s="32"/>
      <c r="MSP28" s="32"/>
      <c r="MSQ28" s="32"/>
      <c r="MSR28" s="32"/>
      <c r="MSS28" s="32"/>
      <c r="MST28" s="32"/>
      <c r="MSU28" s="32"/>
      <c r="MSV28" s="32"/>
      <c r="MSW28" s="32"/>
      <c r="MSX28" s="32"/>
      <c r="MSY28" s="32"/>
      <c r="MSZ28" s="32"/>
      <c r="MTA28" s="32"/>
      <c r="MTB28" s="32"/>
      <c r="MTC28" s="32"/>
      <c r="MTD28" s="32"/>
      <c r="MTE28" s="32"/>
      <c r="MTF28" s="32"/>
      <c r="MTG28" s="32"/>
      <c r="MTH28" s="32"/>
      <c r="MTI28" s="32"/>
      <c r="MTJ28" s="32"/>
      <c r="MTK28" s="32"/>
      <c r="MTL28" s="32"/>
      <c r="MTM28" s="32"/>
      <c r="MTN28" s="32"/>
      <c r="MTO28" s="32"/>
      <c r="MTP28" s="32"/>
      <c r="MTQ28" s="32"/>
      <c r="MTR28" s="32"/>
      <c r="MTS28" s="32"/>
      <c r="MTT28" s="32"/>
      <c r="MTU28" s="32"/>
      <c r="MTV28" s="32"/>
      <c r="MTW28" s="32"/>
      <c r="MTX28" s="32"/>
      <c r="MTY28" s="32"/>
      <c r="MTZ28" s="32"/>
      <c r="MUA28" s="32"/>
      <c r="MUB28" s="32"/>
      <c r="MUC28" s="32"/>
      <c r="MUD28" s="32"/>
      <c r="MUE28" s="32"/>
      <c r="MUF28" s="32"/>
      <c r="MUG28" s="32"/>
      <c r="MUH28" s="32"/>
      <c r="MUI28" s="32"/>
      <c r="MUJ28" s="32"/>
      <c r="MUK28" s="32"/>
      <c r="MUL28" s="32"/>
      <c r="MUM28" s="32"/>
      <c r="MUN28" s="32"/>
      <c r="MUO28" s="32"/>
      <c r="MUP28" s="32"/>
      <c r="MUQ28" s="32"/>
      <c r="MUR28" s="32"/>
      <c r="MUS28" s="32"/>
      <c r="MUT28" s="32"/>
      <c r="MUU28" s="32"/>
      <c r="MUV28" s="32"/>
      <c r="MUW28" s="32"/>
      <c r="MUX28" s="32"/>
      <c r="MUY28" s="32"/>
      <c r="MUZ28" s="32"/>
      <c r="MVA28" s="32"/>
      <c r="MVB28" s="32"/>
      <c r="MVC28" s="32"/>
      <c r="MVD28" s="32"/>
      <c r="MVE28" s="32"/>
      <c r="MVF28" s="32"/>
      <c r="MVG28" s="32"/>
      <c r="MVH28" s="32"/>
      <c r="MVI28" s="32"/>
      <c r="MVJ28" s="32"/>
      <c r="MVK28" s="32"/>
      <c r="MVL28" s="32"/>
      <c r="MVM28" s="32"/>
      <c r="MVN28" s="32"/>
      <c r="MVO28" s="32"/>
      <c r="MVP28" s="32"/>
      <c r="MVQ28" s="32"/>
      <c r="MVR28" s="32"/>
      <c r="MVS28" s="32"/>
      <c r="MVT28" s="32"/>
      <c r="MVU28" s="32"/>
      <c r="MVV28" s="32"/>
      <c r="MVW28" s="32"/>
      <c r="MVX28" s="32"/>
      <c r="MVY28" s="32"/>
      <c r="MVZ28" s="32"/>
      <c r="MWA28" s="32"/>
      <c r="MWB28" s="32"/>
      <c r="MWC28" s="32"/>
      <c r="MWD28" s="32"/>
      <c r="MWE28" s="32"/>
      <c r="MWF28" s="32"/>
      <c r="MWG28" s="32"/>
      <c r="MWH28" s="32"/>
      <c r="MWI28" s="32"/>
      <c r="MWJ28" s="32"/>
      <c r="MWK28" s="32"/>
      <c r="MWL28" s="32"/>
      <c r="MWM28" s="32"/>
      <c r="MWN28" s="32"/>
      <c r="MWO28" s="32"/>
      <c r="MWP28" s="32"/>
      <c r="MWQ28" s="32"/>
      <c r="MWR28" s="32"/>
      <c r="MWS28" s="32"/>
      <c r="MWT28" s="32"/>
      <c r="MWU28" s="32"/>
      <c r="MWV28" s="32"/>
      <c r="MWW28" s="32"/>
      <c r="MWX28" s="32"/>
      <c r="MWY28" s="32"/>
      <c r="MWZ28" s="32"/>
      <c r="MXA28" s="32"/>
      <c r="MXB28" s="32"/>
      <c r="MXC28" s="32"/>
      <c r="MXD28" s="32"/>
      <c r="MXE28" s="32"/>
      <c r="MXF28" s="32"/>
      <c r="MXG28" s="32"/>
      <c r="MXH28" s="32"/>
      <c r="MXI28" s="32"/>
      <c r="MXJ28" s="32"/>
      <c r="MXK28" s="32"/>
      <c r="MXL28" s="32"/>
      <c r="MXM28" s="32"/>
      <c r="MXN28" s="32"/>
      <c r="MXO28" s="32"/>
      <c r="MXP28" s="32"/>
      <c r="MXQ28" s="32"/>
      <c r="MXR28" s="32"/>
      <c r="MXS28" s="32"/>
      <c r="MXT28" s="32"/>
      <c r="MXU28" s="32"/>
      <c r="MXV28" s="32"/>
      <c r="MXW28" s="32"/>
      <c r="MXX28" s="32"/>
      <c r="MXY28" s="32"/>
      <c r="MXZ28" s="32"/>
      <c r="MYA28" s="32"/>
      <c r="MYB28" s="32"/>
      <c r="MYC28" s="32"/>
      <c r="MYD28" s="32"/>
      <c r="MYE28" s="32"/>
      <c r="MYF28" s="32"/>
      <c r="MYG28" s="32"/>
      <c r="MYH28" s="32"/>
      <c r="MYI28" s="32"/>
      <c r="MYJ28" s="32"/>
      <c r="MYK28" s="32"/>
      <c r="MYL28" s="32"/>
      <c r="MYM28" s="32"/>
      <c r="MYN28" s="32"/>
      <c r="MYO28" s="32"/>
      <c r="MYP28" s="32"/>
      <c r="MYQ28" s="32"/>
      <c r="MYR28" s="32"/>
      <c r="MYS28" s="32"/>
      <c r="MYT28" s="32"/>
      <c r="MYU28" s="32"/>
      <c r="MYV28" s="32"/>
      <c r="MYW28" s="32"/>
      <c r="MYX28" s="32"/>
      <c r="MYY28" s="32"/>
      <c r="MYZ28" s="32"/>
      <c r="MZA28" s="32"/>
      <c r="MZB28" s="32"/>
      <c r="MZC28" s="32"/>
      <c r="MZD28" s="32"/>
      <c r="MZE28" s="32"/>
      <c r="MZF28" s="32"/>
      <c r="MZG28" s="32"/>
      <c r="MZH28" s="32"/>
      <c r="MZI28" s="32"/>
      <c r="MZJ28" s="32"/>
      <c r="MZK28" s="32"/>
      <c r="MZL28" s="32"/>
      <c r="MZM28" s="32"/>
      <c r="MZN28" s="32"/>
      <c r="MZO28" s="32"/>
      <c r="MZP28" s="32"/>
      <c r="MZQ28" s="32"/>
      <c r="MZR28" s="32"/>
      <c r="MZS28" s="32"/>
      <c r="MZT28" s="32"/>
      <c r="MZU28" s="32"/>
      <c r="MZV28" s="32"/>
      <c r="MZW28" s="32"/>
      <c r="MZX28" s="32"/>
      <c r="MZY28" s="32"/>
      <c r="MZZ28" s="32"/>
      <c r="NAA28" s="32"/>
      <c r="NAB28" s="32"/>
      <c r="NAC28" s="32"/>
      <c r="NAD28" s="32"/>
      <c r="NAE28" s="32"/>
      <c r="NAF28" s="32"/>
      <c r="NAG28" s="32"/>
      <c r="NAH28" s="32"/>
      <c r="NAI28" s="32"/>
      <c r="NAJ28" s="32"/>
      <c r="NAK28" s="32"/>
      <c r="NAL28" s="32"/>
      <c r="NAM28" s="32"/>
      <c r="NAN28" s="32"/>
      <c r="NAO28" s="32"/>
      <c r="NAP28" s="32"/>
      <c r="NAQ28" s="32"/>
      <c r="NAR28" s="32"/>
      <c r="NAS28" s="32"/>
      <c r="NAT28" s="32"/>
      <c r="NAU28" s="32"/>
      <c r="NAV28" s="32"/>
      <c r="NAW28" s="32"/>
      <c r="NAX28" s="32"/>
      <c r="NAY28" s="32"/>
      <c r="NAZ28" s="32"/>
      <c r="NBA28" s="32"/>
      <c r="NBB28" s="32"/>
      <c r="NBC28" s="32"/>
      <c r="NBD28" s="32"/>
      <c r="NBE28" s="32"/>
      <c r="NBF28" s="32"/>
      <c r="NBG28" s="32"/>
      <c r="NBH28" s="32"/>
      <c r="NBI28" s="32"/>
      <c r="NBJ28" s="32"/>
      <c r="NBK28" s="32"/>
      <c r="NBL28" s="32"/>
      <c r="NBM28" s="32"/>
      <c r="NBN28" s="32"/>
      <c r="NBO28" s="32"/>
      <c r="NBP28" s="32"/>
      <c r="NBQ28" s="32"/>
      <c r="NBR28" s="32"/>
      <c r="NBS28" s="32"/>
      <c r="NBT28" s="32"/>
      <c r="NBU28" s="32"/>
      <c r="NBV28" s="32"/>
      <c r="NBW28" s="32"/>
      <c r="NBX28" s="32"/>
      <c r="NBY28" s="32"/>
      <c r="NBZ28" s="32"/>
      <c r="NCA28" s="32"/>
      <c r="NCB28" s="32"/>
      <c r="NCC28" s="32"/>
      <c r="NCD28" s="32"/>
      <c r="NCE28" s="32"/>
      <c r="NCF28" s="32"/>
      <c r="NCG28" s="32"/>
      <c r="NCH28" s="32"/>
      <c r="NCI28" s="32"/>
      <c r="NCJ28" s="32"/>
      <c r="NCK28" s="32"/>
      <c r="NCL28" s="32"/>
      <c r="NCM28" s="32"/>
      <c r="NCN28" s="32"/>
      <c r="NCO28" s="32"/>
      <c r="NCP28" s="32"/>
      <c r="NCQ28" s="32"/>
      <c r="NCR28" s="32"/>
      <c r="NCS28" s="32"/>
      <c r="NCT28" s="32"/>
      <c r="NCU28" s="32"/>
      <c r="NCV28" s="32"/>
      <c r="NCW28" s="32"/>
      <c r="NCX28" s="32"/>
      <c r="NCY28" s="32"/>
      <c r="NCZ28" s="32"/>
      <c r="NDA28" s="32"/>
      <c r="NDB28" s="32"/>
      <c r="NDC28" s="32"/>
      <c r="NDD28" s="32"/>
      <c r="NDE28" s="32"/>
      <c r="NDF28" s="32"/>
      <c r="NDG28" s="32"/>
      <c r="NDH28" s="32"/>
      <c r="NDI28" s="32"/>
      <c r="NDJ28" s="32"/>
      <c r="NDK28" s="32"/>
      <c r="NDL28" s="32"/>
      <c r="NDM28" s="32"/>
      <c r="NDN28" s="32"/>
      <c r="NDO28" s="32"/>
      <c r="NDP28" s="32"/>
      <c r="NDQ28" s="32"/>
      <c r="NDR28" s="32"/>
      <c r="NDS28" s="32"/>
      <c r="NDT28" s="32"/>
      <c r="NDU28" s="32"/>
      <c r="NDV28" s="32"/>
      <c r="NDW28" s="32"/>
      <c r="NDX28" s="32"/>
      <c r="NDY28" s="32"/>
      <c r="NDZ28" s="32"/>
      <c r="NEA28" s="32"/>
      <c r="NEB28" s="32"/>
      <c r="NEC28" s="32"/>
      <c r="NED28" s="32"/>
      <c r="NEE28" s="32"/>
      <c r="NEF28" s="32"/>
      <c r="NEG28" s="32"/>
      <c r="NEH28" s="32"/>
      <c r="NEI28" s="32"/>
      <c r="NEJ28" s="32"/>
      <c r="NEK28" s="32"/>
      <c r="NEL28" s="32"/>
      <c r="NEM28" s="32"/>
      <c r="NEN28" s="32"/>
      <c r="NEO28" s="32"/>
      <c r="NEP28" s="32"/>
      <c r="NEQ28" s="32"/>
      <c r="NER28" s="32"/>
      <c r="NES28" s="32"/>
      <c r="NET28" s="32"/>
      <c r="NEU28" s="32"/>
      <c r="NEV28" s="32"/>
      <c r="NEW28" s="32"/>
      <c r="NEX28" s="32"/>
      <c r="NEY28" s="32"/>
      <c r="NEZ28" s="32"/>
      <c r="NFA28" s="32"/>
      <c r="NFB28" s="32"/>
      <c r="NFC28" s="32"/>
      <c r="NFD28" s="32"/>
      <c r="NFE28" s="32"/>
      <c r="NFF28" s="32"/>
      <c r="NFG28" s="32"/>
      <c r="NFH28" s="32"/>
      <c r="NFI28" s="32"/>
      <c r="NFJ28" s="32"/>
      <c r="NFK28" s="32"/>
      <c r="NFL28" s="32"/>
      <c r="NFM28" s="32"/>
      <c r="NFN28" s="32"/>
      <c r="NFO28" s="32"/>
      <c r="NFP28" s="32"/>
      <c r="NFQ28" s="32"/>
      <c r="NFR28" s="32"/>
      <c r="NFS28" s="32"/>
      <c r="NFT28" s="32"/>
      <c r="NFU28" s="32"/>
      <c r="NFV28" s="32"/>
      <c r="NFW28" s="32"/>
      <c r="NFX28" s="32"/>
      <c r="NFY28" s="32"/>
      <c r="NFZ28" s="32"/>
      <c r="NGA28" s="32"/>
      <c r="NGB28" s="32"/>
      <c r="NGC28" s="32"/>
      <c r="NGD28" s="32"/>
      <c r="NGE28" s="32"/>
      <c r="NGF28" s="32"/>
      <c r="NGG28" s="32"/>
      <c r="NGH28" s="32"/>
      <c r="NGI28" s="32"/>
      <c r="NGJ28" s="32"/>
      <c r="NGK28" s="32"/>
      <c r="NGL28" s="32"/>
      <c r="NGM28" s="32"/>
      <c r="NGN28" s="32"/>
      <c r="NGO28" s="32"/>
      <c r="NGP28" s="32"/>
      <c r="NGQ28" s="32"/>
      <c r="NGR28" s="32"/>
      <c r="NGS28" s="32"/>
      <c r="NGT28" s="32"/>
      <c r="NGU28" s="32"/>
      <c r="NGV28" s="32"/>
      <c r="NGW28" s="32"/>
      <c r="NGX28" s="32"/>
      <c r="NGY28" s="32"/>
      <c r="NGZ28" s="32"/>
      <c r="NHA28" s="32"/>
      <c r="NHB28" s="32"/>
      <c r="NHC28" s="32"/>
      <c r="NHD28" s="32"/>
      <c r="NHE28" s="32"/>
      <c r="NHF28" s="32"/>
      <c r="NHG28" s="32"/>
      <c r="NHH28" s="32"/>
      <c r="NHI28" s="32"/>
      <c r="NHJ28" s="32"/>
      <c r="NHK28" s="32"/>
      <c r="NHL28" s="32"/>
      <c r="NHM28" s="32"/>
      <c r="NHN28" s="32"/>
      <c r="NHO28" s="32"/>
      <c r="NHP28" s="32"/>
      <c r="NHQ28" s="32"/>
      <c r="NHR28" s="32"/>
      <c r="NHS28" s="32"/>
      <c r="NHT28" s="32"/>
      <c r="NHU28" s="32"/>
      <c r="NHV28" s="32"/>
      <c r="NHW28" s="32"/>
      <c r="NHX28" s="32"/>
      <c r="NHY28" s="32"/>
      <c r="NHZ28" s="32"/>
      <c r="NIA28" s="32"/>
      <c r="NIB28" s="32"/>
      <c r="NIC28" s="32"/>
      <c r="NID28" s="32"/>
      <c r="NIE28" s="32"/>
      <c r="NIF28" s="32"/>
      <c r="NIG28" s="32"/>
      <c r="NIH28" s="32"/>
      <c r="NII28" s="32"/>
      <c r="NIJ28" s="32"/>
      <c r="NIK28" s="32"/>
      <c r="NIL28" s="32"/>
      <c r="NIM28" s="32"/>
      <c r="NIN28" s="32"/>
      <c r="NIO28" s="32"/>
      <c r="NIP28" s="32"/>
      <c r="NIQ28" s="32"/>
      <c r="NIR28" s="32"/>
      <c r="NIS28" s="32"/>
      <c r="NIT28" s="32"/>
      <c r="NIU28" s="32"/>
      <c r="NIV28" s="32"/>
      <c r="NIW28" s="32"/>
      <c r="NIX28" s="32"/>
      <c r="NIY28" s="32"/>
      <c r="NIZ28" s="32"/>
      <c r="NJA28" s="32"/>
      <c r="NJB28" s="32"/>
      <c r="NJC28" s="32"/>
      <c r="NJD28" s="32"/>
      <c r="NJE28" s="32"/>
      <c r="NJF28" s="32"/>
      <c r="NJG28" s="32"/>
      <c r="NJH28" s="32"/>
      <c r="NJI28" s="32"/>
      <c r="NJJ28" s="32"/>
      <c r="NJK28" s="32"/>
      <c r="NJL28" s="32"/>
      <c r="NJM28" s="32"/>
      <c r="NJN28" s="32"/>
      <c r="NJO28" s="32"/>
      <c r="NJP28" s="32"/>
      <c r="NJQ28" s="32"/>
      <c r="NJR28" s="32"/>
      <c r="NJS28" s="32"/>
      <c r="NJT28" s="32"/>
      <c r="NJU28" s="32"/>
      <c r="NJV28" s="32"/>
      <c r="NJW28" s="32"/>
      <c r="NJX28" s="32"/>
      <c r="NJY28" s="32"/>
      <c r="NJZ28" s="32"/>
      <c r="NKA28" s="32"/>
      <c r="NKB28" s="32"/>
      <c r="NKC28" s="32"/>
      <c r="NKD28" s="32"/>
      <c r="NKE28" s="32"/>
      <c r="NKF28" s="32"/>
      <c r="NKG28" s="32"/>
      <c r="NKH28" s="32"/>
      <c r="NKI28" s="32"/>
      <c r="NKJ28" s="32"/>
      <c r="NKK28" s="32"/>
      <c r="NKL28" s="32"/>
      <c r="NKM28" s="32"/>
      <c r="NKN28" s="32"/>
      <c r="NKO28" s="32"/>
      <c r="NKP28" s="32"/>
      <c r="NKQ28" s="32"/>
      <c r="NKR28" s="32"/>
      <c r="NKS28" s="32"/>
      <c r="NKT28" s="32"/>
      <c r="NKU28" s="32"/>
      <c r="NKV28" s="32"/>
      <c r="NKW28" s="32"/>
      <c r="NKX28" s="32"/>
      <c r="NKY28" s="32"/>
      <c r="NKZ28" s="32"/>
      <c r="NLA28" s="32"/>
      <c r="NLB28" s="32"/>
      <c r="NLC28" s="32"/>
      <c r="NLD28" s="32"/>
      <c r="NLE28" s="32"/>
      <c r="NLF28" s="32"/>
      <c r="NLG28" s="32"/>
      <c r="NLH28" s="32"/>
      <c r="NLI28" s="32"/>
      <c r="NLJ28" s="32"/>
      <c r="NLK28" s="32"/>
      <c r="NLL28" s="32"/>
      <c r="NLM28" s="32"/>
      <c r="NLN28" s="32"/>
      <c r="NLO28" s="32"/>
      <c r="NLP28" s="32"/>
      <c r="NLQ28" s="32"/>
      <c r="NLR28" s="32"/>
      <c r="NLS28" s="32"/>
      <c r="NLT28" s="32"/>
      <c r="NLU28" s="32"/>
      <c r="NLV28" s="32"/>
      <c r="NLW28" s="32"/>
      <c r="NLX28" s="32"/>
      <c r="NLY28" s="32"/>
      <c r="NLZ28" s="32"/>
      <c r="NMA28" s="32"/>
      <c r="NMB28" s="32"/>
      <c r="NMC28" s="32"/>
      <c r="NMD28" s="32"/>
      <c r="NME28" s="32"/>
      <c r="NMF28" s="32"/>
      <c r="NMG28" s="32"/>
      <c r="NMH28" s="32"/>
      <c r="NMI28" s="32"/>
      <c r="NMJ28" s="32"/>
      <c r="NMK28" s="32"/>
      <c r="NML28" s="32"/>
      <c r="NMM28" s="32"/>
      <c r="NMN28" s="32"/>
      <c r="NMO28" s="32"/>
      <c r="NMP28" s="32"/>
      <c r="NMQ28" s="32"/>
      <c r="NMR28" s="32"/>
      <c r="NMS28" s="32"/>
      <c r="NMT28" s="32"/>
      <c r="NMU28" s="32"/>
      <c r="NMV28" s="32"/>
      <c r="NMW28" s="32"/>
      <c r="NMX28" s="32"/>
      <c r="NMY28" s="32"/>
      <c r="NMZ28" s="32"/>
      <c r="NNA28" s="32"/>
      <c r="NNB28" s="32"/>
      <c r="NNC28" s="32"/>
      <c r="NND28" s="32"/>
      <c r="NNE28" s="32"/>
      <c r="NNF28" s="32"/>
      <c r="NNG28" s="32"/>
      <c r="NNH28" s="32"/>
      <c r="NNI28" s="32"/>
      <c r="NNJ28" s="32"/>
      <c r="NNK28" s="32"/>
      <c r="NNL28" s="32"/>
      <c r="NNM28" s="32"/>
      <c r="NNN28" s="32"/>
      <c r="NNO28" s="32"/>
      <c r="NNP28" s="32"/>
      <c r="NNQ28" s="32"/>
      <c r="NNR28" s="32"/>
      <c r="NNS28" s="32"/>
      <c r="NNT28" s="32"/>
      <c r="NNU28" s="32"/>
      <c r="NNV28" s="32"/>
      <c r="NNW28" s="32"/>
      <c r="NNX28" s="32"/>
      <c r="NNY28" s="32"/>
      <c r="NNZ28" s="32"/>
      <c r="NOA28" s="32"/>
      <c r="NOB28" s="32"/>
      <c r="NOC28" s="32"/>
      <c r="NOD28" s="32"/>
      <c r="NOE28" s="32"/>
      <c r="NOF28" s="32"/>
      <c r="NOG28" s="32"/>
      <c r="NOH28" s="32"/>
      <c r="NOI28" s="32"/>
      <c r="NOJ28" s="32"/>
      <c r="NOK28" s="32"/>
      <c r="NOL28" s="32"/>
      <c r="NOM28" s="32"/>
      <c r="NON28" s="32"/>
      <c r="NOO28" s="32"/>
      <c r="NOP28" s="32"/>
      <c r="NOQ28" s="32"/>
      <c r="NOR28" s="32"/>
      <c r="NOS28" s="32"/>
      <c r="NOT28" s="32"/>
      <c r="NOU28" s="32"/>
      <c r="NOV28" s="32"/>
      <c r="NOW28" s="32"/>
      <c r="NOX28" s="32"/>
      <c r="NOY28" s="32"/>
      <c r="NOZ28" s="32"/>
      <c r="NPA28" s="32"/>
      <c r="NPB28" s="32"/>
      <c r="NPC28" s="32"/>
      <c r="NPD28" s="32"/>
      <c r="NPE28" s="32"/>
      <c r="NPF28" s="32"/>
      <c r="NPG28" s="32"/>
      <c r="NPH28" s="32"/>
      <c r="NPI28" s="32"/>
      <c r="NPJ28" s="32"/>
      <c r="NPK28" s="32"/>
      <c r="NPL28" s="32"/>
      <c r="NPM28" s="32"/>
      <c r="NPN28" s="32"/>
      <c r="NPO28" s="32"/>
      <c r="NPP28" s="32"/>
      <c r="NPQ28" s="32"/>
      <c r="NPR28" s="32"/>
      <c r="NPS28" s="32"/>
      <c r="NPT28" s="32"/>
      <c r="NPU28" s="32"/>
      <c r="NPV28" s="32"/>
      <c r="NPW28" s="32"/>
      <c r="NPX28" s="32"/>
      <c r="NPY28" s="32"/>
      <c r="NPZ28" s="32"/>
      <c r="NQA28" s="32"/>
      <c r="NQB28" s="32"/>
      <c r="NQC28" s="32"/>
      <c r="NQD28" s="32"/>
      <c r="NQE28" s="32"/>
      <c r="NQF28" s="32"/>
      <c r="NQG28" s="32"/>
      <c r="NQH28" s="32"/>
      <c r="NQI28" s="32"/>
      <c r="NQJ28" s="32"/>
      <c r="NQK28" s="32"/>
      <c r="NQL28" s="32"/>
      <c r="NQM28" s="32"/>
      <c r="NQN28" s="32"/>
      <c r="NQO28" s="32"/>
      <c r="NQP28" s="32"/>
      <c r="NQQ28" s="32"/>
      <c r="NQR28" s="32"/>
      <c r="NQS28" s="32"/>
      <c r="NQT28" s="32"/>
      <c r="NQU28" s="32"/>
      <c r="NQV28" s="32"/>
      <c r="NQW28" s="32"/>
      <c r="NQX28" s="32"/>
      <c r="NQY28" s="32"/>
      <c r="NQZ28" s="32"/>
      <c r="NRA28" s="32"/>
      <c r="NRB28" s="32"/>
      <c r="NRC28" s="32"/>
      <c r="NRD28" s="32"/>
      <c r="NRE28" s="32"/>
      <c r="NRF28" s="32"/>
      <c r="NRG28" s="32"/>
      <c r="NRH28" s="32"/>
      <c r="NRI28" s="32"/>
      <c r="NRJ28" s="32"/>
      <c r="NRK28" s="32"/>
      <c r="NRL28" s="32"/>
      <c r="NRM28" s="32"/>
      <c r="NRN28" s="32"/>
      <c r="NRO28" s="32"/>
      <c r="NRP28" s="32"/>
      <c r="NRQ28" s="32"/>
      <c r="NRR28" s="32"/>
      <c r="NRS28" s="32"/>
      <c r="NRT28" s="32"/>
      <c r="NRU28" s="32"/>
      <c r="NRV28" s="32"/>
      <c r="NRW28" s="32"/>
      <c r="NRX28" s="32"/>
      <c r="NRY28" s="32"/>
      <c r="NRZ28" s="32"/>
      <c r="NSA28" s="32"/>
      <c r="NSB28" s="32"/>
      <c r="NSC28" s="32"/>
      <c r="NSD28" s="32"/>
      <c r="NSE28" s="32"/>
      <c r="NSF28" s="32"/>
      <c r="NSG28" s="32"/>
      <c r="NSH28" s="32"/>
      <c r="NSI28" s="32"/>
      <c r="NSJ28" s="32"/>
      <c r="NSK28" s="32"/>
      <c r="NSL28" s="32"/>
      <c r="NSM28" s="32"/>
      <c r="NSN28" s="32"/>
      <c r="NSO28" s="32"/>
      <c r="NSP28" s="32"/>
      <c r="NSQ28" s="32"/>
      <c r="NSR28" s="32"/>
      <c r="NSS28" s="32"/>
      <c r="NST28" s="32"/>
      <c r="NSU28" s="32"/>
      <c r="NSV28" s="32"/>
      <c r="NSW28" s="32"/>
      <c r="NSX28" s="32"/>
      <c r="NSY28" s="32"/>
      <c r="NSZ28" s="32"/>
      <c r="NTA28" s="32"/>
      <c r="NTB28" s="32"/>
      <c r="NTC28" s="32"/>
      <c r="NTD28" s="32"/>
      <c r="NTE28" s="32"/>
      <c r="NTF28" s="32"/>
      <c r="NTG28" s="32"/>
      <c r="NTH28" s="32"/>
      <c r="NTI28" s="32"/>
      <c r="NTJ28" s="32"/>
      <c r="NTK28" s="32"/>
      <c r="NTL28" s="32"/>
      <c r="NTM28" s="32"/>
      <c r="NTN28" s="32"/>
      <c r="NTO28" s="32"/>
      <c r="NTP28" s="32"/>
      <c r="NTQ28" s="32"/>
      <c r="NTR28" s="32"/>
      <c r="NTS28" s="32"/>
      <c r="NTT28" s="32"/>
      <c r="NTU28" s="32"/>
      <c r="NTV28" s="32"/>
      <c r="NTW28" s="32"/>
      <c r="NTX28" s="32"/>
      <c r="NTY28" s="32"/>
      <c r="NTZ28" s="32"/>
      <c r="NUA28" s="32"/>
      <c r="NUB28" s="32"/>
      <c r="NUC28" s="32"/>
      <c r="NUD28" s="32"/>
      <c r="NUE28" s="32"/>
      <c r="NUF28" s="32"/>
      <c r="NUG28" s="32"/>
      <c r="NUH28" s="32"/>
      <c r="NUI28" s="32"/>
      <c r="NUJ28" s="32"/>
      <c r="NUK28" s="32"/>
      <c r="NUL28" s="32"/>
      <c r="NUM28" s="32"/>
      <c r="NUN28" s="32"/>
      <c r="NUO28" s="32"/>
      <c r="NUP28" s="32"/>
      <c r="NUQ28" s="32"/>
      <c r="NUR28" s="32"/>
      <c r="NUS28" s="32"/>
      <c r="NUT28" s="32"/>
      <c r="NUU28" s="32"/>
      <c r="NUV28" s="32"/>
      <c r="NUW28" s="32"/>
      <c r="NUX28" s="32"/>
      <c r="NUY28" s="32"/>
      <c r="NUZ28" s="32"/>
      <c r="NVA28" s="32"/>
      <c r="NVB28" s="32"/>
      <c r="NVC28" s="32"/>
      <c r="NVD28" s="32"/>
      <c r="NVE28" s="32"/>
      <c r="NVF28" s="32"/>
      <c r="NVG28" s="32"/>
      <c r="NVH28" s="32"/>
      <c r="NVI28" s="32"/>
      <c r="NVJ28" s="32"/>
      <c r="NVK28" s="32"/>
      <c r="NVL28" s="32"/>
      <c r="NVM28" s="32"/>
      <c r="NVN28" s="32"/>
      <c r="NVO28" s="32"/>
      <c r="NVP28" s="32"/>
      <c r="NVQ28" s="32"/>
      <c r="NVR28" s="32"/>
      <c r="NVS28" s="32"/>
      <c r="NVT28" s="32"/>
      <c r="NVU28" s="32"/>
      <c r="NVV28" s="32"/>
      <c r="NVW28" s="32"/>
      <c r="NVX28" s="32"/>
      <c r="NVY28" s="32"/>
      <c r="NVZ28" s="32"/>
      <c r="NWA28" s="32"/>
      <c r="NWB28" s="32"/>
      <c r="NWC28" s="32"/>
      <c r="NWD28" s="32"/>
      <c r="NWE28" s="32"/>
      <c r="NWF28" s="32"/>
      <c r="NWG28" s="32"/>
      <c r="NWH28" s="32"/>
      <c r="NWI28" s="32"/>
      <c r="NWJ28" s="32"/>
      <c r="NWK28" s="32"/>
      <c r="NWL28" s="32"/>
      <c r="NWM28" s="32"/>
      <c r="NWN28" s="32"/>
      <c r="NWO28" s="32"/>
      <c r="NWP28" s="32"/>
      <c r="NWQ28" s="32"/>
      <c r="NWR28" s="32"/>
      <c r="NWS28" s="32"/>
      <c r="NWT28" s="32"/>
      <c r="NWU28" s="32"/>
      <c r="NWV28" s="32"/>
      <c r="NWW28" s="32"/>
      <c r="NWX28" s="32"/>
      <c r="NWY28" s="32"/>
      <c r="NWZ28" s="32"/>
      <c r="NXA28" s="32"/>
      <c r="NXB28" s="32"/>
      <c r="NXC28" s="32"/>
      <c r="NXD28" s="32"/>
      <c r="NXE28" s="32"/>
      <c r="NXF28" s="32"/>
      <c r="NXG28" s="32"/>
      <c r="NXH28" s="32"/>
      <c r="NXI28" s="32"/>
      <c r="NXJ28" s="32"/>
      <c r="NXK28" s="32"/>
      <c r="NXL28" s="32"/>
      <c r="NXM28" s="32"/>
      <c r="NXN28" s="32"/>
      <c r="NXO28" s="32"/>
      <c r="NXP28" s="32"/>
      <c r="NXQ28" s="32"/>
      <c r="NXR28" s="32"/>
      <c r="NXS28" s="32"/>
      <c r="NXT28" s="32"/>
      <c r="NXU28" s="32"/>
      <c r="NXV28" s="32"/>
      <c r="NXW28" s="32"/>
      <c r="NXX28" s="32"/>
      <c r="NXY28" s="32"/>
      <c r="NXZ28" s="32"/>
      <c r="NYA28" s="32"/>
      <c r="NYB28" s="32"/>
      <c r="NYC28" s="32"/>
      <c r="NYD28" s="32"/>
      <c r="NYE28" s="32"/>
      <c r="NYF28" s="32"/>
      <c r="NYG28" s="32"/>
      <c r="NYH28" s="32"/>
      <c r="NYI28" s="32"/>
      <c r="NYJ28" s="32"/>
      <c r="NYK28" s="32"/>
      <c r="NYL28" s="32"/>
      <c r="NYM28" s="32"/>
      <c r="NYN28" s="32"/>
      <c r="NYO28" s="32"/>
      <c r="NYP28" s="32"/>
      <c r="NYQ28" s="32"/>
      <c r="NYR28" s="32"/>
      <c r="NYS28" s="32"/>
      <c r="NYT28" s="32"/>
      <c r="NYU28" s="32"/>
      <c r="NYV28" s="32"/>
      <c r="NYW28" s="32"/>
      <c r="NYX28" s="32"/>
      <c r="NYY28" s="32"/>
      <c r="NYZ28" s="32"/>
      <c r="NZA28" s="32"/>
      <c r="NZB28" s="32"/>
      <c r="NZC28" s="32"/>
      <c r="NZD28" s="32"/>
      <c r="NZE28" s="32"/>
      <c r="NZF28" s="32"/>
      <c r="NZG28" s="32"/>
      <c r="NZH28" s="32"/>
      <c r="NZI28" s="32"/>
      <c r="NZJ28" s="32"/>
      <c r="NZK28" s="32"/>
      <c r="NZL28" s="32"/>
      <c r="NZM28" s="32"/>
      <c r="NZN28" s="32"/>
      <c r="NZO28" s="32"/>
      <c r="NZP28" s="32"/>
      <c r="NZQ28" s="32"/>
      <c r="NZR28" s="32"/>
      <c r="NZS28" s="32"/>
      <c r="NZT28" s="32"/>
      <c r="NZU28" s="32"/>
      <c r="NZV28" s="32"/>
      <c r="NZW28" s="32"/>
      <c r="NZX28" s="32"/>
      <c r="NZY28" s="32"/>
      <c r="NZZ28" s="32"/>
      <c r="OAA28" s="32"/>
      <c r="OAB28" s="32"/>
      <c r="OAC28" s="32"/>
      <c r="OAD28" s="32"/>
      <c r="OAE28" s="32"/>
      <c r="OAF28" s="32"/>
      <c r="OAG28" s="32"/>
      <c r="OAH28" s="32"/>
      <c r="OAI28" s="32"/>
      <c r="OAJ28" s="32"/>
      <c r="OAK28" s="32"/>
      <c r="OAL28" s="32"/>
      <c r="OAM28" s="32"/>
      <c r="OAN28" s="32"/>
      <c r="OAO28" s="32"/>
      <c r="OAP28" s="32"/>
      <c r="OAQ28" s="32"/>
      <c r="OAR28" s="32"/>
      <c r="OAS28" s="32"/>
      <c r="OAT28" s="32"/>
      <c r="OAU28" s="32"/>
      <c r="OAV28" s="32"/>
      <c r="OAW28" s="32"/>
      <c r="OAX28" s="32"/>
      <c r="OAY28" s="32"/>
      <c r="OAZ28" s="32"/>
      <c r="OBA28" s="32"/>
      <c r="OBB28" s="32"/>
      <c r="OBC28" s="32"/>
      <c r="OBD28" s="32"/>
      <c r="OBE28" s="32"/>
      <c r="OBF28" s="32"/>
      <c r="OBG28" s="32"/>
      <c r="OBH28" s="32"/>
      <c r="OBI28" s="32"/>
      <c r="OBJ28" s="32"/>
      <c r="OBK28" s="32"/>
      <c r="OBL28" s="32"/>
      <c r="OBM28" s="32"/>
      <c r="OBN28" s="32"/>
      <c r="OBO28" s="32"/>
      <c r="OBP28" s="32"/>
      <c r="OBQ28" s="32"/>
      <c r="OBR28" s="32"/>
      <c r="OBS28" s="32"/>
      <c r="OBT28" s="32"/>
      <c r="OBU28" s="32"/>
      <c r="OBV28" s="32"/>
      <c r="OBW28" s="32"/>
      <c r="OBX28" s="32"/>
      <c r="OBY28" s="32"/>
      <c r="OBZ28" s="32"/>
      <c r="OCA28" s="32"/>
      <c r="OCB28" s="32"/>
      <c r="OCC28" s="32"/>
      <c r="OCD28" s="32"/>
      <c r="OCE28" s="32"/>
      <c r="OCF28" s="32"/>
      <c r="OCG28" s="32"/>
      <c r="OCH28" s="32"/>
      <c r="OCI28" s="32"/>
      <c r="OCJ28" s="32"/>
      <c r="OCK28" s="32"/>
      <c r="OCL28" s="32"/>
      <c r="OCM28" s="32"/>
      <c r="OCN28" s="32"/>
      <c r="OCO28" s="32"/>
      <c r="OCP28" s="32"/>
      <c r="OCQ28" s="32"/>
      <c r="OCR28" s="32"/>
      <c r="OCS28" s="32"/>
      <c r="OCT28" s="32"/>
      <c r="OCU28" s="32"/>
      <c r="OCV28" s="32"/>
      <c r="OCW28" s="32"/>
      <c r="OCX28" s="32"/>
      <c r="OCY28" s="32"/>
      <c r="OCZ28" s="32"/>
      <c r="ODA28" s="32"/>
      <c r="ODB28" s="32"/>
      <c r="ODC28" s="32"/>
      <c r="ODD28" s="32"/>
      <c r="ODE28" s="32"/>
      <c r="ODF28" s="32"/>
      <c r="ODG28" s="32"/>
      <c r="ODH28" s="32"/>
      <c r="ODI28" s="32"/>
      <c r="ODJ28" s="32"/>
      <c r="ODK28" s="32"/>
      <c r="ODL28" s="32"/>
      <c r="ODM28" s="32"/>
      <c r="ODN28" s="32"/>
      <c r="ODO28" s="32"/>
      <c r="ODP28" s="32"/>
      <c r="ODQ28" s="32"/>
      <c r="ODR28" s="32"/>
      <c r="ODS28" s="32"/>
      <c r="ODT28" s="32"/>
      <c r="ODU28" s="32"/>
      <c r="ODV28" s="32"/>
      <c r="ODW28" s="32"/>
      <c r="ODX28" s="32"/>
      <c r="ODY28" s="32"/>
      <c r="ODZ28" s="32"/>
      <c r="OEA28" s="32"/>
      <c r="OEB28" s="32"/>
      <c r="OEC28" s="32"/>
      <c r="OED28" s="32"/>
      <c r="OEE28" s="32"/>
      <c r="OEF28" s="32"/>
      <c r="OEG28" s="32"/>
      <c r="OEH28" s="32"/>
      <c r="OEI28" s="32"/>
      <c r="OEJ28" s="32"/>
      <c r="OEK28" s="32"/>
      <c r="OEL28" s="32"/>
      <c r="OEM28" s="32"/>
      <c r="OEN28" s="32"/>
      <c r="OEO28" s="32"/>
      <c r="OEP28" s="32"/>
      <c r="OEQ28" s="32"/>
      <c r="OER28" s="32"/>
      <c r="OES28" s="32"/>
      <c r="OET28" s="32"/>
      <c r="OEU28" s="32"/>
      <c r="OEV28" s="32"/>
      <c r="OEW28" s="32"/>
      <c r="OEX28" s="32"/>
      <c r="OEY28" s="32"/>
      <c r="OEZ28" s="32"/>
      <c r="OFA28" s="32"/>
      <c r="OFB28" s="32"/>
      <c r="OFC28" s="32"/>
      <c r="OFD28" s="32"/>
      <c r="OFE28" s="32"/>
      <c r="OFF28" s="32"/>
      <c r="OFG28" s="32"/>
      <c r="OFH28" s="32"/>
      <c r="OFI28" s="32"/>
      <c r="OFJ28" s="32"/>
      <c r="OFK28" s="32"/>
      <c r="OFL28" s="32"/>
      <c r="OFM28" s="32"/>
      <c r="OFN28" s="32"/>
      <c r="OFO28" s="32"/>
      <c r="OFP28" s="32"/>
      <c r="OFQ28" s="32"/>
      <c r="OFR28" s="32"/>
      <c r="OFS28" s="32"/>
      <c r="OFT28" s="32"/>
      <c r="OFU28" s="32"/>
      <c r="OFV28" s="32"/>
      <c r="OFW28" s="32"/>
      <c r="OFX28" s="32"/>
      <c r="OFY28" s="32"/>
      <c r="OFZ28" s="32"/>
      <c r="OGA28" s="32"/>
      <c r="OGB28" s="32"/>
      <c r="OGC28" s="32"/>
      <c r="OGD28" s="32"/>
      <c r="OGE28" s="32"/>
      <c r="OGF28" s="32"/>
      <c r="OGG28" s="32"/>
      <c r="OGH28" s="32"/>
      <c r="OGI28" s="32"/>
      <c r="OGJ28" s="32"/>
      <c r="OGK28" s="32"/>
      <c r="OGL28" s="32"/>
      <c r="OGM28" s="32"/>
      <c r="OGN28" s="32"/>
      <c r="OGO28" s="32"/>
      <c r="OGP28" s="32"/>
      <c r="OGQ28" s="32"/>
      <c r="OGR28" s="32"/>
      <c r="OGS28" s="32"/>
      <c r="OGT28" s="32"/>
      <c r="OGU28" s="32"/>
      <c r="OGV28" s="32"/>
      <c r="OGW28" s="32"/>
      <c r="OGX28" s="32"/>
      <c r="OGY28" s="32"/>
      <c r="OGZ28" s="32"/>
      <c r="OHA28" s="32"/>
      <c r="OHB28" s="32"/>
      <c r="OHC28" s="32"/>
      <c r="OHD28" s="32"/>
      <c r="OHE28" s="32"/>
      <c r="OHF28" s="32"/>
      <c r="OHG28" s="32"/>
      <c r="OHH28" s="32"/>
      <c r="OHI28" s="32"/>
      <c r="OHJ28" s="32"/>
      <c r="OHK28" s="32"/>
      <c r="OHL28" s="32"/>
      <c r="OHM28" s="32"/>
      <c r="OHN28" s="32"/>
      <c r="OHO28" s="32"/>
      <c r="OHP28" s="32"/>
      <c r="OHQ28" s="32"/>
      <c r="OHR28" s="32"/>
      <c r="OHS28" s="32"/>
      <c r="OHT28" s="32"/>
      <c r="OHU28" s="32"/>
      <c r="OHV28" s="32"/>
      <c r="OHW28" s="32"/>
      <c r="OHX28" s="32"/>
      <c r="OHY28" s="32"/>
      <c r="OHZ28" s="32"/>
      <c r="OIA28" s="32"/>
      <c r="OIB28" s="32"/>
      <c r="OIC28" s="32"/>
      <c r="OID28" s="32"/>
      <c r="OIE28" s="32"/>
      <c r="OIF28" s="32"/>
      <c r="OIG28" s="32"/>
      <c r="OIH28" s="32"/>
      <c r="OII28" s="32"/>
      <c r="OIJ28" s="32"/>
      <c r="OIK28" s="32"/>
      <c r="OIL28" s="32"/>
      <c r="OIM28" s="32"/>
      <c r="OIN28" s="32"/>
      <c r="OIO28" s="32"/>
      <c r="OIP28" s="32"/>
      <c r="OIQ28" s="32"/>
      <c r="OIR28" s="32"/>
      <c r="OIS28" s="32"/>
      <c r="OIT28" s="32"/>
      <c r="OIU28" s="32"/>
      <c r="OIV28" s="32"/>
      <c r="OIW28" s="32"/>
      <c r="OIX28" s="32"/>
      <c r="OIY28" s="32"/>
      <c r="OIZ28" s="32"/>
      <c r="OJA28" s="32"/>
      <c r="OJB28" s="32"/>
      <c r="OJC28" s="32"/>
      <c r="OJD28" s="32"/>
      <c r="OJE28" s="32"/>
      <c r="OJF28" s="32"/>
      <c r="OJG28" s="32"/>
      <c r="OJH28" s="32"/>
      <c r="OJI28" s="32"/>
      <c r="OJJ28" s="32"/>
      <c r="OJK28" s="32"/>
      <c r="OJL28" s="32"/>
      <c r="OJM28" s="32"/>
      <c r="OJN28" s="32"/>
      <c r="OJO28" s="32"/>
      <c r="OJP28" s="32"/>
      <c r="OJQ28" s="32"/>
      <c r="OJR28" s="32"/>
      <c r="OJS28" s="32"/>
      <c r="OJT28" s="32"/>
      <c r="OJU28" s="32"/>
      <c r="OJV28" s="32"/>
      <c r="OJW28" s="32"/>
      <c r="OJX28" s="32"/>
      <c r="OJY28" s="32"/>
      <c r="OJZ28" s="32"/>
      <c r="OKA28" s="32"/>
      <c r="OKB28" s="32"/>
      <c r="OKC28" s="32"/>
      <c r="OKD28" s="32"/>
      <c r="OKE28" s="32"/>
      <c r="OKF28" s="32"/>
      <c r="OKG28" s="32"/>
      <c r="OKH28" s="32"/>
      <c r="OKI28" s="32"/>
      <c r="OKJ28" s="32"/>
      <c r="OKK28" s="32"/>
      <c r="OKL28" s="32"/>
      <c r="OKM28" s="32"/>
      <c r="OKN28" s="32"/>
      <c r="OKO28" s="32"/>
      <c r="OKP28" s="32"/>
      <c r="OKQ28" s="32"/>
      <c r="OKR28" s="32"/>
      <c r="OKS28" s="32"/>
      <c r="OKT28" s="32"/>
      <c r="OKU28" s="32"/>
      <c r="OKV28" s="32"/>
      <c r="OKW28" s="32"/>
      <c r="OKX28" s="32"/>
      <c r="OKY28" s="32"/>
      <c r="OKZ28" s="32"/>
      <c r="OLA28" s="32"/>
      <c r="OLB28" s="32"/>
      <c r="OLC28" s="32"/>
      <c r="OLD28" s="32"/>
      <c r="OLE28" s="32"/>
      <c r="OLF28" s="32"/>
      <c r="OLG28" s="32"/>
      <c r="OLH28" s="32"/>
      <c r="OLI28" s="32"/>
      <c r="OLJ28" s="32"/>
      <c r="OLK28" s="32"/>
      <c r="OLL28" s="32"/>
      <c r="OLM28" s="32"/>
      <c r="OLN28" s="32"/>
      <c r="OLO28" s="32"/>
      <c r="OLP28" s="32"/>
      <c r="OLQ28" s="32"/>
      <c r="OLR28" s="32"/>
      <c r="OLS28" s="32"/>
      <c r="OLT28" s="32"/>
      <c r="OLU28" s="32"/>
      <c r="OLV28" s="32"/>
      <c r="OLW28" s="32"/>
      <c r="OLX28" s="32"/>
      <c r="OLY28" s="32"/>
      <c r="OLZ28" s="32"/>
      <c r="OMA28" s="32"/>
      <c r="OMB28" s="32"/>
      <c r="OMC28" s="32"/>
      <c r="OMD28" s="32"/>
      <c r="OME28" s="32"/>
      <c r="OMF28" s="32"/>
      <c r="OMG28" s="32"/>
      <c r="OMH28" s="32"/>
      <c r="OMI28" s="32"/>
      <c r="OMJ28" s="32"/>
      <c r="OMK28" s="32"/>
      <c r="OML28" s="32"/>
      <c r="OMM28" s="32"/>
      <c r="OMN28" s="32"/>
      <c r="OMO28" s="32"/>
      <c r="OMP28" s="32"/>
      <c r="OMQ28" s="32"/>
      <c r="OMR28" s="32"/>
      <c r="OMS28" s="32"/>
      <c r="OMT28" s="32"/>
      <c r="OMU28" s="32"/>
      <c r="OMV28" s="32"/>
      <c r="OMW28" s="32"/>
      <c r="OMX28" s="32"/>
      <c r="OMY28" s="32"/>
      <c r="OMZ28" s="32"/>
      <c r="ONA28" s="32"/>
      <c r="ONB28" s="32"/>
      <c r="ONC28" s="32"/>
      <c r="OND28" s="32"/>
      <c r="ONE28" s="32"/>
      <c r="ONF28" s="32"/>
      <c r="ONG28" s="32"/>
      <c r="ONH28" s="32"/>
      <c r="ONI28" s="32"/>
      <c r="ONJ28" s="32"/>
      <c r="ONK28" s="32"/>
      <c r="ONL28" s="32"/>
      <c r="ONM28" s="32"/>
      <c r="ONN28" s="32"/>
      <c r="ONO28" s="32"/>
      <c r="ONP28" s="32"/>
      <c r="ONQ28" s="32"/>
      <c r="ONR28" s="32"/>
      <c r="ONS28" s="32"/>
      <c r="ONT28" s="32"/>
      <c r="ONU28" s="32"/>
      <c r="ONV28" s="32"/>
      <c r="ONW28" s="32"/>
      <c r="ONX28" s="32"/>
      <c r="ONY28" s="32"/>
      <c r="ONZ28" s="32"/>
      <c r="OOA28" s="32"/>
      <c r="OOB28" s="32"/>
      <c r="OOC28" s="32"/>
      <c r="OOD28" s="32"/>
      <c r="OOE28" s="32"/>
      <c r="OOF28" s="32"/>
      <c r="OOG28" s="32"/>
      <c r="OOH28" s="32"/>
      <c r="OOI28" s="32"/>
      <c r="OOJ28" s="32"/>
      <c r="OOK28" s="32"/>
      <c r="OOL28" s="32"/>
      <c r="OOM28" s="32"/>
      <c r="OON28" s="32"/>
      <c r="OOO28" s="32"/>
      <c r="OOP28" s="32"/>
      <c r="OOQ28" s="32"/>
      <c r="OOR28" s="32"/>
      <c r="OOS28" s="32"/>
      <c r="OOT28" s="32"/>
      <c r="OOU28" s="32"/>
      <c r="OOV28" s="32"/>
      <c r="OOW28" s="32"/>
      <c r="OOX28" s="32"/>
      <c r="OOY28" s="32"/>
      <c r="OOZ28" s="32"/>
      <c r="OPA28" s="32"/>
      <c r="OPB28" s="32"/>
      <c r="OPC28" s="32"/>
      <c r="OPD28" s="32"/>
      <c r="OPE28" s="32"/>
      <c r="OPF28" s="32"/>
      <c r="OPG28" s="32"/>
      <c r="OPH28" s="32"/>
      <c r="OPI28" s="32"/>
      <c r="OPJ28" s="32"/>
      <c r="OPK28" s="32"/>
      <c r="OPL28" s="32"/>
      <c r="OPM28" s="32"/>
      <c r="OPN28" s="32"/>
      <c r="OPO28" s="32"/>
      <c r="OPP28" s="32"/>
      <c r="OPQ28" s="32"/>
      <c r="OPR28" s="32"/>
      <c r="OPS28" s="32"/>
      <c r="OPT28" s="32"/>
      <c r="OPU28" s="32"/>
      <c r="OPV28" s="32"/>
      <c r="OPW28" s="32"/>
      <c r="OPX28" s="32"/>
      <c r="OPY28" s="32"/>
      <c r="OPZ28" s="32"/>
      <c r="OQA28" s="32"/>
      <c r="OQB28" s="32"/>
      <c r="OQC28" s="32"/>
      <c r="OQD28" s="32"/>
      <c r="OQE28" s="32"/>
      <c r="OQF28" s="32"/>
      <c r="OQG28" s="32"/>
      <c r="OQH28" s="32"/>
      <c r="OQI28" s="32"/>
      <c r="OQJ28" s="32"/>
      <c r="OQK28" s="32"/>
      <c r="OQL28" s="32"/>
      <c r="OQM28" s="32"/>
      <c r="OQN28" s="32"/>
      <c r="OQO28" s="32"/>
      <c r="OQP28" s="32"/>
      <c r="OQQ28" s="32"/>
      <c r="OQR28" s="32"/>
      <c r="OQS28" s="32"/>
      <c r="OQT28" s="32"/>
      <c r="OQU28" s="32"/>
      <c r="OQV28" s="32"/>
      <c r="OQW28" s="32"/>
      <c r="OQX28" s="32"/>
      <c r="OQY28" s="32"/>
      <c r="OQZ28" s="32"/>
      <c r="ORA28" s="32"/>
      <c r="ORB28" s="32"/>
      <c r="ORC28" s="32"/>
      <c r="ORD28" s="32"/>
      <c r="ORE28" s="32"/>
      <c r="ORF28" s="32"/>
      <c r="ORG28" s="32"/>
      <c r="ORH28" s="32"/>
      <c r="ORI28" s="32"/>
      <c r="ORJ28" s="32"/>
      <c r="ORK28" s="32"/>
      <c r="ORL28" s="32"/>
      <c r="ORM28" s="32"/>
      <c r="ORN28" s="32"/>
      <c r="ORO28" s="32"/>
      <c r="ORP28" s="32"/>
      <c r="ORQ28" s="32"/>
      <c r="ORR28" s="32"/>
      <c r="ORS28" s="32"/>
      <c r="ORT28" s="32"/>
      <c r="ORU28" s="32"/>
      <c r="ORV28" s="32"/>
      <c r="ORW28" s="32"/>
      <c r="ORX28" s="32"/>
      <c r="ORY28" s="32"/>
      <c r="ORZ28" s="32"/>
      <c r="OSA28" s="32"/>
      <c r="OSB28" s="32"/>
      <c r="OSC28" s="32"/>
      <c r="OSD28" s="32"/>
      <c r="OSE28" s="32"/>
      <c r="OSF28" s="32"/>
      <c r="OSG28" s="32"/>
      <c r="OSH28" s="32"/>
      <c r="OSI28" s="32"/>
      <c r="OSJ28" s="32"/>
      <c r="OSK28" s="32"/>
      <c r="OSL28" s="32"/>
      <c r="OSM28" s="32"/>
      <c r="OSN28" s="32"/>
      <c r="OSO28" s="32"/>
      <c r="OSP28" s="32"/>
      <c r="OSQ28" s="32"/>
      <c r="OSR28" s="32"/>
      <c r="OSS28" s="32"/>
      <c r="OST28" s="32"/>
      <c r="OSU28" s="32"/>
      <c r="OSV28" s="32"/>
      <c r="OSW28" s="32"/>
      <c r="OSX28" s="32"/>
      <c r="OSY28" s="32"/>
      <c r="OSZ28" s="32"/>
      <c r="OTA28" s="32"/>
      <c r="OTB28" s="32"/>
      <c r="OTC28" s="32"/>
      <c r="OTD28" s="32"/>
      <c r="OTE28" s="32"/>
      <c r="OTF28" s="32"/>
      <c r="OTG28" s="32"/>
      <c r="OTH28" s="32"/>
      <c r="OTI28" s="32"/>
      <c r="OTJ28" s="32"/>
      <c r="OTK28" s="32"/>
      <c r="OTL28" s="32"/>
      <c r="OTM28" s="32"/>
      <c r="OTN28" s="32"/>
      <c r="OTO28" s="32"/>
      <c r="OTP28" s="32"/>
      <c r="OTQ28" s="32"/>
      <c r="OTR28" s="32"/>
      <c r="OTS28" s="32"/>
      <c r="OTT28" s="32"/>
      <c r="OTU28" s="32"/>
      <c r="OTV28" s="32"/>
      <c r="OTW28" s="32"/>
      <c r="OTX28" s="32"/>
      <c r="OTY28" s="32"/>
      <c r="OTZ28" s="32"/>
      <c r="OUA28" s="32"/>
      <c r="OUB28" s="32"/>
      <c r="OUC28" s="32"/>
      <c r="OUD28" s="32"/>
      <c r="OUE28" s="32"/>
      <c r="OUF28" s="32"/>
      <c r="OUG28" s="32"/>
      <c r="OUH28" s="32"/>
      <c r="OUI28" s="32"/>
      <c r="OUJ28" s="32"/>
      <c r="OUK28" s="32"/>
      <c r="OUL28" s="32"/>
      <c r="OUM28" s="32"/>
      <c r="OUN28" s="32"/>
      <c r="OUO28" s="32"/>
      <c r="OUP28" s="32"/>
      <c r="OUQ28" s="32"/>
      <c r="OUR28" s="32"/>
      <c r="OUS28" s="32"/>
      <c r="OUT28" s="32"/>
      <c r="OUU28" s="32"/>
      <c r="OUV28" s="32"/>
      <c r="OUW28" s="32"/>
      <c r="OUX28" s="32"/>
      <c r="OUY28" s="32"/>
      <c r="OUZ28" s="32"/>
      <c r="OVA28" s="32"/>
      <c r="OVB28" s="32"/>
      <c r="OVC28" s="32"/>
      <c r="OVD28" s="32"/>
      <c r="OVE28" s="32"/>
      <c r="OVF28" s="32"/>
      <c r="OVG28" s="32"/>
      <c r="OVH28" s="32"/>
      <c r="OVI28" s="32"/>
      <c r="OVJ28" s="32"/>
      <c r="OVK28" s="32"/>
      <c r="OVL28" s="32"/>
      <c r="OVM28" s="32"/>
      <c r="OVN28" s="32"/>
      <c r="OVO28" s="32"/>
      <c r="OVP28" s="32"/>
      <c r="OVQ28" s="32"/>
      <c r="OVR28" s="32"/>
      <c r="OVS28" s="32"/>
      <c r="OVT28" s="32"/>
      <c r="OVU28" s="32"/>
      <c r="OVV28" s="32"/>
      <c r="OVW28" s="32"/>
      <c r="OVX28" s="32"/>
      <c r="OVY28" s="32"/>
      <c r="OVZ28" s="32"/>
      <c r="OWA28" s="32"/>
      <c r="OWB28" s="32"/>
      <c r="OWC28" s="32"/>
      <c r="OWD28" s="32"/>
      <c r="OWE28" s="32"/>
      <c r="OWF28" s="32"/>
      <c r="OWG28" s="32"/>
      <c r="OWH28" s="32"/>
      <c r="OWI28" s="32"/>
      <c r="OWJ28" s="32"/>
      <c r="OWK28" s="32"/>
      <c r="OWL28" s="32"/>
      <c r="OWM28" s="32"/>
      <c r="OWN28" s="32"/>
      <c r="OWO28" s="32"/>
      <c r="OWP28" s="32"/>
      <c r="OWQ28" s="32"/>
      <c r="OWR28" s="32"/>
      <c r="OWS28" s="32"/>
      <c r="OWT28" s="32"/>
      <c r="OWU28" s="32"/>
      <c r="OWV28" s="32"/>
      <c r="OWW28" s="32"/>
      <c r="OWX28" s="32"/>
      <c r="OWY28" s="32"/>
      <c r="OWZ28" s="32"/>
      <c r="OXA28" s="32"/>
      <c r="OXB28" s="32"/>
      <c r="OXC28" s="32"/>
      <c r="OXD28" s="32"/>
      <c r="OXE28" s="32"/>
      <c r="OXF28" s="32"/>
      <c r="OXG28" s="32"/>
      <c r="OXH28" s="32"/>
      <c r="OXI28" s="32"/>
      <c r="OXJ28" s="32"/>
      <c r="OXK28" s="32"/>
      <c r="OXL28" s="32"/>
      <c r="OXM28" s="32"/>
      <c r="OXN28" s="32"/>
      <c r="OXO28" s="32"/>
      <c r="OXP28" s="32"/>
      <c r="OXQ28" s="32"/>
      <c r="OXR28" s="32"/>
      <c r="OXS28" s="32"/>
      <c r="OXT28" s="32"/>
      <c r="OXU28" s="32"/>
      <c r="OXV28" s="32"/>
      <c r="OXW28" s="32"/>
      <c r="OXX28" s="32"/>
      <c r="OXY28" s="32"/>
      <c r="OXZ28" s="32"/>
      <c r="OYA28" s="32"/>
      <c r="OYB28" s="32"/>
      <c r="OYC28" s="32"/>
      <c r="OYD28" s="32"/>
      <c r="OYE28" s="32"/>
      <c r="OYF28" s="32"/>
      <c r="OYG28" s="32"/>
      <c r="OYH28" s="32"/>
      <c r="OYI28" s="32"/>
      <c r="OYJ28" s="32"/>
      <c r="OYK28" s="32"/>
      <c r="OYL28" s="32"/>
      <c r="OYM28" s="32"/>
      <c r="OYN28" s="32"/>
      <c r="OYO28" s="32"/>
      <c r="OYP28" s="32"/>
      <c r="OYQ28" s="32"/>
      <c r="OYR28" s="32"/>
      <c r="OYS28" s="32"/>
      <c r="OYT28" s="32"/>
      <c r="OYU28" s="32"/>
      <c r="OYV28" s="32"/>
      <c r="OYW28" s="32"/>
      <c r="OYX28" s="32"/>
      <c r="OYY28" s="32"/>
      <c r="OYZ28" s="32"/>
      <c r="OZA28" s="32"/>
      <c r="OZB28" s="32"/>
      <c r="OZC28" s="32"/>
      <c r="OZD28" s="32"/>
      <c r="OZE28" s="32"/>
      <c r="OZF28" s="32"/>
      <c r="OZG28" s="32"/>
      <c r="OZH28" s="32"/>
      <c r="OZI28" s="32"/>
      <c r="OZJ28" s="32"/>
      <c r="OZK28" s="32"/>
      <c r="OZL28" s="32"/>
      <c r="OZM28" s="32"/>
      <c r="OZN28" s="32"/>
      <c r="OZO28" s="32"/>
      <c r="OZP28" s="32"/>
      <c r="OZQ28" s="32"/>
      <c r="OZR28" s="32"/>
      <c r="OZS28" s="32"/>
      <c r="OZT28" s="32"/>
      <c r="OZU28" s="32"/>
      <c r="OZV28" s="32"/>
      <c r="OZW28" s="32"/>
      <c r="OZX28" s="32"/>
      <c r="OZY28" s="32"/>
      <c r="OZZ28" s="32"/>
      <c r="PAA28" s="32"/>
      <c r="PAB28" s="32"/>
      <c r="PAC28" s="32"/>
      <c r="PAD28" s="32"/>
      <c r="PAE28" s="32"/>
      <c r="PAF28" s="32"/>
      <c r="PAG28" s="32"/>
      <c r="PAH28" s="32"/>
      <c r="PAI28" s="32"/>
      <c r="PAJ28" s="32"/>
      <c r="PAK28" s="32"/>
      <c r="PAL28" s="32"/>
      <c r="PAM28" s="32"/>
      <c r="PAN28" s="32"/>
      <c r="PAO28" s="32"/>
      <c r="PAP28" s="32"/>
      <c r="PAQ28" s="32"/>
      <c r="PAR28" s="32"/>
      <c r="PAS28" s="32"/>
      <c r="PAT28" s="32"/>
      <c r="PAU28" s="32"/>
      <c r="PAV28" s="32"/>
      <c r="PAW28" s="32"/>
      <c r="PAX28" s="32"/>
      <c r="PAY28" s="32"/>
      <c r="PAZ28" s="32"/>
      <c r="PBA28" s="32"/>
      <c r="PBB28" s="32"/>
      <c r="PBC28" s="32"/>
      <c r="PBD28" s="32"/>
      <c r="PBE28" s="32"/>
      <c r="PBF28" s="32"/>
      <c r="PBG28" s="32"/>
      <c r="PBH28" s="32"/>
      <c r="PBI28" s="32"/>
      <c r="PBJ28" s="32"/>
      <c r="PBK28" s="32"/>
      <c r="PBL28" s="32"/>
      <c r="PBM28" s="32"/>
      <c r="PBN28" s="32"/>
      <c r="PBO28" s="32"/>
      <c r="PBP28" s="32"/>
      <c r="PBQ28" s="32"/>
      <c r="PBR28" s="32"/>
      <c r="PBS28" s="32"/>
      <c r="PBT28" s="32"/>
      <c r="PBU28" s="32"/>
      <c r="PBV28" s="32"/>
      <c r="PBW28" s="32"/>
      <c r="PBX28" s="32"/>
      <c r="PBY28" s="32"/>
      <c r="PBZ28" s="32"/>
      <c r="PCA28" s="32"/>
      <c r="PCB28" s="32"/>
      <c r="PCC28" s="32"/>
      <c r="PCD28" s="32"/>
      <c r="PCE28" s="32"/>
      <c r="PCF28" s="32"/>
      <c r="PCG28" s="32"/>
      <c r="PCH28" s="32"/>
      <c r="PCI28" s="32"/>
      <c r="PCJ28" s="32"/>
      <c r="PCK28" s="32"/>
      <c r="PCL28" s="32"/>
      <c r="PCM28" s="32"/>
      <c r="PCN28" s="32"/>
      <c r="PCO28" s="32"/>
      <c r="PCP28" s="32"/>
      <c r="PCQ28" s="32"/>
      <c r="PCR28" s="32"/>
      <c r="PCS28" s="32"/>
      <c r="PCT28" s="32"/>
      <c r="PCU28" s="32"/>
      <c r="PCV28" s="32"/>
      <c r="PCW28" s="32"/>
      <c r="PCX28" s="32"/>
      <c r="PCY28" s="32"/>
      <c r="PCZ28" s="32"/>
      <c r="PDA28" s="32"/>
      <c r="PDB28" s="32"/>
      <c r="PDC28" s="32"/>
      <c r="PDD28" s="32"/>
      <c r="PDE28" s="32"/>
      <c r="PDF28" s="32"/>
      <c r="PDG28" s="32"/>
      <c r="PDH28" s="32"/>
      <c r="PDI28" s="32"/>
      <c r="PDJ28" s="32"/>
      <c r="PDK28" s="32"/>
      <c r="PDL28" s="32"/>
      <c r="PDM28" s="32"/>
      <c r="PDN28" s="32"/>
      <c r="PDO28" s="32"/>
      <c r="PDP28" s="32"/>
      <c r="PDQ28" s="32"/>
      <c r="PDR28" s="32"/>
      <c r="PDS28" s="32"/>
      <c r="PDT28" s="32"/>
      <c r="PDU28" s="32"/>
      <c r="PDV28" s="32"/>
      <c r="PDW28" s="32"/>
      <c r="PDX28" s="32"/>
      <c r="PDY28" s="32"/>
      <c r="PDZ28" s="32"/>
      <c r="PEA28" s="32"/>
      <c r="PEB28" s="32"/>
      <c r="PEC28" s="32"/>
      <c r="PED28" s="32"/>
      <c r="PEE28" s="32"/>
      <c r="PEF28" s="32"/>
      <c r="PEG28" s="32"/>
      <c r="PEH28" s="32"/>
      <c r="PEI28" s="32"/>
      <c r="PEJ28" s="32"/>
      <c r="PEK28" s="32"/>
      <c r="PEL28" s="32"/>
      <c r="PEM28" s="32"/>
      <c r="PEN28" s="32"/>
      <c r="PEO28" s="32"/>
      <c r="PEP28" s="32"/>
      <c r="PEQ28" s="32"/>
      <c r="PER28" s="32"/>
      <c r="PES28" s="32"/>
      <c r="PET28" s="32"/>
      <c r="PEU28" s="32"/>
      <c r="PEV28" s="32"/>
      <c r="PEW28" s="32"/>
      <c r="PEX28" s="32"/>
      <c r="PEY28" s="32"/>
      <c r="PEZ28" s="32"/>
      <c r="PFA28" s="32"/>
      <c r="PFB28" s="32"/>
      <c r="PFC28" s="32"/>
      <c r="PFD28" s="32"/>
      <c r="PFE28" s="32"/>
      <c r="PFF28" s="32"/>
      <c r="PFG28" s="32"/>
      <c r="PFH28" s="32"/>
      <c r="PFI28" s="32"/>
      <c r="PFJ28" s="32"/>
      <c r="PFK28" s="32"/>
      <c r="PFL28" s="32"/>
      <c r="PFM28" s="32"/>
      <c r="PFN28" s="32"/>
      <c r="PFO28" s="32"/>
      <c r="PFP28" s="32"/>
      <c r="PFQ28" s="32"/>
      <c r="PFR28" s="32"/>
      <c r="PFS28" s="32"/>
      <c r="PFT28" s="32"/>
      <c r="PFU28" s="32"/>
      <c r="PFV28" s="32"/>
      <c r="PFW28" s="32"/>
      <c r="PFX28" s="32"/>
      <c r="PFY28" s="32"/>
      <c r="PFZ28" s="32"/>
      <c r="PGA28" s="32"/>
      <c r="PGB28" s="32"/>
      <c r="PGC28" s="32"/>
      <c r="PGD28" s="32"/>
      <c r="PGE28" s="32"/>
      <c r="PGF28" s="32"/>
      <c r="PGG28" s="32"/>
      <c r="PGH28" s="32"/>
      <c r="PGI28" s="32"/>
      <c r="PGJ28" s="32"/>
      <c r="PGK28" s="32"/>
      <c r="PGL28" s="32"/>
      <c r="PGM28" s="32"/>
      <c r="PGN28" s="32"/>
      <c r="PGO28" s="32"/>
      <c r="PGP28" s="32"/>
      <c r="PGQ28" s="32"/>
      <c r="PGR28" s="32"/>
      <c r="PGS28" s="32"/>
      <c r="PGT28" s="32"/>
      <c r="PGU28" s="32"/>
      <c r="PGV28" s="32"/>
      <c r="PGW28" s="32"/>
      <c r="PGX28" s="32"/>
      <c r="PGY28" s="32"/>
      <c r="PGZ28" s="32"/>
      <c r="PHA28" s="32"/>
      <c r="PHB28" s="32"/>
      <c r="PHC28" s="32"/>
      <c r="PHD28" s="32"/>
      <c r="PHE28" s="32"/>
      <c r="PHF28" s="32"/>
      <c r="PHG28" s="32"/>
      <c r="PHH28" s="32"/>
      <c r="PHI28" s="32"/>
      <c r="PHJ28" s="32"/>
      <c r="PHK28" s="32"/>
      <c r="PHL28" s="32"/>
      <c r="PHM28" s="32"/>
      <c r="PHN28" s="32"/>
      <c r="PHO28" s="32"/>
      <c r="PHP28" s="32"/>
      <c r="PHQ28" s="32"/>
      <c r="PHR28" s="32"/>
      <c r="PHS28" s="32"/>
      <c r="PHT28" s="32"/>
      <c r="PHU28" s="32"/>
      <c r="PHV28" s="32"/>
      <c r="PHW28" s="32"/>
      <c r="PHX28" s="32"/>
      <c r="PHY28" s="32"/>
      <c r="PHZ28" s="32"/>
      <c r="PIA28" s="32"/>
      <c r="PIB28" s="32"/>
      <c r="PIC28" s="32"/>
      <c r="PID28" s="32"/>
      <c r="PIE28" s="32"/>
      <c r="PIF28" s="32"/>
      <c r="PIG28" s="32"/>
      <c r="PIH28" s="32"/>
      <c r="PII28" s="32"/>
      <c r="PIJ28" s="32"/>
      <c r="PIK28" s="32"/>
      <c r="PIL28" s="32"/>
      <c r="PIM28" s="32"/>
      <c r="PIN28" s="32"/>
      <c r="PIO28" s="32"/>
      <c r="PIP28" s="32"/>
      <c r="PIQ28" s="32"/>
      <c r="PIR28" s="32"/>
      <c r="PIS28" s="32"/>
      <c r="PIT28" s="32"/>
      <c r="PIU28" s="32"/>
      <c r="PIV28" s="32"/>
      <c r="PIW28" s="32"/>
      <c r="PIX28" s="32"/>
      <c r="PIY28" s="32"/>
      <c r="PIZ28" s="32"/>
      <c r="PJA28" s="32"/>
      <c r="PJB28" s="32"/>
      <c r="PJC28" s="32"/>
      <c r="PJD28" s="32"/>
      <c r="PJE28" s="32"/>
      <c r="PJF28" s="32"/>
      <c r="PJG28" s="32"/>
      <c r="PJH28" s="32"/>
      <c r="PJI28" s="32"/>
      <c r="PJJ28" s="32"/>
      <c r="PJK28" s="32"/>
      <c r="PJL28" s="32"/>
      <c r="PJM28" s="32"/>
      <c r="PJN28" s="32"/>
      <c r="PJO28" s="32"/>
      <c r="PJP28" s="32"/>
      <c r="PJQ28" s="32"/>
      <c r="PJR28" s="32"/>
      <c r="PJS28" s="32"/>
      <c r="PJT28" s="32"/>
      <c r="PJU28" s="32"/>
      <c r="PJV28" s="32"/>
      <c r="PJW28" s="32"/>
      <c r="PJX28" s="32"/>
      <c r="PJY28" s="32"/>
      <c r="PJZ28" s="32"/>
      <c r="PKA28" s="32"/>
      <c r="PKB28" s="32"/>
      <c r="PKC28" s="32"/>
      <c r="PKD28" s="32"/>
      <c r="PKE28" s="32"/>
      <c r="PKF28" s="32"/>
      <c r="PKG28" s="32"/>
      <c r="PKH28" s="32"/>
      <c r="PKI28" s="32"/>
      <c r="PKJ28" s="32"/>
      <c r="PKK28" s="32"/>
      <c r="PKL28" s="32"/>
      <c r="PKM28" s="32"/>
      <c r="PKN28" s="32"/>
      <c r="PKO28" s="32"/>
      <c r="PKP28" s="32"/>
      <c r="PKQ28" s="32"/>
      <c r="PKR28" s="32"/>
      <c r="PKS28" s="32"/>
      <c r="PKT28" s="32"/>
      <c r="PKU28" s="32"/>
      <c r="PKV28" s="32"/>
      <c r="PKW28" s="32"/>
      <c r="PKX28" s="32"/>
      <c r="PKY28" s="32"/>
      <c r="PKZ28" s="32"/>
      <c r="PLA28" s="32"/>
      <c r="PLB28" s="32"/>
      <c r="PLC28" s="32"/>
      <c r="PLD28" s="32"/>
      <c r="PLE28" s="32"/>
      <c r="PLF28" s="32"/>
      <c r="PLG28" s="32"/>
      <c r="PLH28" s="32"/>
      <c r="PLI28" s="32"/>
      <c r="PLJ28" s="32"/>
      <c r="PLK28" s="32"/>
      <c r="PLL28" s="32"/>
      <c r="PLM28" s="32"/>
      <c r="PLN28" s="32"/>
      <c r="PLO28" s="32"/>
      <c r="PLP28" s="32"/>
      <c r="PLQ28" s="32"/>
      <c r="PLR28" s="32"/>
      <c r="PLS28" s="32"/>
      <c r="PLT28" s="32"/>
      <c r="PLU28" s="32"/>
      <c r="PLV28" s="32"/>
      <c r="PLW28" s="32"/>
      <c r="PLX28" s="32"/>
      <c r="PLY28" s="32"/>
      <c r="PLZ28" s="32"/>
      <c r="PMA28" s="32"/>
      <c r="PMB28" s="32"/>
      <c r="PMC28" s="32"/>
      <c r="PMD28" s="32"/>
      <c r="PME28" s="32"/>
      <c r="PMF28" s="32"/>
      <c r="PMG28" s="32"/>
      <c r="PMH28" s="32"/>
      <c r="PMI28" s="32"/>
      <c r="PMJ28" s="32"/>
      <c r="PMK28" s="32"/>
      <c r="PML28" s="32"/>
      <c r="PMM28" s="32"/>
      <c r="PMN28" s="32"/>
      <c r="PMO28" s="32"/>
      <c r="PMP28" s="32"/>
      <c r="PMQ28" s="32"/>
      <c r="PMR28" s="32"/>
      <c r="PMS28" s="32"/>
      <c r="PMT28" s="32"/>
      <c r="PMU28" s="32"/>
      <c r="PMV28" s="32"/>
      <c r="PMW28" s="32"/>
      <c r="PMX28" s="32"/>
      <c r="PMY28" s="32"/>
      <c r="PMZ28" s="32"/>
      <c r="PNA28" s="32"/>
      <c r="PNB28" s="32"/>
      <c r="PNC28" s="32"/>
      <c r="PND28" s="32"/>
      <c r="PNE28" s="32"/>
      <c r="PNF28" s="32"/>
      <c r="PNG28" s="32"/>
      <c r="PNH28" s="32"/>
      <c r="PNI28" s="32"/>
      <c r="PNJ28" s="32"/>
      <c r="PNK28" s="32"/>
      <c r="PNL28" s="32"/>
      <c r="PNM28" s="32"/>
      <c r="PNN28" s="32"/>
      <c r="PNO28" s="32"/>
      <c r="PNP28" s="32"/>
      <c r="PNQ28" s="32"/>
      <c r="PNR28" s="32"/>
      <c r="PNS28" s="32"/>
      <c r="PNT28" s="32"/>
      <c r="PNU28" s="32"/>
      <c r="PNV28" s="32"/>
      <c r="PNW28" s="32"/>
      <c r="PNX28" s="32"/>
      <c r="PNY28" s="32"/>
      <c r="PNZ28" s="32"/>
      <c r="POA28" s="32"/>
      <c r="POB28" s="32"/>
      <c r="POC28" s="32"/>
      <c r="POD28" s="32"/>
      <c r="POE28" s="32"/>
      <c r="POF28" s="32"/>
      <c r="POG28" s="32"/>
      <c r="POH28" s="32"/>
      <c r="POI28" s="32"/>
      <c r="POJ28" s="32"/>
      <c r="POK28" s="32"/>
      <c r="POL28" s="32"/>
      <c r="POM28" s="32"/>
      <c r="PON28" s="32"/>
      <c r="POO28" s="32"/>
      <c r="POP28" s="32"/>
      <c r="POQ28" s="32"/>
      <c r="POR28" s="32"/>
      <c r="POS28" s="32"/>
      <c r="POT28" s="32"/>
      <c r="POU28" s="32"/>
      <c r="POV28" s="32"/>
      <c r="POW28" s="32"/>
      <c r="POX28" s="32"/>
      <c r="POY28" s="32"/>
      <c r="POZ28" s="32"/>
      <c r="PPA28" s="32"/>
      <c r="PPB28" s="32"/>
      <c r="PPC28" s="32"/>
      <c r="PPD28" s="32"/>
      <c r="PPE28" s="32"/>
      <c r="PPF28" s="32"/>
      <c r="PPG28" s="32"/>
      <c r="PPH28" s="32"/>
      <c r="PPI28" s="32"/>
      <c r="PPJ28" s="32"/>
      <c r="PPK28" s="32"/>
      <c r="PPL28" s="32"/>
      <c r="PPM28" s="32"/>
      <c r="PPN28" s="32"/>
      <c r="PPO28" s="32"/>
      <c r="PPP28" s="32"/>
      <c r="PPQ28" s="32"/>
      <c r="PPR28" s="32"/>
      <c r="PPS28" s="32"/>
      <c r="PPT28" s="32"/>
      <c r="PPU28" s="32"/>
      <c r="PPV28" s="32"/>
      <c r="PPW28" s="32"/>
      <c r="PPX28" s="32"/>
      <c r="PPY28" s="32"/>
      <c r="PPZ28" s="32"/>
      <c r="PQA28" s="32"/>
      <c r="PQB28" s="32"/>
      <c r="PQC28" s="32"/>
      <c r="PQD28" s="32"/>
      <c r="PQE28" s="32"/>
      <c r="PQF28" s="32"/>
      <c r="PQG28" s="32"/>
      <c r="PQH28" s="32"/>
      <c r="PQI28" s="32"/>
      <c r="PQJ28" s="32"/>
      <c r="PQK28" s="32"/>
      <c r="PQL28" s="32"/>
      <c r="PQM28" s="32"/>
      <c r="PQN28" s="32"/>
      <c r="PQO28" s="32"/>
      <c r="PQP28" s="32"/>
      <c r="PQQ28" s="32"/>
      <c r="PQR28" s="32"/>
      <c r="PQS28" s="32"/>
      <c r="PQT28" s="32"/>
      <c r="PQU28" s="32"/>
      <c r="PQV28" s="32"/>
      <c r="PQW28" s="32"/>
      <c r="PQX28" s="32"/>
      <c r="PQY28" s="32"/>
      <c r="PQZ28" s="32"/>
      <c r="PRA28" s="32"/>
      <c r="PRB28" s="32"/>
      <c r="PRC28" s="32"/>
      <c r="PRD28" s="32"/>
      <c r="PRE28" s="32"/>
      <c r="PRF28" s="32"/>
      <c r="PRG28" s="32"/>
      <c r="PRH28" s="32"/>
      <c r="PRI28" s="32"/>
      <c r="PRJ28" s="32"/>
      <c r="PRK28" s="32"/>
      <c r="PRL28" s="32"/>
      <c r="PRM28" s="32"/>
      <c r="PRN28" s="32"/>
      <c r="PRO28" s="32"/>
      <c r="PRP28" s="32"/>
      <c r="PRQ28" s="32"/>
      <c r="PRR28" s="32"/>
      <c r="PRS28" s="32"/>
      <c r="PRT28" s="32"/>
      <c r="PRU28" s="32"/>
      <c r="PRV28" s="32"/>
      <c r="PRW28" s="32"/>
      <c r="PRX28" s="32"/>
      <c r="PRY28" s="32"/>
      <c r="PRZ28" s="32"/>
      <c r="PSA28" s="32"/>
      <c r="PSB28" s="32"/>
      <c r="PSC28" s="32"/>
      <c r="PSD28" s="32"/>
      <c r="PSE28" s="32"/>
      <c r="PSF28" s="32"/>
      <c r="PSG28" s="32"/>
      <c r="PSH28" s="32"/>
      <c r="PSI28" s="32"/>
      <c r="PSJ28" s="32"/>
      <c r="PSK28" s="32"/>
      <c r="PSL28" s="32"/>
      <c r="PSM28" s="32"/>
      <c r="PSN28" s="32"/>
      <c r="PSO28" s="32"/>
      <c r="PSP28" s="32"/>
      <c r="PSQ28" s="32"/>
      <c r="PSR28" s="32"/>
      <c r="PSS28" s="32"/>
      <c r="PST28" s="32"/>
      <c r="PSU28" s="32"/>
      <c r="PSV28" s="32"/>
      <c r="PSW28" s="32"/>
      <c r="PSX28" s="32"/>
      <c r="PSY28" s="32"/>
      <c r="PSZ28" s="32"/>
      <c r="PTA28" s="32"/>
      <c r="PTB28" s="32"/>
      <c r="PTC28" s="32"/>
      <c r="PTD28" s="32"/>
      <c r="PTE28" s="32"/>
      <c r="PTF28" s="32"/>
      <c r="PTG28" s="32"/>
      <c r="PTH28" s="32"/>
      <c r="PTI28" s="32"/>
      <c r="PTJ28" s="32"/>
      <c r="PTK28" s="32"/>
      <c r="PTL28" s="32"/>
      <c r="PTM28" s="32"/>
      <c r="PTN28" s="32"/>
      <c r="PTO28" s="32"/>
      <c r="PTP28" s="32"/>
      <c r="PTQ28" s="32"/>
      <c r="PTR28" s="32"/>
      <c r="PTS28" s="32"/>
      <c r="PTT28" s="32"/>
      <c r="PTU28" s="32"/>
      <c r="PTV28" s="32"/>
      <c r="PTW28" s="32"/>
      <c r="PTX28" s="32"/>
      <c r="PTY28" s="32"/>
      <c r="PTZ28" s="32"/>
      <c r="PUA28" s="32"/>
      <c r="PUB28" s="32"/>
      <c r="PUC28" s="32"/>
      <c r="PUD28" s="32"/>
      <c r="PUE28" s="32"/>
      <c r="PUF28" s="32"/>
      <c r="PUG28" s="32"/>
      <c r="PUH28" s="32"/>
      <c r="PUI28" s="32"/>
      <c r="PUJ28" s="32"/>
      <c r="PUK28" s="32"/>
      <c r="PUL28" s="32"/>
      <c r="PUM28" s="32"/>
      <c r="PUN28" s="32"/>
      <c r="PUO28" s="32"/>
      <c r="PUP28" s="32"/>
      <c r="PUQ28" s="32"/>
      <c r="PUR28" s="32"/>
      <c r="PUS28" s="32"/>
      <c r="PUT28" s="32"/>
      <c r="PUU28" s="32"/>
      <c r="PUV28" s="32"/>
      <c r="PUW28" s="32"/>
      <c r="PUX28" s="32"/>
      <c r="PUY28" s="32"/>
      <c r="PUZ28" s="32"/>
      <c r="PVA28" s="32"/>
      <c r="PVB28" s="32"/>
      <c r="PVC28" s="32"/>
      <c r="PVD28" s="32"/>
      <c r="PVE28" s="32"/>
      <c r="PVF28" s="32"/>
      <c r="PVG28" s="32"/>
      <c r="PVH28" s="32"/>
      <c r="PVI28" s="32"/>
      <c r="PVJ28" s="32"/>
      <c r="PVK28" s="32"/>
      <c r="PVL28" s="32"/>
      <c r="PVM28" s="32"/>
      <c r="PVN28" s="32"/>
      <c r="PVO28" s="32"/>
      <c r="PVP28" s="32"/>
      <c r="PVQ28" s="32"/>
      <c r="PVR28" s="32"/>
      <c r="PVS28" s="32"/>
      <c r="PVT28" s="32"/>
      <c r="PVU28" s="32"/>
      <c r="PVV28" s="32"/>
      <c r="PVW28" s="32"/>
      <c r="PVX28" s="32"/>
      <c r="PVY28" s="32"/>
      <c r="PVZ28" s="32"/>
      <c r="PWA28" s="32"/>
      <c r="PWB28" s="32"/>
      <c r="PWC28" s="32"/>
      <c r="PWD28" s="32"/>
      <c r="PWE28" s="32"/>
      <c r="PWF28" s="32"/>
      <c r="PWG28" s="32"/>
      <c r="PWH28" s="32"/>
      <c r="PWI28" s="32"/>
      <c r="PWJ28" s="32"/>
      <c r="PWK28" s="32"/>
      <c r="PWL28" s="32"/>
      <c r="PWM28" s="32"/>
      <c r="PWN28" s="32"/>
      <c r="PWO28" s="32"/>
      <c r="PWP28" s="32"/>
      <c r="PWQ28" s="32"/>
      <c r="PWR28" s="32"/>
      <c r="PWS28" s="32"/>
      <c r="PWT28" s="32"/>
      <c r="PWU28" s="32"/>
      <c r="PWV28" s="32"/>
      <c r="PWW28" s="32"/>
      <c r="PWX28" s="32"/>
      <c r="PWY28" s="32"/>
      <c r="PWZ28" s="32"/>
      <c r="PXA28" s="32"/>
      <c r="PXB28" s="32"/>
      <c r="PXC28" s="32"/>
      <c r="PXD28" s="32"/>
      <c r="PXE28" s="32"/>
      <c r="PXF28" s="32"/>
      <c r="PXG28" s="32"/>
      <c r="PXH28" s="32"/>
      <c r="PXI28" s="32"/>
      <c r="PXJ28" s="32"/>
      <c r="PXK28" s="32"/>
      <c r="PXL28" s="32"/>
      <c r="PXM28" s="32"/>
      <c r="PXN28" s="32"/>
      <c r="PXO28" s="32"/>
      <c r="PXP28" s="32"/>
      <c r="PXQ28" s="32"/>
      <c r="PXR28" s="32"/>
      <c r="PXS28" s="32"/>
      <c r="PXT28" s="32"/>
      <c r="PXU28" s="32"/>
      <c r="PXV28" s="32"/>
      <c r="PXW28" s="32"/>
      <c r="PXX28" s="32"/>
      <c r="PXY28" s="32"/>
      <c r="PXZ28" s="32"/>
      <c r="PYA28" s="32"/>
      <c r="PYB28" s="32"/>
      <c r="PYC28" s="32"/>
      <c r="PYD28" s="32"/>
      <c r="PYE28" s="32"/>
      <c r="PYF28" s="32"/>
      <c r="PYG28" s="32"/>
      <c r="PYH28" s="32"/>
      <c r="PYI28" s="32"/>
      <c r="PYJ28" s="32"/>
      <c r="PYK28" s="32"/>
      <c r="PYL28" s="32"/>
      <c r="PYM28" s="32"/>
      <c r="PYN28" s="32"/>
      <c r="PYO28" s="32"/>
      <c r="PYP28" s="32"/>
      <c r="PYQ28" s="32"/>
      <c r="PYR28" s="32"/>
      <c r="PYS28" s="32"/>
      <c r="PYT28" s="32"/>
      <c r="PYU28" s="32"/>
      <c r="PYV28" s="32"/>
      <c r="PYW28" s="32"/>
      <c r="PYX28" s="32"/>
      <c r="PYY28" s="32"/>
      <c r="PYZ28" s="32"/>
      <c r="PZA28" s="32"/>
      <c r="PZB28" s="32"/>
      <c r="PZC28" s="32"/>
      <c r="PZD28" s="32"/>
      <c r="PZE28" s="32"/>
      <c r="PZF28" s="32"/>
      <c r="PZG28" s="32"/>
      <c r="PZH28" s="32"/>
      <c r="PZI28" s="32"/>
      <c r="PZJ28" s="32"/>
      <c r="PZK28" s="32"/>
      <c r="PZL28" s="32"/>
      <c r="PZM28" s="32"/>
      <c r="PZN28" s="32"/>
      <c r="PZO28" s="32"/>
      <c r="PZP28" s="32"/>
      <c r="PZQ28" s="32"/>
      <c r="PZR28" s="32"/>
      <c r="PZS28" s="32"/>
      <c r="PZT28" s="32"/>
      <c r="PZU28" s="32"/>
      <c r="PZV28" s="32"/>
      <c r="PZW28" s="32"/>
      <c r="PZX28" s="32"/>
      <c r="PZY28" s="32"/>
      <c r="PZZ28" s="32"/>
      <c r="QAA28" s="32"/>
      <c r="QAB28" s="32"/>
      <c r="QAC28" s="32"/>
      <c r="QAD28" s="32"/>
      <c r="QAE28" s="32"/>
      <c r="QAF28" s="32"/>
      <c r="QAG28" s="32"/>
      <c r="QAH28" s="32"/>
      <c r="QAI28" s="32"/>
      <c r="QAJ28" s="32"/>
      <c r="QAK28" s="32"/>
      <c r="QAL28" s="32"/>
      <c r="QAM28" s="32"/>
      <c r="QAN28" s="32"/>
      <c r="QAO28" s="32"/>
      <c r="QAP28" s="32"/>
      <c r="QAQ28" s="32"/>
      <c r="QAR28" s="32"/>
      <c r="QAS28" s="32"/>
      <c r="QAT28" s="32"/>
      <c r="QAU28" s="32"/>
      <c r="QAV28" s="32"/>
      <c r="QAW28" s="32"/>
      <c r="QAX28" s="32"/>
      <c r="QAY28" s="32"/>
      <c r="QAZ28" s="32"/>
      <c r="QBA28" s="32"/>
      <c r="QBB28" s="32"/>
      <c r="QBC28" s="32"/>
      <c r="QBD28" s="32"/>
      <c r="QBE28" s="32"/>
      <c r="QBF28" s="32"/>
      <c r="QBG28" s="32"/>
      <c r="QBH28" s="32"/>
      <c r="QBI28" s="32"/>
      <c r="QBJ28" s="32"/>
      <c r="QBK28" s="32"/>
      <c r="QBL28" s="32"/>
      <c r="QBM28" s="32"/>
      <c r="QBN28" s="32"/>
      <c r="QBO28" s="32"/>
      <c r="QBP28" s="32"/>
      <c r="QBQ28" s="32"/>
      <c r="QBR28" s="32"/>
      <c r="QBS28" s="32"/>
      <c r="QBT28" s="32"/>
      <c r="QBU28" s="32"/>
      <c r="QBV28" s="32"/>
      <c r="QBW28" s="32"/>
      <c r="QBX28" s="32"/>
      <c r="QBY28" s="32"/>
      <c r="QBZ28" s="32"/>
      <c r="QCA28" s="32"/>
      <c r="QCB28" s="32"/>
      <c r="QCC28" s="32"/>
      <c r="QCD28" s="32"/>
      <c r="QCE28" s="32"/>
      <c r="QCF28" s="32"/>
      <c r="QCG28" s="32"/>
      <c r="QCH28" s="32"/>
      <c r="QCI28" s="32"/>
      <c r="QCJ28" s="32"/>
      <c r="QCK28" s="32"/>
      <c r="QCL28" s="32"/>
      <c r="QCM28" s="32"/>
      <c r="QCN28" s="32"/>
      <c r="QCO28" s="32"/>
      <c r="QCP28" s="32"/>
      <c r="QCQ28" s="32"/>
      <c r="QCR28" s="32"/>
      <c r="QCS28" s="32"/>
      <c r="QCT28" s="32"/>
      <c r="QCU28" s="32"/>
      <c r="QCV28" s="32"/>
      <c r="QCW28" s="32"/>
      <c r="QCX28" s="32"/>
      <c r="QCY28" s="32"/>
      <c r="QCZ28" s="32"/>
      <c r="QDA28" s="32"/>
      <c r="QDB28" s="32"/>
      <c r="QDC28" s="32"/>
      <c r="QDD28" s="32"/>
      <c r="QDE28" s="32"/>
      <c r="QDF28" s="32"/>
      <c r="QDG28" s="32"/>
      <c r="QDH28" s="32"/>
      <c r="QDI28" s="32"/>
      <c r="QDJ28" s="32"/>
      <c r="QDK28" s="32"/>
      <c r="QDL28" s="32"/>
      <c r="QDM28" s="32"/>
      <c r="QDN28" s="32"/>
      <c r="QDO28" s="32"/>
      <c r="QDP28" s="32"/>
      <c r="QDQ28" s="32"/>
      <c r="QDR28" s="32"/>
      <c r="QDS28" s="32"/>
      <c r="QDT28" s="32"/>
      <c r="QDU28" s="32"/>
      <c r="QDV28" s="32"/>
      <c r="QDW28" s="32"/>
      <c r="QDX28" s="32"/>
      <c r="QDY28" s="32"/>
      <c r="QDZ28" s="32"/>
      <c r="QEA28" s="32"/>
      <c r="QEB28" s="32"/>
      <c r="QEC28" s="32"/>
      <c r="QED28" s="32"/>
      <c r="QEE28" s="32"/>
      <c r="QEF28" s="32"/>
      <c r="QEG28" s="32"/>
      <c r="QEH28" s="32"/>
      <c r="QEI28" s="32"/>
      <c r="QEJ28" s="32"/>
      <c r="QEK28" s="32"/>
      <c r="QEL28" s="32"/>
      <c r="QEM28" s="32"/>
      <c r="QEN28" s="32"/>
      <c r="QEO28" s="32"/>
      <c r="QEP28" s="32"/>
      <c r="QEQ28" s="32"/>
      <c r="QER28" s="32"/>
      <c r="QES28" s="32"/>
      <c r="QET28" s="32"/>
      <c r="QEU28" s="32"/>
      <c r="QEV28" s="32"/>
      <c r="QEW28" s="32"/>
      <c r="QEX28" s="32"/>
      <c r="QEY28" s="32"/>
      <c r="QEZ28" s="32"/>
      <c r="QFA28" s="32"/>
      <c r="QFB28" s="32"/>
      <c r="QFC28" s="32"/>
      <c r="QFD28" s="32"/>
      <c r="QFE28" s="32"/>
      <c r="QFF28" s="32"/>
      <c r="QFG28" s="32"/>
      <c r="QFH28" s="32"/>
      <c r="QFI28" s="32"/>
      <c r="QFJ28" s="32"/>
      <c r="QFK28" s="32"/>
      <c r="QFL28" s="32"/>
      <c r="QFM28" s="32"/>
      <c r="QFN28" s="32"/>
      <c r="QFO28" s="32"/>
      <c r="QFP28" s="32"/>
      <c r="QFQ28" s="32"/>
      <c r="QFR28" s="32"/>
      <c r="QFS28" s="32"/>
      <c r="QFT28" s="32"/>
      <c r="QFU28" s="32"/>
      <c r="QFV28" s="32"/>
      <c r="QFW28" s="32"/>
      <c r="QFX28" s="32"/>
      <c r="QFY28" s="32"/>
      <c r="QFZ28" s="32"/>
      <c r="QGA28" s="32"/>
      <c r="QGB28" s="32"/>
      <c r="QGC28" s="32"/>
      <c r="QGD28" s="32"/>
      <c r="QGE28" s="32"/>
      <c r="QGF28" s="32"/>
      <c r="QGG28" s="32"/>
      <c r="QGH28" s="32"/>
      <c r="QGI28" s="32"/>
      <c r="QGJ28" s="32"/>
      <c r="QGK28" s="32"/>
      <c r="QGL28" s="32"/>
      <c r="QGM28" s="32"/>
      <c r="QGN28" s="32"/>
      <c r="QGO28" s="32"/>
      <c r="QGP28" s="32"/>
      <c r="QGQ28" s="32"/>
      <c r="QGR28" s="32"/>
      <c r="QGS28" s="32"/>
      <c r="QGT28" s="32"/>
      <c r="QGU28" s="32"/>
      <c r="QGV28" s="32"/>
      <c r="QGW28" s="32"/>
      <c r="QGX28" s="32"/>
      <c r="QGY28" s="32"/>
      <c r="QGZ28" s="32"/>
      <c r="QHA28" s="32"/>
      <c r="QHB28" s="32"/>
      <c r="QHC28" s="32"/>
      <c r="QHD28" s="32"/>
      <c r="QHE28" s="32"/>
      <c r="QHF28" s="32"/>
      <c r="QHG28" s="32"/>
      <c r="QHH28" s="32"/>
      <c r="QHI28" s="32"/>
      <c r="QHJ28" s="32"/>
      <c r="QHK28" s="32"/>
      <c r="QHL28" s="32"/>
      <c r="QHM28" s="32"/>
      <c r="QHN28" s="32"/>
      <c r="QHO28" s="32"/>
      <c r="QHP28" s="32"/>
      <c r="QHQ28" s="32"/>
      <c r="QHR28" s="32"/>
      <c r="QHS28" s="32"/>
      <c r="QHT28" s="32"/>
      <c r="QHU28" s="32"/>
      <c r="QHV28" s="32"/>
      <c r="QHW28" s="32"/>
      <c r="QHX28" s="32"/>
      <c r="QHY28" s="32"/>
      <c r="QHZ28" s="32"/>
      <c r="QIA28" s="32"/>
      <c r="QIB28" s="32"/>
      <c r="QIC28" s="32"/>
      <c r="QID28" s="32"/>
      <c r="QIE28" s="32"/>
      <c r="QIF28" s="32"/>
      <c r="QIG28" s="32"/>
      <c r="QIH28" s="32"/>
      <c r="QII28" s="32"/>
      <c r="QIJ28" s="32"/>
      <c r="QIK28" s="32"/>
      <c r="QIL28" s="32"/>
      <c r="QIM28" s="32"/>
      <c r="QIN28" s="32"/>
      <c r="QIO28" s="32"/>
      <c r="QIP28" s="32"/>
      <c r="QIQ28" s="32"/>
      <c r="QIR28" s="32"/>
      <c r="QIS28" s="32"/>
      <c r="QIT28" s="32"/>
      <c r="QIU28" s="32"/>
      <c r="QIV28" s="32"/>
      <c r="QIW28" s="32"/>
      <c r="QIX28" s="32"/>
      <c r="QIY28" s="32"/>
      <c r="QIZ28" s="32"/>
      <c r="QJA28" s="32"/>
      <c r="QJB28" s="32"/>
      <c r="QJC28" s="32"/>
      <c r="QJD28" s="32"/>
      <c r="QJE28" s="32"/>
      <c r="QJF28" s="32"/>
      <c r="QJG28" s="32"/>
      <c r="QJH28" s="32"/>
      <c r="QJI28" s="32"/>
      <c r="QJJ28" s="32"/>
      <c r="QJK28" s="32"/>
      <c r="QJL28" s="32"/>
      <c r="QJM28" s="32"/>
      <c r="QJN28" s="32"/>
      <c r="QJO28" s="32"/>
      <c r="QJP28" s="32"/>
      <c r="QJQ28" s="32"/>
      <c r="QJR28" s="32"/>
      <c r="QJS28" s="32"/>
      <c r="QJT28" s="32"/>
      <c r="QJU28" s="32"/>
      <c r="QJV28" s="32"/>
      <c r="QJW28" s="32"/>
      <c r="QJX28" s="32"/>
      <c r="QJY28" s="32"/>
      <c r="QJZ28" s="32"/>
      <c r="QKA28" s="32"/>
      <c r="QKB28" s="32"/>
      <c r="QKC28" s="32"/>
      <c r="QKD28" s="32"/>
      <c r="QKE28" s="32"/>
      <c r="QKF28" s="32"/>
      <c r="QKG28" s="32"/>
      <c r="QKH28" s="32"/>
      <c r="QKI28" s="32"/>
      <c r="QKJ28" s="32"/>
      <c r="QKK28" s="32"/>
      <c r="QKL28" s="32"/>
      <c r="QKM28" s="32"/>
      <c r="QKN28" s="32"/>
      <c r="QKO28" s="32"/>
      <c r="QKP28" s="32"/>
      <c r="QKQ28" s="32"/>
      <c r="QKR28" s="32"/>
      <c r="QKS28" s="32"/>
      <c r="QKT28" s="32"/>
      <c r="QKU28" s="32"/>
      <c r="QKV28" s="32"/>
      <c r="QKW28" s="32"/>
      <c r="QKX28" s="32"/>
      <c r="QKY28" s="32"/>
      <c r="QKZ28" s="32"/>
      <c r="QLA28" s="32"/>
      <c r="QLB28" s="32"/>
      <c r="QLC28" s="32"/>
      <c r="QLD28" s="32"/>
      <c r="QLE28" s="32"/>
      <c r="QLF28" s="32"/>
      <c r="QLG28" s="32"/>
      <c r="QLH28" s="32"/>
      <c r="QLI28" s="32"/>
      <c r="QLJ28" s="32"/>
      <c r="QLK28" s="32"/>
      <c r="QLL28" s="32"/>
      <c r="QLM28" s="32"/>
      <c r="QLN28" s="32"/>
      <c r="QLO28" s="32"/>
      <c r="QLP28" s="32"/>
      <c r="QLQ28" s="32"/>
      <c r="QLR28" s="32"/>
      <c r="QLS28" s="32"/>
      <c r="QLT28" s="32"/>
      <c r="QLU28" s="32"/>
      <c r="QLV28" s="32"/>
      <c r="QLW28" s="32"/>
      <c r="QLX28" s="32"/>
      <c r="QLY28" s="32"/>
      <c r="QLZ28" s="32"/>
      <c r="QMA28" s="32"/>
      <c r="QMB28" s="32"/>
      <c r="QMC28" s="32"/>
      <c r="QMD28" s="32"/>
      <c r="QME28" s="32"/>
      <c r="QMF28" s="32"/>
      <c r="QMG28" s="32"/>
      <c r="QMH28" s="32"/>
      <c r="QMI28" s="32"/>
      <c r="QMJ28" s="32"/>
      <c r="QMK28" s="32"/>
      <c r="QML28" s="32"/>
      <c r="QMM28" s="32"/>
      <c r="QMN28" s="32"/>
      <c r="QMO28" s="32"/>
      <c r="QMP28" s="32"/>
      <c r="QMQ28" s="32"/>
      <c r="QMR28" s="32"/>
      <c r="QMS28" s="32"/>
      <c r="QMT28" s="32"/>
      <c r="QMU28" s="32"/>
      <c r="QMV28" s="32"/>
      <c r="QMW28" s="32"/>
      <c r="QMX28" s="32"/>
      <c r="QMY28" s="32"/>
      <c r="QMZ28" s="32"/>
      <c r="QNA28" s="32"/>
      <c r="QNB28" s="32"/>
      <c r="QNC28" s="32"/>
      <c r="QND28" s="32"/>
      <c r="QNE28" s="32"/>
      <c r="QNF28" s="32"/>
      <c r="QNG28" s="32"/>
      <c r="QNH28" s="32"/>
      <c r="QNI28" s="32"/>
      <c r="QNJ28" s="32"/>
      <c r="QNK28" s="32"/>
      <c r="QNL28" s="32"/>
      <c r="QNM28" s="32"/>
      <c r="QNN28" s="32"/>
      <c r="QNO28" s="32"/>
      <c r="QNP28" s="32"/>
      <c r="QNQ28" s="32"/>
      <c r="QNR28" s="32"/>
      <c r="QNS28" s="32"/>
      <c r="QNT28" s="32"/>
      <c r="QNU28" s="32"/>
      <c r="QNV28" s="32"/>
      <c r="QNW28" s="32"/>
      <c r="QNX28" s="32"/>
      <c r="QNY28" s="32"/>
      <c r="QNZ28" s="32"/>
      <c r="QOA28" s="32"/>
      <c r="QOB28" s="32"/>
      <c r="QOC28" s="32"/>
      <c r="QOD28" s="32"/>
      <c r="QOE28" s="32"/>
      <c r="QOF28" s="32"/>
      <c r="QOG28" s="32"/>
      <c r="QOH28" s="32"/>
      <c r="QOI28" s="32"/>
      <c r="QOJ28" s="32"/>
      <c r="QOK28" s="32"/>
      <c r="QOL28" s="32"/>
      <c r="QOM28" s="32"/>
      <c r="QON28" s="32"/>
      <c r="QOO28" s="32"/>
      <c r="QOP28" s="32"/>
      <c r="QOQ28" s="32"/>
      <c r="QOR28" s="32"/>
      <c r="QOS28" s="32"/>
      <c r="QOT28" s="32"/>
      <c r="QOU28" s="32"/>
      <c r="QOV28" s="32"/>
      <c r="QOW28" s="32"/>
      <c r="QOX28" s="32"/>
      <c r="QOY28" s="32"/>
      <c r="QOZ28" s="32"/>
      <c r="QPA28" s="32"/>
      <c r="QPB28" s="32"/>
      <c r="QPC28" s="32"/>
      <c r="QPD28" s="32"/>
      <c r="QPE28" s="32"/>
      <c r="QPF28" s="32"/>
      <c r="QPG28" s="32"/>
      <c r="QPH28" s="32"/>
      <c r="QPI28" s="32"/>
      <c r="QPJ28" s="32"/>
      <c r="QPK28" s="32"/>
      <c r="QPL28" s="32"/>
      <c r="QPM28" s="32"/>
      <c r="QPN28" s="32"/>
      <c r="QPO28" s="32"/>
      <c r="QPP28" s="32"/>
      <c r="QPQ28" s="32"/>
      <c r="QPR28" s="32"/>
      <c r="QPS28" s="32"/>
      <c r="QPT28" s="32"/>
      <c r="QPU28" s="32"/>
      <c r="QPV28" s="32"/>
      <c r="QPW28" s="32"/>
      <c r="QPX28" s="32"/>
      <c r="QPY28" s="32"/>
      <c r="QPZ28" s="32"/>
      <c r="QQA28" s="32"/>
      <c r="QQB28" s="32"/>
      <c r="QQC28" s="32"/>
      <c r="QQD28" s="32"/>
      <c r="QQE28" s="32"/>
      <c r="QQF28" s="32"/>
      <c r="QQG28" s="32"/>
      <c r="QQH28" s="32"/>
      <c r="QQI28" s="32"/>
      <c r="QQJ28" s="32"/>
      <c r="QQK28" s="32"/>
      <c r="QQL28" s="32"/>
      <c r="QQM28" s="32"/>
      <c r="QQN28" s="32"/>
      <c r="QQO28" s="32"/>
      <c r="QQP28" s="32"/>
      <c r="QQQ28" s="32"/>
      <c r="QQR28" s="32"/>
      <c r="QQS28" s="32"/>
      <c r="QQT28" s="32"/>
      <c r="QQU28" s="32"/>
      <c r="QQV28" s="32"/>
      <c r="QQW28" s="32"/>
      <c r="QQX28" s="32"/>
      <c r="QQY28" s="32"/>
      <c r="QQZ28" s="32"/>
      <c r="QRA28" s="32"/>
      <c r="QRB28" s="32"/>
      <c r="QRC28" s="32"/>
      <c r="QRD28" s="32"/>
      <c r="QRE28" s="32"/>
      <c r="QRF28" s="32"/>
      <c r="QRG28" s="32"/>
      <c r="QRH28" s="32"/>
      <c r="QRI28" s="32"/>
      <c r="QRJ28" s="32"/>
      <c r="QRK28" s="32"/>
      <c r="QRL28" s="32"/>
      <c r="QRM28" s="32"/>
      <c r="QRN28" s="32"/>
      <c r="QRO28" s="32"/>
      <c r="QRP28" s="32"/>
      <c r="QRQ28" s="32"/>
      <c r="QRR28" s="32"/>
      <c r="QRS28" s="32"/>
      <c r="QRT28" s="32"/>
      <c r="QRU28" s="32"/>
      <c r="QRV28" s="32"/>
      <c r="QRW28" s="32"/>
      <c r="QRX28" s="32"/>
      <c r="QRY28" s="32"/>
      <c r="QRZ28" s="32"/>
      <c r="QSA28" s="32"/>
      <c r="QSB28" s="32"/>
      <c r="QSC28" s="32"/>
      <c r="QSD28" s="32"/>
      <c r="QSE28" s="32"/>
      <c r="QSF28" s="32"/>
      <c r="QSG28" s="32"/>
      <c r="QSH28" s="32"/>
      <c r="QSI28" s="32"/>
      <c r="QSJ28" s="32"/>
      <c r="QSK28" s="32"/>
      <c r="QSL28" s="32"/>
      <c r="QSM28" s="32"/>
      <c r="QSN28" s="32"/>
      <c r="QSO28" s="32"/>
      <c r="QSP28" s="32"/>
      <c r="QSQ28" s="32"/>
      <c r="QSR28" s="32"/>
      <c r="QSS28" s="32"/>
      <c r="QST28" s="32"/>
      <c r="QSU28" s="32"/>
      <c r="QSV28" s="32"/>
      <c r="QSW28" s="32"/>
      <c r="QSX28" s="32"/>
      <c r="QSY28" s="32"/>
      <c r="QSZ28" s="32"/>
      <c r="QTA28" s="32"/>
      <c r="QTB28" s="32"/>
      <c r="QTC28" s="32"/>
      <c r="QTD28" s="32"/>
      <c r="QTE28" s="32"/>
      <c r="QTF28" s="32"/>
      <c r="QTG28" s="32"/>
      <c r="QTH28" s="32"/>
      <c r="QTI28" s="32"/>
      <c r="QTJ28" s="32"/>
      <c r="QTK28" s="32"/>
      <c r="QTL28" s="32"/>
      <c r="QTM28" s="32"/>
      <c r="QTN28" s="32"/>
      <c r="QTO28" s="32"/>
      <c r="QTP28" s="32"/>
      <c r="QTQ28" s="32"/>
      <c r="QTR28" s="32"/>
      <c r="QTS28" s="32"/>
      <c r="QTT28" s="32"/>
      <c r="QTU28" s="32"/>
      <c r="QTV28" s="32"/>
      <c r="QTW28" s="32"/>
      <c r="QTX28" s="32"/>
      <c r="QTY28" s="32"/>
      <c r="QTZ28" s="32"/>
      <c r="QUA28" s="32"/>
      <c r="QUB28" s="32"/>
      <c r="QUC28" s="32"/>
      <c r="QUD28" s="32"/>
      <c r="QUE28" s="32"/>
      <c r="QUF28" s="32"/>
      <c r="QUG28" s="32"/>
      <c r="QUH28" s="32"/>
      <c r="QUI28" s="32"/>
      <c r="QUJ28" s="32"/>
      <c r="QUK28" s="32"/>
      <c r="QUL28" s="32"/>
      <c r="QUM28" s="32"/>
      <c r="QUN28" s="32"/>
      <c r="QUO28" s="32"/>
      <c r="QUP28" s="32"/>
      <c r="QUQ28" s="32"/>
      <c r="QUR28" s="32"/>
      <c r="QUS28" s="32"/>
      <c r="QUT28" s="32"/>
      <c r="QUU28" s="32"/>
      <c r="QUV28" s="32"/>
      <c r="QUW28" s="32"/>
      <c r="QUX28" s="32"/>
      <c r="QUY28" s="32"/>
      <c r="QUZ28" s="32"/>
      <c r="QVA28" s="32"/>
      <c r="QVB28" s="32"/>
      <c r="QVC28" s="32"/>
      <c r="QVD28" s="32"/>
      <c r="QVE28" s="32"/>
      <c r="QVF28" s="32"/>
      <c r="QVG28" s="32"/>
      <c r="QVH28" s="32"/>
      <c r="QVI28" s="32"/>
      <c r="QVJ28" s="32"/>
      <c r="QVK28" s="32"/>
      <c r="QVL28" s="32"/>
      <c r="QVM28" s="32"/>
      <c r="QVN28" s="32"/>
      <c r="QVO28" s="32"/>
      <c r="QVP28" s="32"/>
      <c r="QVQ28" s="32"/>
      <c r="QVR28" s="32"/>
      <c r="QVS28" s="32"/>
      <c r="QVT28" s="32"/>
      <c r="QVU28" s="32"/>
      <c r="QVV28" s="32"/>
      <c r="QVW28" s="32"/>
      <c r="QVX28" s="32"/>
      <c r="QVY28" s="32"/>
      <c r="QVZ28" s="32"/>
      <c r="QWA28" s="32"/>
      <c r="QWB28" s="32"/>
      <c r="QWC28" s="32"/>
      <c r="QWD28" s="32"/>
      <c r="QWE28" s="32"/>
      <c r="QWF28" s="32"/>
      <c r="QWG28" s="32"/>
      <c r="QWH28" s="32"/>
      <c r="QWI28" s="32"/>
      <c r="QWJ28" s="32"/>
      <c r="QWK28" s="32"/>
      <c r="QWL28" s="32"/>
      <c r="QWM28" s="32"/>
      <c r="QWN28" s="32"/>
      <c r="QWO28" s="32"/>
      <c r="QWP28" s="32"/>
      <c r="QWQ28" s="32"/>
      <c r="QWR28" s="32"/>
      <c r="QWS28" s="32"/>
      <c r="QWT28" s="32"/>
      <c r="QWU28" s="32"/>
      <c r="QWV28" s="32"/>
      <c r="QWW28" s="32"/>
      <c r="QWX28" s="32"/>
      <c r="QWY28" s="32"/>
      <c r="QWZ28" s="32"/>
      <c r="QXA28" s="32"/>
      <c r="QXB28" s="32"/>
      <c r="QXC28" s="32"/>
      <c r="QXD28" s="32"/>
      <c r="QXE28" s="32"/>
      <c r="QXF28" s="32"/>
      <c r="QXG28" s="32"/>
      <c r="QXH28" s="32"/>
      <c r="QXI28" s="32"/>
      <c r="QXJ28" s="32"/>
      <c r="QXK28" s="32"/>
      <c r="QXL28" s="32"/>
      <c r="QXM28" s="32"/>
      <c r="QXN28" s="32"/>
      <c r="QXO28" s="32"/>
      <c r="QXP28" s="32"/>
      <c r="QXQ28" s="32"/>
      <c r="QXR28" s="32"/>
      <c r="QXS28" s="32"/>
      <c r="QXT28" s="32"/>
      <c r="QXU28" s="32"/>
      <c r="QXV28" s="32"/>
      <c r="QXW28" s="32"/>
      <c r="QXX28" s="32"/>
      <c r="QXY28" s="32"/>
      <c r="QXZ28" s="32"/>
      <c r="QYA28" s="32"/>
      <c r="QYB28" s="32"/>
      <c r="QYC28" s="32"/>
      <c r="QYD28" s="32"/>
      <c r="QYE28" s="32"/>
      <c r="QYF28" s="32"/>
      <c r="QYG28" s="32"/>
      <c r="QYH28" s="32"/>
      <c r="QYI28" s="32"/>
      <c r="QYJ28" s="32"/>
      <c r="QYK28" s="32"/>
      <c r="QYL28" s="32"/>
      <c r="QYM28" s="32"/>
      <c r="QYN28" s="32"/>
      <c r="QYO28" s="32"/>
      <c r="QYP28" s="32"/>
      <c r="QYQ28" s="32"/>
      <c r="QYR28" s="32"/>
      <c r="QYS28" s="32"/>
      <c r="QYT28" s="32"/>
      <c r="QYU28" s="32"/>
      <c r="QYV28" s="32"/>
      <c r="QYW28" s="32"/>
      <c r="QYX28" s="32"/>
      <c r="QYY28" s="32"/>
      <c r="QYZ28" s="32"/>
      <c r="QZA28" s="32"/>
      <c r="QZB28" s="32"/>
      <c r="QZC28" s="32"/>
      <c r="QZD28" s="32"/>
      <c r="QZE28" s="32"/>
      <c r="QZF28" s="32"/>
      <c r="QZG28" s="32"/>
      <c r="QZH28" s="32"/>
      <c r="QZI28" s="32"/>
      <c r="QZJ28" s="32"/>
      <c r="QZK28" s="32"/>
      <c r="QZL28" s="32"/>
      <c r="QZM28" s="32"/>
      <c r="QZN28" s="32"/>
      <c r="QZO28" s="32"/>
      <c r="QZP28" s="32"/>
      <c r="QZQ28" s="32"/>
      <c r="QZR28" s="32"/>
      <c r="QZS28" s="32"/>
      <c r="QZT28" s="32"/>
      <c r="QZU28" s="32"/>
      <c r="QZV28" s="32"/>
      <c r="QZW28" s="32"/>
      <c r="QZX28" s="32"/>
      <c r="QZY28" s="32"/>
      <c r="QZZ28" s="32"/>
      <c r="RAA28" s="32"/>
      <c r="RAB28" s="32"/>
      <c r="RAC28" s="32"/>
      <c r="RAD28" s="32"/>
      <c r="RAE28" s="32"/>
      <c r="RAF28" s="32"/>
      <c r="RAG28" s="32"/>
      <c r="RAH28" s="32"/>
      <c r="RAI28" s="32"/>
      <c r="RAJ28" s="32"/>
      <c r="RAK28" s="32"/>
      <c r="RAL28" s="32"/>
      <c r="RAM28" s="32"/>
      <c r="RAN28" s="32"/>
      <c r="RAO28" s="32"/>
      <c r="RAP28" s="32"/>
      <c r="RAQ28" s="32"/>
      <c r="RAR28" s="32"/>
      <c r="RAS28" s="32"/>
      <c r="RAT28" s="32"/>
      <c r="RAU28" s="32"/>
      <c r="RAV28" s="32"/>
      <c r="RAW28" s="32"/>
      <c r="RAX28" s="32"/>
      <c r="RAY28" s="32"/>
      <c r="RAZ28" s="32"/>
      <c r="RBA28" s="32"/>
      <c r="RBB28" s="32"/>
      <c r="RBC28" s="32"/>
      <c r="RBD28" s="32"/>
      <c r="RBE28" s="32"/>
      <c r="RBF28" s="32"/>
      <c r="RBG28" s="32"/>
      <c r="RBH28" s="32"/>
      <c r="RBI28" s="32"/>
      <c r="RBJ28" s="32"/>
      <c r="RBK28" s="32"/>
      <c r="RBL28" s="32"/>
      <c r="RBM28" s="32"/>
      <c r="RBN28" s="32"/>
      <c r="RBO28" s="32"/>
      <c r="RBP28" s="32"/>
      <c r="RBQ28" s="32"/>
      <c r="RBR28" s="32"/>
      <c r="RBS28" s="32"/>
      <c r="RBT28" s="32"/>
      <c r="RBU28" s="32"/>
      <c r="RBV28" s="32"/>
      <c r="RBW28" s="32"/>
      <c r="RBX28" s="32"/>
      <c r="RBY28" s="32"/>
      <c r="RBZ28" s="32"/>
      <c r="RCA28" s="32"/>
      <c r="RCB28" s="32"/>
      <c r="RCC28" s="32"/>
      <c r="RCD28" s="32"/>
      <c r="RCE28" s="32"/>
      <c r="RCF28" s="32"/>
      <c r="RCG28" s="32"/>
      <c r="RCH28" s="32"/>
      <c r="RCI28" s="32"/>
      <c r="RCJ28" s="32"/>
      <c r="RCK28" s="32"/>
      <c r="RCL28" s="32"/>
      <c r="RCM28" s="32"/>
      <c r="RCN28" s="32"/>
      <c r="RCO28" s="32"/>
      <c r="RCP28" s="32"/>
      <c r="RCQ28" s="32"/>
      <c r="RCR28" s="32"/>
      <c r="RCS28" s="32"/>
      <c r="RCT28" s="32"/>
      <c r="RCU28" s="32"/>
      <c r="RCV28" s="32"/>
      <c r="RCW28" s="32"/>
      <c r="RCX28" s="32"/>
      <c r="RCY28" s="32"/>
      <c r="RCZ28" s="32"/>
      <c r="RDA28" s="32"/>
      <c r="RDB28" s="32"/>
      <c r="RDC28" s="32"/>
      <c r="RDD28" s="32"/>
      <c r="RDE28" s="32"/>
      <c r="RDF28" s="32"/>
      <c r="RDG28" s="32"/>
      <c r="RDH28" s="32"/>
      <c r="RDI28" s="32"/>
      <c r="RDJ28" s="32"/>
      <c r="RDK28" s="32"/>
      <c r="RDL28" s="32"/>
      <c r="RDM28" s="32"/>
      <c r="RDN28" s="32"/>
      <c r="RDO28" s="32"/>
      <c r="RDP28" s="32"/>
      <c r="RDQ28" s="32"/>
      <c r="RDR28" s="32"/>
      <c r="RDS28" s="32"/>
      <c r="RDT28" s="32"/>
      <c r="RDU28" s="32"/>
      <c r="RDV28" s="32"/>
      <c r="RDW28" s="32"/>
      <c r="RDX28" s="32"/>
      <c r="RDY28" s="32"/>
      <c r="RDZ28" s="32"/>
      <c r="REA28" s="32"/>
      <c r="REB28" s="32"/>
      <c r="REC28" s="32"/>
      <c r="RED28" s="32"/>
      <c r="REE28" s="32"/>
      <c r="REF28" s="32"/>
      <c r="REG28" s="32"/>
      <c r="REH28" s="32"/>
      <c r="REI28" s="32"/>
      <c r="REJ28" s="32"/>
      <c r="REK28" s="32"/>
      <c r="REL28" s="32"/>
      <c r="REM28" s="32"/>
      <c r="REN28" s="32"/>
      <c r="REO28" s="32"/>
      <c r="REP28" s="32"/>
      <c r="REQ28" s="32"/>
      <c r="RER28" s="32"/>
      <c r="RES28" s="32"/>
      <c r="RET28" s="32"/>
      <c r="REU28" s="32"/>
      <c r="REV28" s="32"/>
      <c r="REW28" s="32"/>
      <c r="REX28" s="32"/>
      <c r="REY28" s="32"/>
      <c r="REZ28" s="32"/>
      <c r="RFA28" s="32"/>
      <c r="RFB28" s="32"/>
      <c r="RFC28" s="32"/>
      <c r="RFD28" s="32"/>
      <c r="RFE28" s="32"/>
      <c r="RFF28" s="32"/>
      <c r="RFG28" s="32"/>
      <c r="RFH28" s="32"/>
      <c r="RFI28" s="32"/>
      <c r="RFJ28" s="32"/>
      <c r="RFK28" s="32"/>
      <c r="RFL28" s="32"/>
      <c r="RFM28" s="32"/>
      <c r="RFN28" s="32"/>
      <c r="RFO28" s="32"/>
      <c r="RFP28" s="32"/>
      <c r="RFQ28" s="32"/>
      <c r="RFR28" s="32"/>
      <c r="RFS28" s="32"/>
      <c r="RFT28" s="32"/>
      <c r="RFU28" s="32"/>
      <c r="RFV28" s="32"/>
      <c r="RFW28" s="32"/>
      <c r="RFX28" s="32"/>
      <c r="RFY28" s="32"/>
      <c r="RFZ28" s="32"/>
      <c r="RGA28" s="32"/>
      <c r="RGB28" s="32"/>
      <c r="RGC28" s="32"/>
      <c r="RGD28" s="32"/>
      <c r="RGE28" s="32"/>
      <c r="RGF28" s="32"/>
      <c r="RGG28" s="32"/>
      <c r="RGH28" s="32"/>
      <c r="RGI28" s="32"/>
      <c r="RGJ28" s="32"/>
      <c r="RGK28" s="32"/>
      <c r="RGL28" s="32"/>
      <c r="RGM28" s="32"/>
      <c r="RGN28" s="32"/>
      <c r="RGO28" s="32"/>
      <c r="RGP28" s="32"/>
      <c r="RGQ28" s="32"/>
      <c r="RGR28" s="32"/>
      <c r="RGS28" s="32"/>
      <c r="RGT28" s="32"/>
      <c r="RGU28" s="32"/>
      <c r="RGV28" s="32"/>
      <c r="RGW28" s="32"/>
      <c r="RGX28" s="32"/>
      <c r="RGY28" s="32"/>
      <c r="RGZ28" s="32"/>
      <c r="RHA28" s="32"/>
      <c r="RHB28" s="32"/>
      <c r="RHC28" s="32"/>
      <c r="RHD28" s="32"/>
      <c r="RHE28" s="32"/>
      <c r="RHF28" s="32"/>
      <c r="RHG28" s="32"/>
      <c r="RHH28" s="32"/>
      <c r="RHI28" s="32"/>
      <c r="RHJ28" s="32"/>
      <c r="RHK28" s="32"/>
      <c r="RHL28" s="32"/>
      <c r="RHM28" s="32"/>
      <c r="RHN28" s="32"/>
      <c r="RHO28" s="32"/>
      <c r="RHP28" s="32"/>
      <c r="RHQ28" s="32"/>
      <c r="RHR28" s="32"/>
      <c r="RHS28" s="32"/>
      <c r="RHT28" s="32"/>
      <c r="RHU28" s="32"/>
      <c r="RHV28" s="32"/>
      <c r="RHW28" s="32"/>
      <c r="RHX28" s="32"/>
      <c r="RHY28" s="32"/>
      <c r="RHZ28" s="32"/>
      <c r="RIA28" s="32"/>
      <c r="RIB28" s="32"/>
      <c r="RIC28" s="32"/>
      <c r="RID28" s="32"/>
      <c r="RIE28" s="32"/>
      <c r="RIF28" s="32"/>
      <c r="RIG28" s="32"/>
      <c r="RIH28" s="32"/>
      <c r="RII28" s="32"/>
      <c r="RIJ28" s="32"/>
      <c r="RIK28" s="32"/>
      <c r="RIL28" s="32"/>
      <c r="RIM28" s="32"/>
      <c r="RIN28" s="32"/>
      <c r="RIO28" s="32"/>
      <c r="RIP28" s="32"/>
      <c r="RIQ28" s="32"/>
      <c r="RIR28" s="32"/>
      <c r="RIS28" s="32"/>
      <c r="RIT28" s="32"/>
      <c r="RIU28" s="32"/>
      <c r="RIV28" s="32"/>
      <c r="RIW28" s="32"/>
      <c r="RIX28" s="32"/>
      <c r="RIY28" s="32"/>
      <c r="RIZ28" s="32"/>
      <c r="RJA28" s="32"/>
      <c r="RJB28" s="32"/>
      <c r="RJC28" s="32"/>
      <c r="RJD28" s="32"/>
      <c r="RJE28" s="32"/>
      <c r="RJF28" s="32"/>
      <c r="RJG28" s="32"/>
      <c r="RJH28" s="32"/>
      <c r="RJI28" s="32"/>
      <c r="RJJ28" s="32"/>
      <c r="RJK28" s="32"/>
      <c r="RJL28" s="32"/>
      <c r="RJM28" s="32"/>
      <c r="RJN28" s="32"/>
      <c r="RJO28" s="32"/>
      <c r="RJP28" s="32"/>
      <c r="RJQ28" s="32"/>
      <c r="RJR28" s="32"/>
      <c r="RJS28" s="32"/>
      <c r="RJT28" s="32"/>
      <c r="RJU28" s="32"/>
      <c r="RJV28" s="32"/>
      <c r="RJW28" s="32"/>
      <c r="RJX28" s="32"/>
      <c r="RJY28" s="32"/>
      <c r="RJZ28" s="32"/>
      <c r="RKA28" s="32"/>
      <c r="RKB28" s="32"/>
      <c r="RKC28" s="32"/>
      <c r="RKD28" s="32"/>
      <c r="RKE28" s="32"/>
      <c r="RKF28" s="32"/>
      <c r="RKG28" s="32"/>
      <c r="RKH28" s="32"/>
      <c r="RKI28" s="32"/>
      <c r="RKJ28" s="32"/>
      <c r="RKK28" s="32"/>
      <c r="RKL28" s="32"/>
      <c r="RKM28" s="32"/>
      <c r="RKN28" s="32"/>
      <c r="RKO28" s="32"/>
      <c r="RKP28" s="32"/>
      <c r="RKQ28" s="32"/>
      <c r="RKR28" s="32"/>
      <c r="RKS28" s="32"/>
      <c r="RKT28" s="32"/>
      <c r="RKU28" s="32"/>
      <c r="RKV28" s="32"/>
      <c r="RKW28" s="32"/>
      <c r="RKX28" s="32"/>
      <c r="RKY28" s="32"/>
      <c r="RKZ28" s="32"/>
      <c r="RLA28" s="32"/>
      <c r="RLB28" s="32"/>
      <c r="RLC28" s="32"/>
      <c r="RLD28" s="32"/>
      <c r="RLE28" s="32"/>
      <c r="RLF28" s="32"/>
      <c r="RLG28" s="32"/>
      <c r="RLH28" s="32"/>
      <c r="RLI28" s="32"/>
      <c r="RLJ28" s="32"/>
      <c r="RLK28" s="32"/>
      <c r="RLL28" s="32"/>
      <c r="RLM28" s="32"/>
      <c r="RLN28" s="32"/>
      <c r="RLO28" s="32"/>
      <c r="RLP28" s="32"/>
      <c r="RLQ28" s="32"/>
      <c r="RLR28" s="32"/>
      <c r="RLS28" s="32"/>
      <c r="RLT28" s="32"/>
      <c r="RLU28" s="32"/>
      <c r="RLV28" s="32"/>
      <c r="RLW28" s="32"/>
      <c r="RLX28" s="32"/>
      <c r="RLY28" s="32"/>
      <c r="RLZ28" s="32"/>
      <c r="RMA28" s="32"/>
      <c r="RMB28" s="32"/>
      <c r="RMC28" s="32"/>
      <c r="RMD28" s="32"/>
      <c r="RME28" s="32"/>
      <c r="RMF28" s="32"/>
      <c r="RMG28" s="32"/>
      <c r="RMH28" s="32"/>
      <c r="RMI28" s="32"/>
      <c r="RMJ28" s="32"/>
      <c r="RMK28" s="32"/>
      <c r="RML28" s="32"/>
      <c r="RMM28" s="32"/>
      <c r="RMN28" s="32"/>
      <c r="RMO28" s="32"/>
      <c r="RMP28" s="32"/>
      <c r="RMQ28" s="32"/>
      <c r="RMR28" s="32"/>
      <c r="RMS28" s="32"/>
      <c r="RMT28" s="32"/>
      <c r="RMU28" s="32"/>
      <c r="RMV28" s="32"/>
      <c r="RMW28" s="32"/>
      <c r="RMX28" s="32"/>
      <c r="RMY28" s="32"/>
      <c r="RMZ28" s="32"/>
      <c r="RNA28" s="32"/>
      <c r="RNB28" s="32"/>
      <c r="RNC28" s="32"/>
      <c r="RND28" s="32"/>
      <c r="RNE28" s="32"/>
      <c r="RNF28" s="32"/>
      <c r="RNG28" s="32"/>
      <c r="RNH28" s="32"/>
      <c r="RNI28" s="32"/>
      <c r="RNJ28" s="32"/>
      <c r="RNK28" s="32"/>
      <c r="RNL28" s="32"/>
      <c r="RNM28" s="32"/>
      <c r="RNN28" s="32"/>
      <c r="RNO28" s="32"/>
      <c r="RNP28" s="32"/>
      <c r="RNQ28" s="32"/>
      <c r="RNR28" s="32"/>
      <c r="RNS28" s="32"/>
      <c r="RNT28" s="32"/>
      <c r="RNU28" s="32"/>
      <c r="RNV28" s="32"/>
      <c r="RNW28" s="32"/>
      <c r="RNX28" s="32"/>
      <c r="RNY28" s="32"/>
      <c r="RNZ28" s="32"/>
      <c r="ROA28" s="32"/>
      <c r="ROB28" s="32"/>
      <c r="ROC28" s="32"/>
      <c r="ROD28" s="32"/>
      <c r="ROE28" s="32"/>
      <c r="ROF28" s="32"/>
      <c r="ROG28" s="32"/>
      <c r="ROH28" s="32"/>
      <c r="ROI28" s="32"/>
      <c r="ROJ28" s="32"/>
      <c r="ROK28" s="32"/>
      <c r="ROL28" s="32"/>
      <c r="ROM28" s="32"/>
      <c r="RON28" s="32"/>
      <c r="ROO28" s="32"/>
      <c r="ROP28" s="32"/>
      <c r="ROQ28" s="32"/>
      <c r="ROR28" s="32"/>
      <c r="ROS28" s="32"/>
      <c r="ROT28" s="32"/>
      <c r="ROU28" s="32"/>
      <c r="ROV28" s="32"/>
      <c r="ROW28" s="32"/>
      <c r="ROX28" s="32"/>
      <c r="ROY28" s="32"/>
      <c r="ROZ28" s="32"/>
      <c r="RPA28" s="32"/>
      <c r="RPB28" s="32"/>
      <c r="RPC28" s="32"/>
      <c r="RPD28" s="32"/>
      <c r="RPE28" s="32"/>
      <c r="RPF28" s="32"/>
      <c r="RPG28" s="32"/>
      <c r="RPH28" s="32"/>
      <c r="RPI28" s="32"/>
      <c r="RPJ28" s="32"/>
      <c r="RPK28" s="32"/>
      <c r="RPL28" s="32"/>
      <c r="RPM28" s="32"/>
      <c r="RPN28" s="32"/>
      <c r="RPO28" s="32"/>
      <c r="RPP28" s="32"/>
      <c r="RPQ28" s="32"/>
      <c r="RPR28" s="32"/>
      <c r="RPS28" s="32"/>
      <c r="RPT28" s="32"/>
      <c r="RPU28" s="32"/>
      <c r="RPV28" s="32"/>
      <c r="RPW28" s="32"/>
      <c r="RPX28" s="32"/>
      <c r="RPY28" s="32"/>
      <c r="RPZ28" s="32"/>
      <c r="RQA28" s="32"/>
      <c r="RQB28" s="32"/>
      <c r="RQC28" s="32"/>
      <c r="RQD28" s="32"/>
      <c r="RQE28" s="32"/>
      <c r="RQF28" s="32"/>
      <c r="RQG28" s="32"/>
      <c r="RQH28" s="32"/>
      <c r="RQI28" s="32"/>
      <c r="RQJ28" s="32"/>
      <c r="RQK28" s="32"/>
      <c r="RQL28" s="32"/>
      <c r="RQM28" s="32"/>
      <c r="RQN28" s="32"/>
      <c r="RQO28" s="32"/>
      <c r="RQP28" s="32"/>
      <c r="RQQ28" s="32"/>
      <c r="RQR28" s="32"/>
      <c r="RQS28" s="32"/>
      <c r="RQT28" s="32"/>
      <c r="RQU28" s="32"/>
      <c r="RQV28" s="32"/>
      <c r="RQW28" s="32"/>
      <c r="RQX28" s="32"/>
      <c r="RQY28" s="32"/>
      <c r="RQZ28" s="32"/>
      <c r="RRA28" s="32"/>
      <c r="RRB28" s="32"/>
      <c r="RRC28" s="32"/>
      <c r="RRD28" s="32"/>
      <c r="RRE28" s="32"/>
      <c r="RRF28" s="32"/>
      <c r="RRG28" s="32"/>
      <c r="RRH28" s="32"/>
      <c r="RRI28" s="32"/>
      <c r="RRJ28" s="32"/>
      <c r="RRK28" s="32"/>
      <c r="RRL28" s="32"/>
      <c r="RRM28" s="32"/>
      <c r="RRN28" s="32"/>
      <c r="RRO28" s="32"/>
      <c r="RRP28" s="32"/>
      <c r="RRQ28" s="32"/>
      <c r="RRR28" s="32"/>
      <c r="RRS28" s="32"/>
      <c r="RRT28" s="32"/>
      <c r="RRU28" s="32"/>
      <c r="RRV28" s="32"/>
      <c r="RRW28" s="32"/>
      <c r="RRX28" s="32"/>
      <c r="RRY28" s="32"/>
      <c r="RRZ28" s="32"/>
      <c r="RSA28" s="32"/>
      <c r="RSB28" s="32"/>
      <c r="RSC28" s="32"/>
      <c r="RSD28" s="32"/>
      <c r="RSE28" s="32"/>
      <c r="RSF28" s="32"/>
      <c r="RSG28" s="32"/>
      <c r="RSH28" s="32"/>
      <c r="RSI28" s="32"/>
      <c r="RSJ28" s="32"/>
      <c r="RSK28" s="32"/>
      <c r="RSL28" s="32"/>
      <c r="RSM28" s="32"/>
      <c r="RSN28" s="32"/>
      <c r="RSO28" s="32"/>
      <c r="RSP28" s="32"/>
      <c r="RSQ28" s="32"/>
      <c r="RSR28" s="32"/>
      <c r="RSS28" s="32"/>
      <c r="RST28" s="32"/>
      <c r="RSU28" s="32"/>
      <c r="RSV28" s="32"/>
      <c r="RSW28" s="32"/>
      <c r="RSX28" s="32"/>
      <c r="RSY28" s="32"/>
      <c r="RSZ28" s="32"/>
      <c r="RTA28" s="32"/>
      <c r="RTB28" s="32"/>
      <c r="RTC28" s="32"/>
      <c r="RTD28" s="32"/>
      <c r="RTE28" s="32"/>
      <c r="RTF28" s="32"/>
      <c r="RTG28" s="32"/>
      <c r="RTH28" s="32"/>
      <c r="RTI28" s="32"/>
      <c r="RTJ28" s="32"/>
      <c r="RTK28" s="32"/>
      <c r="RTL28" s="32"/>
      <c r="RTM28" s="32"/>
      <c r="RTN28" s="32"/>
      <c r="RTO28" s="32"/>
      <c r="RTP28" s="32"/>
      <c r="RTQ28" s="32"/>
      <c r="RTR28" s="32"/>
      <c r="RTS28" s="32"/>
      <c r="RTT28" s="32"/>
      <c r="RTU28" s="32"/>
      <c r="RTV28" s="32"/>
      <c r="RTW28" s="32"/>
      <c r="RTX28" s="32"/>
      <c r="RTY28" s="32"/>
      <c r="RTZ28" s="32"/>
      <c r="RUA28" s="32"/>
      <c r="RUB28" s="32"/>
      <c r="RUC28" s="32"/>
      <c r="RUD28" s="32"/>
      <c r="RUE28" s="32"/>
      <c r="RUF28" s="32"/>
      <c r="RUG28" s="32"/>
      <c r="RUH28" s="32"/>
      <c r="RUI28" s="32"/>
      <c r="RUJ28" s="32"/>
      <c r="RUK28" s="32"/>
      <c r="RUL28" s="32"/>
      <c r="RUM28" s="32"/>
      <c r="RUN28" s="32"/>
      <c r="RUO28" s="32"/>
      <c r="RUP28" s="32"/>
      <c r="RUQ28" s="32"/>
      <c r="RUR28" s="32"/>
      <c r="RUS28" s="32"/>
      <c r="RUT28" s="32"/>
      <c r="RUU28" s="32"/>
      <c r="RUV28" s="32"/>
      <c r="RUW28" s="32"/>
      <c r="RUX28" s="32"/>
      <c r="RUY28" s="32"/>
      <c r="RUZ28" s="32"/>
      <c r="RVA28" s="32"/>
      <c r="RVB28" s="32"/>
      <c r="RVC28" s="32"/>
      <c r="RVD28" s="32"/>
      <c r="RVE28" s="32"/>
      <c r="RVF28" s="32"/>
      <c r="RVG28" s="32"/>
      <c r="RVH28" s="32"/>
      <c r="RVI28" s="32"/>
      <c r="RVJ28" s="32"/>
      <c r="RVK28" s="32"/>
      <c r="RVL28" s="32"/>
      <c r="RVM28" s="32"/>
      <c r="RVN28" s="32"/>
      <c r="RVO28" s="32"/>
      <c r="RVP28" s="32"/>
      <c r="RVQ28" s="32"/>
      <c r="RVR28" s="32"/>
      <c r="RVS28" s="32"/>
      <c r="RVT28" s="32"/>
      <c r="RVU28" s="32"/>
      <c r="RVV28" s="32"/>
      <c r="RVW28" s="32"/>
      <c r="RVX28" s="32"/>
      <c r="RVY28" s="32"/>
      <c r="RVZ28" s="32"/>
      <c r="RWA28" s="32"/>
      <c r="RWB28" s="32"/>
      <c r="RWC28" s="32"/>
      <c r="RWD28" s="32"/>
      <c r="RWE28" s="32"/>
      <c r="RWF28" s="32"/>
      <c r="RWG28" s="32"/>
      <c r="RWH28" s="32"/>
      <c r="RWI28" s="32"/>
      <c r="RWJ28" s="32"/>
      <c r="RWK28" s="32"/>
      <c r="RWL28" s="32"/>
      <c r="RWM28" s="32"/>
      <c r="RWN28" s="32"/>
      <c r="RWO28" s="32"/>
      <c r="RWP28" s="32"/>
      <c r="RWQ28" s="32"/>
      <c r="RWR28" s="32"/>
      <c r="RWS28" s="32"/>
      <c r="RWT28" s="32"/>
      <c r="RWU28" s="32"/>
      <c r="RWV28" s="32"/>
      <c r="RWW28" s="32"/>
      <c r="RWX28" s="32"/>
      <c r="RWY28" s="32"/>
      <c r="RWZ28" s="32"/>
      <c r="RXA28" s="32"/>
      <c r="RXB28" s="32"/>
      <c r="RXC28" s="32"/>
      <c r="RXD28" s="32"/>
      <c r="RXE28" s="32"/>
      <c r="RXF28" s="32"/>
      <c r="RXG28" s="32"/>
      <c r="RXH28" s="32"/>
      <c r="RXI28" s="32"/>
      <c r="RXJ28" s="32"/>
      <c r="RXK28" s="32"/>
      <c r="RXL28" s="32"/>
      <c r="RXM28" s="32"/>
      <c r="RXN28" s="32"/>
      <c r="RXO28" s="32"/>
      <c r="RXP28" s="32"/>
      <c r="RXQ28" s="32"/>
      <c r="RXR28" s="32"/>
      <c r="RXS28" s="32"/>
      <c r="RXT28" s="32"/>
      <c r="RXU28" s="32"/>
      <c r="RXV28" s="32"/>
      <c r="RXW28" s="32"/>
      <c r="RXX28" s="32"/>
      <c r="RXY28" s="32"/>
      <c r="RXZ28" s="32"/>
      <c r="RYA28" s="32"/>
      <c r="RYB28" s="32"/>
      <c r="RYC28" s="32"/>
      <c r="RYD28" s="32"/>
      <c r="RYE28" s="32"/>
      <c r="RYF28" s="32"/>
      <c r="RYG28" s="32"/>
      <c r="RYH28" s="32"/>
      <c r="RYI28" s="32"/>
      <c r="RYJ28" s="32"/>
      <c r="RYK28" s="32"/>
      <c r="RYL28" s="32"/>
      <c r="RYM28" s="32"/>
      <c r="RYN28" s="32"/>
      <c r="RYO28" s="32"/>
      <c r="RYP28" s="32"/>
      <c r="RYQ28" s="32"/>
      <c r="RYR28" s="32"/>
      <c r="RYS28" s="32"/>
      <c r="RYT28" s="32"/>
      <c r="RYU28" s="32"/>
      <c r="RYV28" s="32"/>
      <c r="RYW28" s="32"/>
      <c r="RYX28" s="32"/>
      <c r="RYY28" s="32"/>
      <c r="RYZ28" s="32"/>
      <c r="RZA28" s="32"/>
      <c r="RZB28" s="32"/>
      <c r="RZC28" s="32"/>
      <c r="RZD28" s="32"/>
      <c r="RZE28" s="32"/>
      <c r="RZF28" s="32"/>
      <c r="RZG28" s="32"/>
      <c r="RZH28" s="32"/>
      <c r="RZI28" s="32"/>
      <c r="RZJ28" s="32"/>
      <c r="RZK28" s="32"/>
      <c r="RZL28" s="32"/>
      <c r="RZM28" s="32"/>
      <c r="RZN28" s="32"/>
      <c r="RZO28" s="32"/>
      <c r="RZP28" s="32"/>
      <c r="RZQ28" s="32"/>
      <c r="RZR28" s="32"/>
      <c r="RZS28" s="32"/>
      <c r="RZT28" s="32"/>
      <c r="RZU28" s="32"/>
      <c r="RZV28" s="32"/>
      <c r="RZW28" s="32"/>
      <c r="RZX28" s="32"/>
      <c r="RZY28" s="32"/>
      <c r="RZZ28" s="32"/>
      <c r="SAA28" s="32"/>
      <c r="SAB28" s="32"/>
      <c r="SAC28" s="32"/>
      <c r="SAD28" s="32"/>
      <c r="SAE28" s="32"/>
      <c r="SAF28" s="32"/>
      <c r="SAG28" s="32"/>
      <c r="SAH28" s="32"/>
      <c r="SAI28" s="32"/>
      <c r="SAJ28" s="32"/>
      <c r="SAK28" s="32"/>
      <c r="SAL28" s="32"/>
      <c r="SAM28" s="32"/>
      <c r="SAN28" s="32"/>
      <c r="SAO28" s="32"/>
      <c r="SAP28" s="32"/>
      <c r="SAQ28" s="32"/>
      <c r="SAR28" s="32"/>
      <c r="SAS28" s="32"/>
      <c r="SAT28" s="32"/>
      <c r="SAU28" s="32"/>
      <c r="SAV28" s="32"/>
      <c r="SAW28" s="32"/>
      <c r="SAX28" s="32"/>
      <c r="SAY28" s="32"/>
      <c r="SAZ28" s="32"/>
      <c r="SBA28" s="32"/>
      <c r="SBB28" s="32"/>
      <c r="SBC28" s="32"/>
      <c r="SBD28" s="32"/>
      <c r="SBE28" s="32"/>
      <c r="SBF28" s="32"/>
      <c r="SBG28" s="32"/>
      <c r="SBH28" s="32"/>
      <c r="SBI28" s="32"/>
      <c r="SBJ28" s="32"/>
      <c r="SBK28" s="32"/>
      <c r="SBL28" s="32"/>
      <c r="SBM28" s="32"/>
      <c r="SBN28" s="32"/>
      <c r="SBO28" s="32"/>
      <c r="SBP28" s="32"/>
      <c r="SBQ28" s="32"/>
      <c r="SBR28" s="32"/>
      <c r="SBS28" s="32"/>
      <c r="SBT28" s="32"/>
      <c r="SBU28" s="32"/>
      <c r="SBV28" s="32"/>
      <c r="SBW28" s="32"/>
      <c r="SBX28" s="32"/>
      <c r="SBY28" s="32"/>
      <c r="SBZ28" s="32"/>
      <c r="SCA28" s="32"/>
      <c r="SCB28" s="32"/>
      <c r="SCC28" s="32"/>
      <c r="SCD28" s="32"/>
      <c r="SCE28" s="32"/>
      <c r="SCF28" s="32"/>
      <c r="SCG28" s="32"/>
      <c r="SCH28" s="32"/>
      <c r="SCI28" s="32"/>
      <c r="SCJ28" s="32"/>
      <c r="SCK28" s="32"/>
      <c r="SCL28" s="32"/>
      <c r="SCM28" s="32"/>
      <c r="SCN28" s="32"/>
      <c r="SCO28" s="32"/>
      <c r="SCP28" s="32"/>
      <c r="SCQ28" s="32"/>
      <c r="SCR28" s="32"/>
      <c r="SCS28" s="32"/>
      <c r="SCT28" s="32"/>
      <c r="SCU28" s="32"/>
      <c r="SCV28" s="32"/>
      <c r="SCW28" s="32"/>
      <c r="SCX28" s="32"/>
      <c r="SCY28" s="32"/>
      <c r="SCZ28" s="32"/>
      <c r="SDA28" s="32"/>
      <c r="SDB28" s="32"/>
      <c r="SDC28" s="32"/>
      <c r="SDD28" s="32"/>
      <c r="SDE28" s="32"/>
      <c r="SDF28" s="32"/>
      <c r="SDG28" s="32"/>
      <c r="SDH28" s="32"/>
      <c r="SDI28" s="32"/>
      <c r="SDJ28" s="32"/>
      <c r="SDK28" s="32"/>
      <c r="SDL28" s="32"/>
      <c r="SDM28" s="32"/>
      <c r="SDN28" s="32"/>
      <c r="SDO28" s="32"/>
      <c r="SDP28" s="32"/>
      <c r="SDQ28" s="32"/>
      <c r="SDR28" s="32"/>
      <c r="SDS28" s="32"/>
      <c r="SDT28" s="32"/>
      <c r="SDU28" s="32"/>
      <c r="SDV28" s="32"/>
      <c r="SDW28" s="32"/>
      <c r="SDX28" s="32"/>
      <c r="SDY28" s="32"/>
      <c r="SDZ28" s="32"/>
      <c r="SEA28" s="32"/>
      <c r="SEB28" s="32"/>
      <c r="SEC28" s="32"/>
      <c r="SED28" s="32"/>
      <c r="SEE28" s="32"/>
      <c r="SEF28" s="32"/>
      <c r="SEG28" s="32"/>
      <c r="SEH28" s="32"/>
      <c r="SEI28" s="32"/>
      <c r="SEJ28" s="32"/>
      <c r="SEK28" s="32"/>
      <c r="SEL28" s="32"/>
      <c r="SEM28" s="32"/>
      <c r="SEN28" s="32"/>
      <c r="SEO28" s="32"/>
      <c r="SEP28" s="32"/>
      <c r="SEQ28" s="32"/>
      <c r="SER28" s="32"/>
      <c r="SES28" s="32"/>
      <c r="SET28" s="32"/>
      <c r="SEU28" s="32"/>
      <c r="SEV28" s="32"/>
      <c r="SEW28" s="32"/>
      <c r="SEX28" s="32"/>
      <c r="SEY28" s="32"/>
      <c r="SEZ28" s="32"/>
      <c r="SFA28" s="32"/>
      <c r="SFB28" s="32"/>
      <c r="SFC28" s="32"/>
      <c r="SFD28" s="32"/>
      <c r="SFE28" s="32"/>
      <c r="SFF28" s="32"/>
      <c r="SFG28" s="32"/>
      <c r="SFH28" s="32"/>
      <c r="SFI28" s="32"/>
      <c r="SFJ28" s="32"/>
      <c r="SFK28" s="32"/>
      <c r="SFL28" s="32"/>
      <c r="SFM28" s="32"/>
      <c r="SFN28" s="32"/>
      <c r="SFO28" s="32"/>
      <c r="SFP28" s="32"/>
      <c r="SFQ28" s="32"/>
      <c r="SFR28" s="32"/>
      <c r="SFS28" s="32"/>
      <c r="SFT28" s="32"/>
      <c r="SFU28" s="32"/>
      <c r="SFV28" s="32"/>
      <c r="SFW28" s="32"/>
      <c r="SFX28" s="32"/>
      <c r="SFY28" s="32"/>
      <c r="SFZ28" s="32"/>
      <c r="SGA28" s="32"/>
      <c r="SGB28" s="32"/>
      <c r="SGC28" s="32"/>
      <c r="SGD28" s="32"/>
      <c r="SGE28" s="32"/>
      <c r="SGF28" s="32"/>
      <c r="SGG28" s="32"/>
      <c r="SGH28" s="32"/>
      <c r="SGI28" s="32"/>
      <c r="SGJ28" s="32"/>
      <c r="SGK28" s="32"/>
      <c r="SGL28" s="32"/>
      <c r="SGM28" s="32"/>
      <c r="SGN28" s="32"/>
      <c r="SGO28" s="32"/>
      <c r="SGP28" s="32"/>
      <c r="SGQ28" s="32"/>
      <c r="SGR28" s="32"/>
      <c r="SGS28" s="32"/>
      <c r="SGT28" s="32"/>
      <c r="SGU28" s="32"/>
      <c r="SGV28" s="32"/>
      <c r="SGW28" s="32"/>
      <c r="SGX28" s="32"/>
      <c r="SGY28" s="32"/>
      <c r="SGZ28" s="32"/>
      <c r="SHA28" s="32"/>
      <c r="SHB28" s="32"/>
      <c r="SHC28" s="32"/>
      <c r="SHD28" s="32"/>
      <c r="SHE28" s="32"/>
      <c r="SHF28" s="32"/>
      <c r="SHG28" s="32"/>
      <c r="SHH28" s="32"/>
      <c r="SHI28" s="32"/>
      <c r="SHJ28" s="32"/>
      <c r="SHK28" s="32"/>
      <c r="SHL28" s="32"/>
      <c r="SHM28" s="32"/>
      <c r="SHN28" s="32"/>
      <c r="SHO28" s="32"/>
      <c r="SHP28" s="32"/>
      <c r="SHQ28" s="32"/>
      <c r="SHR28" s="32"/>
      <c r="SHS28" s="32"/>
      <c r="SHT28" s="32"/>
      <c r="SHU28" s="32"/>
      <c r="SHV28" s="32"/>
      <c r="SHW28" s="32"/>
      <c r="SHX28" s="32"/>
      <c r="SHY28" s="32"/>
      <c r="SHZ28" s="32"/>
      <c r="SIA28" s="32"/>
      <c r="SIB28" s="32"/>
      <c r="SIC28" s="32"/>
      <c r="SID28" s="32"/>
      <c r="SIE28" s="32"/>
      <c r="SIF28" s="32"/>
      <c r="SIG28" s="32"/>
      <c r="SIH28" s="32"/>
      <c r="SII28" s="32"/>
      <c r="SIJ28" s="32"/>
      <c r="SIK28" s="32"/>
      <c r="SIL28" s="32"/>
      <c r="SIM28" s="32"/>
      <c r="SIN28" s="32"/>
      <c r="SIO28" s="32"/>
      <c r="SIP28" s="32"/>
      <c r="SIQ28" s="32"/>
      <c r="SIR28" s="32"/>
      <c r="SIS28" s="32"/>
      <c r="SIT28" s="32"/>
      <c r="SIU28" s="32"/>
      <c r="SIV28" s="32"/>
      <c r="SIW28" s="32"/>
      <c r="SIX28" s="32"/>
      <c r="SIY28" s="32"/>
      <c r="SIZ28" s="32"/>
      <c r="SJA28" s="32"/>
      <c r="SJB28" s="32"/>
      <c r="SJC28" s="32"/>
      <c r="SJD28" s="32"/>
      <c r="SJE28" s="32"/>
      <c r="SJF28" s="32"/>
      <c r="SJG28" s="32"/>
      <c r="SJH28" s="32"/>
      <c r="SJI28" s="32"/>
      <c r="SJJ28" s="32"/>
      <c r="SJK28" s="32"/>
      <c r="SJL28" s="32"/>
      <c r="SJM28" s="32"/>
      <c r="SJN28" s="32"/>
      <c r="SJO28" s="32"/>
      <c r="SJP28" s="32"/>
      <c r="SJQ28" s="32"/>
      <c r="SJR28" s="32"/>
      <c r="SJS28" s="32"/>
      <c r="SJT28" s="32"/>
      <c r="SJU28" s="32"/>
      <c r="SJV28" s="32"/>
      <c r="SJW28" s="32"/>
      <c r="SJX28" s="32"/>
      <c r="SJY28" s="32"/>
      <c r="SJZ28" s="32"/>
      <c r="SKA28" s="32"/>
      <c r="SKB28" s="32"/>
      <c r="SKC28" s="32"/>
      <c r="SKD28" s="32"/>
      <c r="SKE28" s="32"/>
      <c r="SKF28" s="32"/>
      <c r="SKG28" s="32"/>
      <c r="SKH28" s="32"/>
      <c r="SKI28" s="32"/>
      <c r="SKJ28" s="32"/>
      <c r="SKK28" s="32"/>
      <c r="SKL28" s="32"/>
      <c r="SKM28" s="32"/>
      <c r="SKN28" s="32"/>
      <c r="SKO28" s="32"/>
      <c r="SKP28" s="32"/>
      <c r="SKQ28" s="32"/>
      <c r="SKR28" s="32"/>
      <c r="SKS28" s="32"/>
      <c r="SKT28" s="32"/>
      <c r="SKU28" s="32"/>
      <c r="SKV28" s="32"/>
      <c r="SKW28" s="32"/>
      <c r="SKX28" s="32"/>
      <c r="SKY28" s="32"/>
      <c r="SKZ28" s="32"/>
      <c r="SLA28" s="32"/>
      <c r="SLB28" s="32"/>
      <c r="SLC28" s="32"/>
      <c r="SLD28" s="32"/>
      <c r="SLE28" s="32"/>
      <c r="SLF28" s="32"/>
      <c r="SLG28" s="32"/>
      <c r="SLH28" s="32"/>
      <c r="SLI28" s="32"/>
      <c r="SLJ28" s="32"/>
      <c r="SLK28" s="32"/>
      <c r="SLL28" s="32"/>
      <c r="SLM28" s="32"/>
      <c r="SLN28" s="32"/>
      <c r="SLO28" s="32"/>
      <c r="SLP28" s="32"/>
      <c r="SLQ28" s="32"/>
      <c r="SLR28" s="32"/>
      <c r="SLS28" s="32"/>
      <c r="SLT28" s="32"/>
      <c r="SLU28" s="32"/>
      <c r="SLV28" s="32"/>
      <c r="SLW28" s="32"/>
      <c r="SLX28" s="32"/>
      <c r="SLY28" s="32"/>
      <c r="SLZ28" s="32"/>
      <c r="SMA28" s="32"/>
      <c r="SMB28" s="32"/>
      <c r="SMC28" s="32"/>
      <c r="SMD28" s="32"/>
      <c r="SME28" s="32"/>
      <c r="SMF28" s="32"/>
      <c r="SMG28" s="32"/>
      <c r="SMH28" s="32"/>
      <c r="SMI28" s="32"/>
      <c r="SMJ28" s="32"/>
      <c r="SMK28" s="32"/>
      <c r="SML28" s="32"/>
      <c r="SMM28" s="32"/>
      <c r="SMN28" s="32"/>
      <c r="SMO28" s="32"/>
      <c r="SMP28" s="32"/>
      <c r="SMQ28" s="32"/>
      <c r="SMR28" s="32"/>
      <c r="SMS28" s="32"/>
      <c r="SMT28" s="32"/>
      <c r="SMU28" s="32"/>
      <c r="SMV28" s="32"/>
      <c r="SMW28" s="32"/>
      <c r="SMX28" s="32"/>
      <c r="SMY28" s="32"/>
      <c r="SMZ28" s="32"/>
      <c r="SNA28" s="32"/>
      <c r="SNB28" s="32"/>
      <c r="SNC28" s="32"/>
      <c r="SND28" s="32"/>
      <c r="SNE28" s="32"/>
      <c r="SNF28" s="32"/>
      <c r="SNG28" s="32"/>
      <c r="SNH28" s="32"/>
      <c r="SNI28" s="32"/>
      <c r="SNJ28" s="32"/>
      <c r="SNK28" s="32"/>
      <c r="SNL28" s="32"/>
      <c r="SNM28" s="32"/>
      <c r="SNN28" s="32"/>
      <c r="SNO28" s="32"/>
      <c r="SNP28" s="32"/>
      <c r="SNQ28" s="32"/>
      <c r="SNR28" s="32"/>
      <c r="SNS28" s="32"/>
      <c r="SNT28" s="32"/>
      <c r="SNU28" s="32"/>
      <c r="SNV28" s="32"/>
      <c r="SNW28" s="32"/>
      <c r="SNX28" s="32"/>
      <c r="SNY28" s="32"/>
      <c r="SNZ28" s="32"/>
      <c r="SOA28" s="32"/>
      <c r="SOB28" s="32"/>
      <c r="SOC28" s="32"/>
      <c r="SOD28" s="32"/>
      <c r="SOE28" s="32"/>
      <c r="SOF28" s="32"/>
      <c r="SOG28" s="32"/>
      <c r="SOH28" s="32"/>
      <c r="SOI28" s="32"/>
      <c r="SOJ28" s="32"/>
      <c r="SOK28" s="32"/>
      <c r="SOL28" s="32"/>
      <c r="SOM28" s="32"/>
      <c r="SON28" s="32"/>
      <c r="SOO28" s="32"/>
      <c r="SOP28" s="32"/>
      <c r="SOQ28" s="32"/>
      <c r="SOR28" s="32"/>
      <c r="SOS28" s="32"/>
      <c r="SOT28" s="32"/>
      <c r="SOU28" s="32"/>
      <c r="SOV28" s="32"/>
      <c r="SOW28" s="32"/>
      <c r="SOX28" s="32"/>
      <c r="SOY28" s="32"/>
      <c r="SOZ28" s="32"/>
      <c r="SPA28" s="32"/>
      <c r="SPB28" s="32"/>
      <c r="SPC28" s="32"/>
      <c r="SPD28" s="32"/>
      <c r="SPE28" s="32"/>
      <c r="SPF28" s="32"/>
      <c r="SPG28" s="32"/>
      <c r="SPH28" s="32"/>
      <c r="SPI28" s="32"/>
      <c r="SPJ28" s="32"/>
      <c r="SPK28" s="32"/>
      <c r="SPL28" s="32"/>
      <c r="SPM28" s="32"/>
      <c r="SPN28" s="32"/>
      <c r="SPO28" s="32"/>
      <c r="SPP28" s="32"/>
      <c r="SPQ28" s="32"/>
      <c r="SPR28" s="32"/>
      <c r="SPS28" s="32"/>
      <c r="SPT28" s="32"/>
      <c r="SPU28" s="32"/>
      <c r="SPV28" s="32"/>
      <c r="SPW28" s="32"/>
      <c r="SPX28" s="32"/>
      <c r="SPY28" s="32"/>
      <c r="SPZ28" s="32"/>
      <c r="SQA28" s="32"/>
      <c r="SQB28" s="32"/>
      <c r="SQC28" s="32"/>
      <c r="SQD28" s="32"/>
      <c r="SQE28" s="32"/>
      <c r="SQF28" s="32"/>
      <c r="SQG28" s="32"/>
      <c r="SQH28" s="32"/>
      <c r="SQI28" s="32"/>
      <c r="SQJ28" s="32"/>
      <c r="SQK28" s="32"/>
      <c r="SQL28" s="32"/>
      <c r="SQM28" s="32"/>
      <c r="SQN28" s="32"/>
      <c r="SQO28" s="32"/>
      <c r="SQP28" s="32"/>
      <c r="SQQ28" s="32"/>
      <c r="SQR28" s="32"/>
      <c r="SQS28" s="32"/>
      <c r="SQT28" s="32"/>
      <c r="SQU28" s="32"/>
      <c r="SQV28" s="32"/>
      <c r="SQW28" s="32"/>
      <c r="SQX28" s="32"/>
      <c r="SQY28" s="32"/>
      <c r="SQZ28" s="32"/>
      <c r="SRA28" s="32"/>
      <c r="SRB28" s="32"/>
      <c r="SRC28" s="32"/>
      <c r="SRD28" s="32"/>
      <c r="SRE28" s="32"/>
      <c r="SRF28" s="32"/>
      <c r="SRG28" s="32"/>
      <c r="SRH28" s="32"/>
      <c r="SRI28" s="32"/>
      <c r="SRJ28" s="32"/>
      <c r="SRK28" s="32"/>
      <c r="SRL28" s="32"/>
      <c r="SRM28" s="32"/>
      <c r="SRN28" s="32"/>
      <c r="SRO28" s="32"/>
      <c r="SRP28" s="32"/>
      <c r="SRQ28" s="32"/>
      <c r="SRR28" s="32"/>
      <c r="SRS28" s="32"/>
      <c r="SRT28" s="32"/>
      <c r="SRU28" s="32"/>
      <c r="SRV28" s="32"/>
      <c r="SRW28" s="32"/>
      <c r="SRX28" s="32"/>
      <c r="SRY28" s="32"/>
      <c r="SRZ28" s="32"/>
      <c r="SSA28" s="32"/>
      <c r="SSB28" s="32"/>
      <c r="SSC28" s="32"/>
      <c r="SSD28" s="32"/>
      <c r="SSE28" s="32"/>
      <c r="SSF28" s="32"/>
      <c r="SSG28" s="32"/>
      <c r="SSH28" s="32"/>
      <c r="SSI28" s="32"/>
      <c r="SSJ28" s="32"/>
      <c r="SSK28" s="32"/>
      <c r="SSL28" s="32"/>
      <c r="SSM28" s="32"/>
      <c r="SSN28" s="32"/>
      <c r="SSO28" s="32"/>
      <c r="SSP28" s="32"/>
      <c r="SSQ28" s="32"/>
      <c r="SSR28" s="32"/>
      <c r="SSS28" s="32"/>
      <c r="SST28" s="32"/>
      <c r="SSU28" s="32"/>
      <c r="SSV28" s="32"/>
      <c r="SSW28" s="32"/>
      <c r="SSX28" s="32"/>
      <c r="SSY28" s="32"/>
      <c r="SSZ28" s="32"/>
      <c r="STA28" s="32"/>
      <c r="STB28" s="32"/>
      <c r="STC28" s="32"/>
      <c r="STD28" s="32"/>
      <c r="STE28" s="32"/>
      <c r="STF28" s="32"/>
      <c r="STG28" s="32"/>
      <c r="STH28" s="32"/>
      <c r="STI28" s="32"/>
      <c r="STJ28" s="32"/>
      <c r="STK28" s="32"/>
      <c r="STL28" s="32"/>
      <c r="STM28" s="32"/>
      <c r="STN28" s="32"/>
      <c r="STO28" s="32"/>
      <c r="STP28" s="32"/>
      <c r="STQ28" s="32"/>
      <c r="STR28" s="32"/>
      <c r="STS28" s="32"/>
      <c r="STT28" s="32"/>
      <c r="STU28" s="32"/>
      <c r="STV28" s="32"/>
      <c r="STW28" s="32"/>
      <c r="STX28" s="32"/>
      <c r="STY28" s="32"/>
      <c r="STZ28" s="32"/>
      <c r="SUA28" s="32"/>
      <c r="SUB28" s="32"/>
      <c r="SUC28" s="32"/>
      <c r="SUD28" s="32"/>
      <c r="SUE28" s="32"/>
      <c r="SUF28" s="32"/>
      <c r="SUG28" s="32"/>
      <c r="SUH28" s="32"/>
      <c r="SUI28" s="32"/>
      <c r="SUJ28" s="32"/>
      <c r="SUK28" s="32"/>
      <c r="SUL28" s="32"/>
      <c r="SUM28" s="32"/>
      <c r="SUN28" s="32"/>
      <c r="SUO28" s="32"/>
      <c r="SUP28" s="32"/>
      <c r="SUQ28" s="32"/>
      <c r="SUR28" s="32"/>
      <c r="SUS28" s="32"/>
      <c r="SUT28" s="32"/>
      <c r="SUU28" s="32"/>
      <c r="SUV28" s="32"/>
      <c r="SUW28" s="32"/>
      <c r="SUX28" s="32"/>
      <c r="SUY28" s="32"/>
      <c r="SUZ28" s="32"/>
      <c r="SVA28" s="32"/>
      <c r="SVB28" s="32"/>
      <c r="SVC28" s="32"/>
      <c r="SVD28" s="32"/>
      <c r="SVE28" s="32"/>
      <c r="SVF28" s="32"/>
      <c r="SVG28" s="32"/>
      <c r="SVH28" s="32"/>
      <c r="SVI28" s="32"/>
      <c r="SVJ28" s="32"/>
      <c r="SVK28" s="32"/>
      <c r="SVL28" s="32"/>
      <c r="SVM28" s="32"/>
      <c r="SVN28" s="32"/>
      <c r="SVO28" s="32"/>
      <c r="SVP28" s="32"/>
      <c r="SVQ28" s="32"/>
      <c r="SVR28" s="32"/>
      <c r="SVS28" s="32"/>
      <c r="SVT28" s="32"/>
      <c r="SVU28" s="32"/>
      <c r="SVV28" s="32"/>
      <c r="SVW28" s="32"/>
      <c r="SVX28" s="32"/>
      <c r="SVY28" s="32"/>
      <c r="SVZ28" s="32"/>
      <c r="SWA28" s="32"/>
      <c r="SWB28" s="32"/>
      <c r="SWC28" s="32"/>
      <c r="SWD28" s="32"/>
      <c r="SWE28" s="32"/>
      <c r="SWF28" s="32"/>
      <c r="SWG28" s="32"/>
      <c r="SWH28" s="32"/>
      <c r="SWI28" s="32"/>
      <c r="SWJ28" s="32"/>
      <c r="SWK28" s="32"/>
      <c r="SWL28" s="32"/>
      <c r="SWM28" s="32"/>
      <c r="SWN28" s="32"/>
      <c r="SWO28" s="32"/>
      <c r="SWP28" s="32"/>
      <c r="SWQ28" s="32"/>
      <c r="SWR28" s="32"/>
      <c r="SWS28" s="32"/>
      <c r="SWT28" s="32"/>
      <c r="SWU28" s="32"/>
      <c r="SWV28" s="32"/>
      <c r="SWW28" s="32"/>
      <c r="SWX28" s="32"/>
      <c r="SWY28" s="32"/>
      <c r="SWZ28" s="32"/>
      <c r="SXA28" s="32"/>
      <c r="SXB28" s="32"/>
      <c r="SXC28" s="32"/>
      <c r="SXD28" s="32"/>
      <c r="SXE28" s="32"/>
      <c r="SXF28" s="32"/>
      <c r="SXG28" s="32"/>
      <c r="SXH28" s="32"/>
      <c r="SXI28" s="32"/>
      <c r="SXJ28" s="32"/>
      <c r="SXK28" s="32"/>
      <c r="SXL28" s="32"/>
      <c r="SXM28" s="32"/>
      <c r="SXN28" s="32"/>
      <c r="SXO28" s="32"/>
      <c r="SXP28" s="32"/>
      <c r="SXQ28" s="32"/>
      <c r="SXR28" s="32"/>
      <c r="SXS28" s="32"/>
      <c r="SXT28" s="32"/>
      <c r="SXU28" s="32"/>
      <c r="SXV28" s="32"/>
      <c r="SXW28" s="32"/>
      <c r="SXX28" s="32"/>
      <c r="SXY28" s="32"/>
      <c r="SXZ28" s="32"/>
      <c r="SYA28" s="32"/>
      <c r="SYB28" s="32"/>
      <c r="SYC28" s="32"/>
      <c r="SYD28" s="32"/>
      <c r="SYE28" s="32"/>
      <c r="SYF28" s="32"/>
      <c r="SYG28" s="32"/>
      <c r="SYH28" s="32"/>
      <c r="SYI28" s="32"/>
      <c r="SYJ28" s="32"/>
      <c r="SYK28" s="32"/>
      <c r="SYL28" s="32"/>
      <c r="SYM28" s="32"/>
      <c r="SYN28" s="32"/>
      <c r="SYO28" s="32"/>
      <c r="SYP28" s="32"/>
      <c r="SYQ28" s="32"/>
      <c r="SYR28" s="32"/>
      <c r="SYS28" s="32"/>
      <c r="SYT28" s="32"/>
      <c r="SYU28" s="32"/>
      <c r="SYV28" s="32"/>
      <c r="SYW28" s="32"/>
      <c r="SYX28" s="32"/>
      <c r="SYY28" s="32"/>
      <c r="SYZ28" s="32"/>
      <c r="SZA28" s="32"/>
      <c r="SZB28" s="32"/>
      <c r="SZC28" s="32"/>
      <c r="SZD28" s="32"/>
      <c r="SZE28" s="32"/>
      <c r="SZF28" s="32"/>
      <c r="SZG28" s="32"/>
      <c r="SZH28" s="32"/>
      <c r="SZI28" s="32"/>
      <c r="SZJ28" s="32"/>
      <c r="SZK28" s="32"/>
      <c r="SZL28" s="32"/>
      <c r="SZM28" s="32"/>
      <c r="SZN28" s="32"/>
      <c r="SZO28" s="32"/>
      <c r="SZP28" s="32"/>
      <c r="SZQ28" s="32"/>
      <c r="SZR28" s="32"/>
      <c r="SZS28" s="32"/>
      <c r="SZT28" s="32"/>
      <c r="SZU28" s="32"/>
      <c r="SZV28" s="32"/>
      <c r="SZW28" s="32"/>
      <c r="SZX28" s="32"/>
      <c r="SZY28" s="32"/>
      <c r="SZZ28" s="32"/>
      <c r="TAA28" s="32"/>
      <c r="TAB28" s="32"/>
      <c r="TAC28" s="32"/>
      <c r="TAD28" s="32"/>
      <c r="TAE28" s="32"/>
      <c r="TAF28" s="32"/>
      <c r="TAG28" s="32"/>
      <c r="TAH28" s="32"/>
      <c r="TAI28" s="32"/>
      <c r="TAJ28" s="32"/>
      <c r="TAK28" s="32"/>
      <c r="TAL28" s="32"/>
      <c r="TAM28" s="32"/>
      <c r="TAN28" s="32"/>
      <c r="TAO28" s="32"/>
      <c r="TAP28" s="32"/>
      <c r="TAQ28" s="32"/>
      <c r="TAR28" s="32"/>
      <c r="TAS28" s="32"/>
      <c r="TAT28" s="32"/>
      <c r="TAU28" s="32"/>
      <c r="TAV28" s="32"/>
      <c r="TAW28" s="32"/>
      <c r="TAX28" s="32"/>
      <c r="TAY28" s="32"/>
      <c r="TAZ28" s="32"/>
      <c r="TBA28" s="32"/>
      <c r="TBB28" s="32"/>
      <c r="TBC28" s="32"/>
      <c r="TBD28" s="32"/>
      <c r="TBE28" s="32"/>
      <c r="TBF28" s="32"/>
      <c r="TBG28" s="32"/>
      <c r="TBH28" s="32"/>
      <c r="TBI28" s="32"/>
      <c r="TBJ28" s="32"/>
      <c r="TBK28" s="32"/>
      <c r="TBL28" s="32"/>
      <c r="TBM28" s="32"/>
      <c r="TBN28" s="32"/>
      <c r="TBO28" s="32"/>
      <c r="TBP28" s="32"/>
      <c r="TBQ28" s="32"/>
      <c r="TBR28" s="32"/>
      <c r="TBS28" s="32"/>
      <c r="TBT28" s="32"/>
      <c r="TBU28" s="32"/>
      <c r="TBV28" s="32"/>
      <c r="TBW28" s="32"/>
      <c r="TBX28" s="32"/>
      <c r="TBY28" s="32"/>
      <c r="TBZ28" s="32"/>
      <c r="TCA28" s="32"/>
      <c r="TCB28" s="32"/>
      <c r="TCC28" s="32"/>
      <c r="TCD28" s="32"/>
      <c r="TCE28" s="32"/>
      <c r="TCF28" s="32"/>
      <c r="TCG28" s="32"/>
      <c r="TCH28" s="32"/>
      <c r="TCI28" s="32"/>
      <c r="TCJ28" s="32"/>
      <c r="TCK28" s="32"/>
      <c r="TCL28" s="32"/>
      <c r="TCM28" s="32"/>
      <c r="TCN28" s="32"/>
      <c r="TCO28" s="32"/>
      <c r="TCP28" s="32"/>
      <c r="TCQ28" s="32"/>
      <c r="TCR28" s="32"/>
      <c r="TCS28" s="32"/>
      <c r="TCT28" s="32"/>
      <c r="TCU28" s="32"/>
      <c r="TCV28" s="32"/>
      <c r="TCW28" s="32"/>
      <c r="TCX28" s="32"/>
      <c r="TCY28" s="32"/>
      <c r="TCZ28" s="32"/>
      <c r="TDA28" s="32"/>
      <c r="TDB28" s="32"/>
      <c r="TDC28" s="32"/>
      <c r="TDD28" s="32"/>
      <c r="TDE28" s="32"/>
      <c r="TDF28" s="32"/>
      <c r="TDG28" s="32"/>
      <c r="TDH28" s="32"/>
      <c r="TDI28" s="32"/>
      <c r="TDJ28" s="32"/>
      <c r="TDK28" s="32"/>
      <c r="TDL28" s="32"/>
      <c r="TDM28" s="32"/>
      <c r="TDN28" s="32"/>
      <c r="TDO28" s="32"/>
      <c r="TDP28" s="32"/>
      <c r="TDQ28" s="32"/>
      <c r="TDR28" s="32"/>
      <c r="TDS28" s="32"/>
      <c r="TDT28" s="32"/>
      <c r="TDU28" s="32"/>
      <c r="TDV28" s="32"/>
      <c r="TDW28" s="32"/>
      <c r="TDX28" s="32"/>
      <c r="TDY28" s="32"/>
      <c r="TDZ28" s="32"/>
      <c r="TEA28" s="32"/>
      <c r="TEB28" s="32"/>
      <c r="TEC28" s="32"/>
      <c r="TED28" s="32"/>
      <c r="TEE28" s="32"/>
      <c r="TEF28" s="32"/>
      <c r="TEG28" s="32"/>
      <c r="TEH28" s="32"/>
      <c r="TEI28" s="32"/>
      <c r="TEJ28" s="32"/>
      <c r="TEK28" s="32"/>
      <c r="TEL28" s="32"/>
      <c r="TEM28" s="32"/>
      <c r="TEN28" s="32"/>
      <c r="TEO28" s="32"/>
      <c r="TEP28" s="32"/>
      <c r="TEQ28" s="32"/>
      <c r="TER28" s="32"/>
      <c r="TES28" s="32"/>
      <c r="TET28" s="32"/>
      <c r="TEU28" s="32"/>
      <c r="TEV28" s="32"/>
      <c r="TEW28" s="32"/>
      <c r="TEX28" s="32"/>
      <c r="TEY28" s="32"/>
      <c r="TEZ28" s="32"/>
      <c r="TFA28" s="32"/>
      <c r="TFB28" s="32"/>
      <c r="TFC28" s="32"/>
      <c r="TFD28" s="32"/>
      <c r="TFE28" s="32"/>
      <c r="TFF28" s="32"/>
      <c r="TFG28" s="32"/>
      <c r="TFH28" s="32"/>
      <c r="TFI28" s="32"/>
      <c r="TFJ28" s="32"/>
      <c r="TFK28" s="32"/>
      <c r="TFL28" s="32"/>
      <c r="TFM28" s="32"/>
      <c r="TFN28" s="32"/>
      <c r="TFO28" s="32"/>
      <c r="TFP28" s="32"/>
      <c r="TFQ28" s="32"/>
      <c r="TFR28" s="32"/>
      <c r="TFS28" s="32"/>
      <c r="TFT28" s="32"/>
      <c r="TFU28" s="32"/>
      <c r="TFV28" s="32"/>
      <c r="TFW28" s="32"/>
      <c r="TFX28" s="32"/>
      <c r="TFY28" s="32"/>
      <c r="TFZ28" s="32"/>
      <c r="TGA28" s="32"/>
      <c r="TGB28" s="32"/>
      <c r="TGC28" s="32"/>
      <c r="TGD28" s="32"/>
      <c r="TGE28" s="32"/>
      <c r="TGF28" s="32"/>
      <c r="TGG28" s="32"/>
      <c r="TGH28" s="32"/>
      <c r="TGI28" s="32"/>
      <c r="TGJ28" s="32"/>
      <c r="TGK28" s="32"/>
      <c r="TGL28" s="32"/>
      <c r="TGM28" s="32"/>
      <c r="TGN28" s="32"/>
      <c r="TGO28" s="32"/>
      <c r="TGP28" s="32"/>
      <c r="TGQ28" s="32"/>
      <c r="TGR28" s="32"/>
      <c r="TGS28" s="32"/>
      <c r="TGT28" s="32"/>
      <c r="TGU28" s="32"/>
      <c r="TGV28" s="32"/>
      <c r="TGW28" s="32"/>
      <c r="TGX28" s="32"/>
      <c r="TGY28" s="32"/>
      <c r="TGZ28" s="32"/>
      <c r="THA28" s="32"/>
      <c r="THB28" s="32"/>
      <c r="THC28" s="32"/>
      <c r="THD28" s="32"/>
      <c r="THE28" s="32"/>
      <c r="THF28" s="32"/>
      <c r="THG28" s="32"/>
      <c r="THH28" s="32"/>
      <c r="THI28" s="32"/>
      <c r="THJ28" s="32"/>
      <c r="THK28" s="32"/>
      <c r="THL28" s="32"/>
      <c r="THM28" s="32"/>
      <c r="THN28" s="32"/>
      <c r="THO28" s="32"/>
      <c r="THP28" s="32"/>
      <c r="THQ28" s="32"/>
      <c r="THR28" s="32"/>
      <c r="THS28" s="32"/>
      <c r="THT28" s="32"/>
      <c r="THU28" s="32"/>
      <c r="THV28" s="32"/>
      <c r="THW28" s="32"/>
      <c r="THX28" s="32"/>
      <c r="THY28" s="32"/>
      <c r="THZ28" s="32"/>
      <c r="TIA28" s="32"/>
      <c r="TIB28" s="32"/>
      <c r="TIC28" s="32"/>
      <c r="TID28" s="32"/>
      <c r="TIE28" s="32"/>
      <c r="TIF28" s="32"/>
      <c r="TIG28" s="32"/>
      <c r="TIH28" s="32"/>
      <c r="TII28" s="32"/>
      <c r="TIJ28" s="32"/>
      <c r="TIK28" s="32"/>
      <c r="TIL28" s="32"/>
      <c r="TIM28" s="32"/>
      <c r="TIN28" s="32"/>
      <c r="TIO28" s="32"/>
      <c r="TIP28" s="32"/>
      <c r="TIQ28" s="32"/>
      <c r="TIR28" s="32"/>
      <c r="TIS28" s="32"/>
      <c r="TIT28" s="32"/>
      <c r="TIU28" s="32"/>
      <c r="TIV28" s="32"/>
      <c r="TIW28" s="32"/>
      <c r="TIX28" s="32"/>
      <c r="TIY28" s="32"/>
      <c r="TIZ28" s="32"/>
      <c r="TJA28" s="32"/>
      <c r="TJB28" s="32"/>
      <c r="TJC28" s="32"/>
      <c r="TJD28" s="32"/>
      <c r="TJE28" s="32"/>
      <c r="TJF28" s="32"/>
      <c r="TJG28" s="32"/>
      <c r="TJH28" s="32"/>
      <c r="TJI28" s="32"/>
      <c r="TJJ28" s="32"/>
      <c r="TJK28" s="32"/>
      <c r="TJL28" s="32"/>
      <c r="TJM28" s="32"/>
      <c r="TJN28" s="32"/>
      <c r="TJO28" s="32"/>
      <c r="TJP28" s="32"/>
      <c r="TJQ28" s="32"/>
      <c r="TJR28" s="32"/>
      <c r="TJS28" s="32"/>
      <c r="TJT28" s="32"/>
      <c r="TJU28" s="32"/>
      <c r="TJV28" s="32"/>
      <c r="TJW28" s="32"/>
      <c r="TJX28" s="32"/>
      <c r="TJY28" s="32"/>
      <c r="TJZ28" s="32"/>
      <c r="TKA28" s="32"/>
      <c r="TKB28" s="32"/>
      <c r="TKC28" s="32"/>
      <c r="TKD28" s="32"/>
      <c r="TKE28" s="32"/>
      <c r="TKF28" s="32"/>
      <c r="TKG28" s="32"/>
      <c r="TKH28" s="32"/>
      <c r="TKI28" s="32"/>
      <c r="TKJ28" s="32"/>
      <c r="TKK28" s="32"/>
      <c r="TKL28" s="32"/>
      <c r="TKM28" s="32"/>
      <c r="TKN28" s="32"/>
      <c r="TKO28" s="32"/>
      <c r="TKP28" s="32"/>
      <c r="TKQ28" s="32"/>
      <c r="TKR28" s="32"/>
      <c r="TKS28" s="32"/>
      <c r="TKT28" s="32"/>
      <c r="TKU28" s="32"/>
      <c r="TKV28" s="32"/>
      <c r="TKW28" s="32"/>
      <c r="TKX28" s="32"/>
      <c r="TKY28" s="32"/>
      <c r="TKZ28" s="32"/>
      <c r="TLA28" s="32"/>
      <c r="TLB28" s="32"/>
      <c r="TLC28" s="32"/>
      <c r="TLD28" s="32"/>
      <c r="TLE28" s="32"/>
      <c r="TLF28" s="32"/>
      <c r="TLG28" s="32"/>
      <c r="TLH28" s="32"/>
      <c r="TLI28" s="32"/>
      <c r="TLJ28" s="32"/>
      <c r="TLK28" s="32"/>
      <c r="TLL28" s="32"/>
      <c r="TLM28" s="32"/>
      <c r="TLN28" s="32"/>
      <c r="TLO28" s="32"/>
      <c r="TLP28" s="32"/>
      <c r="TLQ28" s="32"/>
      <c r="TLR28" s="32"/>
      <c r="TLS28" s="32"/>
      <c r="TLT28" s="32"/>
      <c r="TLU28" s="32"/>
      <c r="TLV28" s="32"/>
      <c r="TLW28" s="32"/>
      <c r="TLX28" s="32"/>
      <c r="TLY28" s="32"/>
      <c r="TLZ28" s="32"/>
      <c r="TMA28" s="32"/>
      <c r="TMB28" s="32"/>
      <c r="TMC28" s="32"/>
      <c r="TMD28" s="32"/>
      <c r="TME28" s="32"/>
      <c r="TMF28" s="32"/>
      <c r="TMG28" s="32"/>
      <c r="TMH28" s="32"/>
      <c r="TMI28" s="32"/>
      <c r="TMJ28" s="32"/>
      <c r="TMK28" s="32"/>
      <c r="TML28" s="32"/>
      <c r="TMM28" s="32"/>
      <c r="TMN28" s="32"/>
      <c r="TMO28" s="32"/>
      <c r="TMP28" s="32"/>
      <c r="TMQ28" s="32"/>
      <c r="TMR28" s="32"/>
      <c r="TMS28" s="32"/>
      <c r="TMT28" s="32"/>
      <c r="TMU28" s="32"/>
      <c r="TMV28" s="32"/>
      <c r="TMW28" s="32"/>
      <c r="TMX28" s="32"/>
      <c r="TMY28" s="32"/>
      <c r="TMZ28" s="32"/>
      <c r="TNA28" s="32"/>
      <c r="TNB28" s="32"/>
      <c r="TNC28" s="32"/>
      <c r="TND28" s="32"/>
      <c r="TNE28" s="32"/>
      <c r="TNF28" s="32"/>
      <c r="TNG28" s="32"/>
      <c r="TNH28" s="32"/>
      <c r="TNI28" s="32"/>
      <c r="TNJ28" s="32"/>
      <c r="TNK28" s="32"/>
      <c r="TNL28" s="32"/>
      <c r="TNM28" s="32"/>
      <c r="TNN28" s="32"/>
      <c r="TNO28" s="32"/>
      <c r="TNP28" s="32"/>
      <c r="TNQ28" s="32"/>
      <c r="TNR28" s="32"/>
      <c r="TNS28" s="32"/>
      <c r="TNT28" s="32"/>
      <c r="TNU28" s="32"/>
      <c r="TNV28" s="32"/>
      <c r="TNW28" s="32"/>
      <c r="TNX28" s="32"/>
      <c r="TNY28" s="32"/>
      <c r="TNZ28" s="32"/>
      <c r="TOA28" s="32"/>
      <c r="TOB28" s="32"/>
      <c r="TOC28" s="32"/>
      <c r="TOD28" s="32"/>
      <c r="TOE28" s="32"/>
      <c r="TOF28" s="32"/>
      <c r="TOG28" s="32"/>
      <c r="TOH28" s="32"/>
      <c r="TOI28" s="32"/>
      <c r="TOJ28" s="32"/>
      <c r="TOK28" s="32"/>
      <c r="TOL28" s="32"/>
      <c r="TOM28" s="32"/>
      <c r="TON28" s="32"/>
      <c r="TOO28" s="32"/>
      <c r="TOP28" s="32"/>
      <c r="TOQ28" s="32"/>
      <c r="TOR28" s="32"/>
      <c r="TOS28" s="32"/>
      <c r="TOT28" s="32"/>
      <c r="TOU28" s="32"/>
      <c r="TOV28" s="32"/>
      <c r="TOW28" s="32"/>
      <c r="TOX28" s="32"/>
      <c r="TOY28" s="32"/>
      <c r="TOZ28" s="32"/>
      <c r="TPA28" s="32"/>
      <c r="TPB28" s="32"/>
      <c r="TPC28" s="32"/>
      <c r="TPD28" s="32"/>
      <c r="TPE28" s="32"/>
      <c r="TPF28" s="32"/>
      <c r="TPG28" s="32"/>
      <c r="TPH28" s="32"/>
      <c r="TPI28" s="32"/>
      <c r="TPJ28" s="32"/>
      <c r="TPK28" s="32"/>
      <c r="TPL28" s="32"/>
      <c r="TPM28" s="32"/>
      <c r="TPN28" s="32"/>
      <c r="TPO28" s="32"/>
      <c r="TPP28" s="32"/>
      <c r="TPQ28" s="32"/>
      <c r="TPR28" s="32"/>
      <c r="TPS28" s="32"/>
      <c r="TPT28" s="32"/>
      <c r="TPU28" s="32"/>
      <c r="TPV28" s="32"/>
      <c r="TPW28" s="32"/>
      <c r="TPX28" s="32"/>
      <c r="TPY28" s="32"/>
      <c r="TPZ28" s="32"/>
      <c r="TQA28" s="32"/>
      <c r="TQB28" s="32"/>
      <c r="TQC28" s="32"/>
      <c r="TQD28" s="32"/>
      <c r="TQE28" s="32"/>
      <c r="TQF28" s="32"/>
      <c r="TQG28" s="32"/>
      <c r="TQH28" s="32"/>
      <c r="TQI28" s="32"/>
      <c r="TQJ28" s="32"/>
      <c r="TQK28" s="32"/>
      <c r="TQL28" s="32"/>
      <c r="TQM28" s="32"/>
      <c r="TQN28" s="32"/>
      <c r="TQO28" s="32"/>
      <c r="TQP28" s="32"/>
      <c r="TQQ28" s="32"/>
      <c r="TQR28" s="32"/>
      <c r="TQS28" s="32"/>
      <c r="TQT28" s="32"/>
      <c r="TQU28" s="32"/>
      <c r="TQV28" s="32"/>
      <c r="TQW28" s="32"/>
      <c r="TQX28" s="32"/>
      <c r="TQY28" s="32"/>
      <c r="TQZ28" s="32"/>
      <c r="TRA28" s="32"/>
      <c r="TRB28" s="32"/>
      <c r="TRC28" s="32"/>
      <c r="TRD28" s="32"/>
      <c r="TRE28" s="32"/>
      <c r="TRF28" s="32"/>
      <c r="TRG28" s="32"/>
      <c r="TRH28" s="32"/>
      <c r="TRI28" s="32"/>
      <c r="TRJ28" s="32"/>
      <c r="TRK28" s="32"/>
      <c r="TRL28" s="32"/>
      <c r="TRM28" s="32"/>
      <c r="TRN28" s="32"/>
      <c r="TRO28" s="32"/>
      <c r="TRP28" s="32"/>
      <c r="TRQ28" s="32"/>
      <c r="TRR28" s="32"/>
      <c r="TRS28" s="32"/>
      <c r="TRT28" s="32"/>
      <c r="TRU28" s="32"/>
      <c r="TRV28" s="32"/>
      <c r="TRW28" s="32"/>
      <c r="TRX28" s="32"/>
      <c r="TRY28" s="32"/>
      <c r="TRZ28" s="32"/>
      <c r="TSA28" s="32"/>
      <c r="TSB28" s="32"/>
      <c r="TSC28" s="32"/>
      <c r="TSD28" s="32"/>
      <c r="TSE28" s="32"/>
      <c r="TSF28" s="32"/>
      <c r="TSG28" s="32"/>
      <c r="TSH28" s="32"/>
      <c r="TSI28" s="32"/>
      <c r="TSJ28" s="32"/>
      <c r="TSK28" s="32"/>
      <c r="TSL28" s="32"/>
      <c r="TSM28" s="32"/>
      <c r="TSN28" s="32"/>
      <c r="TSO28" s="32"/>
      <c r="TSP28" s="32"/>
      <c r="TSQ28" s="32"/>
      <c r="TSR28" s="32"/>
      <c r="TSS28" s="32"/>
      <c r="TST28" s="32"/>
      <c r="TSU28" s="32"/>
      <c r="TSV28" s="32"/>
      <c r="TSW28" s="32"/>
      <c r="TSX28" s="32"/>
      <c r="TSY28" s="32"/>
      <c r="TSZ28" s="32"/>
      <c r="TTA28" s="32"/>
      <c r="TTB28" s="32"/>
      <c r="TTC28" s="32"/>
      <c r="TTD28" s="32"/>
      <c r="TTE28" s="32"/>
      <c r="TTF28" s="32"/>
      <c r="TTG28" s="32"/>
      <c r="TTH28" s="32"/>
      <c r="TTI28" s="32"/>
      <c r="TTJ28" s="32"/>
      <c r="TTK28" s="32"/>
      <c r="TTL28" s="32"/>
      <c r="TTM28" s="32"/>
      <c r="TTN28" s="32"/>
      <c r="TTO28" s="32"/>
      <c r="TTP28" s="32"/>
      <c r="TTQ28" s="32"/>
      <c r="TTR28" s="32"/>
      <c r="TTS28" s="32"/>
      <c r="TTT28" s="32"/>
      <c r="TTU28" s="32"/>
      <c r="TTV28" s="32"/>
      <c r="TTW28" s="32"/>
      <c r="TTX28" s="32"/>
      <c r="TTY28" s="32"/>
      <c r="TTZ28" s="32"/>
      <c r="TUA28" s="32"/>
      <c r="TUB28" s="32"/>
      <c r="TUC28" s="32"/>
      <c r="TUD28" s="32"/>
      <c r="TUE28" s="32"/>
      <c r="TUF28" s="32"/>
      <c r="TUG28" s="32"/>
      <c r="TUH28" s="32"/>
      <c r="TUI28" s="32"/>
      <c r="TUJ28" s="32"/>
      <c r="TUK28" s="32"/>
      <c r="TUL28" s="32"/>
      <c r="TUM28" s="32"/>
      <c r="TUN28" s="32"/>
      <c r="TUO28" s="32"/>
      <c r="TUP28" s="32"/>
      <c r="TUQ28" s="32"/>
      <c r="TUR28" s="32"/>
      <c r="TUS28" s="32"/>
      <c r="TUT28" s="32"/>
      <c r="TUU28" s="32"/>
      <c r="TUV28" s="32"/>
      <c r="TUW28" s="32"/>
      <c r="TUX28" s="32"/>
      <c r="TUY28" s="32"/>
      <c r="TUZ28" s="32"/>
      <c r="TVA28" s="32"/>
      <c r="TVB28" s="32"/>
      <c r="TVC28" s="32"/>
      <c r="TVD28" s="32"/>
      <c r="TVE28" s="32"/>
      <c r="TVF28" s="32"/>
      <c r="TVG28" s="32"/>
      <c r="TVH28" s="32"/>
      <c r="TVI28" s="32"/>
      <c r="TVJ28" s="32"/>
      <c r="TVK28" s="32"/>
      <c r="TVL28" s="32"/>
      <c r="TVM28" s="32"/>
      <c r="TVN28" s="32"/>
      <c r="TVO28" s="32"/>
      <c r="TVP28" s="32"/>
      <c r="TVQ28" s="32"/>
      <c r="TVR28" s="32"/>
      <c r="TVS28" s="32"/>
      <c r="TVT28" s="32"/>
      <c r="TVU28" s="32"/>
      <c r="TVV28" s="32"/>
      <c r="TVW28" s="32"/>
      <c r="TVX28" s="32"/>
      <c r="TVY28" s="32"/>
      <c r="TVZ28" s="32"/>
      <c r="TWA28" s="32"/>
      <c r="TWB28" s="32"/>
      <c r="TWC28" s="32"/>
      <c r="TWD28" s="32"/>
      <c r="TWE28" s="32"/>
      <c r="TWF28" s="32"/>
      <c r="TWG28" s="32"/>
      <c r="TWH28" s="32"/>
      <c r="TWI28" s="32"/>
      <c r="TWJ28" s="32"/>
      <c r="TWK28" s="32"/>
      <c r="TWL28" s="32"/>
      <c r="TWM28" s="32"/>
      <c r="TWN28" s="32"/>
      <c r="TWO28" s="32"/>
      <c r="TWP28" s="32"/>
      <c r="TWQ28" s="32"/>
      <c r="TWR28" s="32"/>
      <c r="TWS28" s="32"/>
      <c r="TWT28" s="32"/>
      <c r="TWU28" s="32"/>
      <c r="TWV28" s="32"/>
      <c r="TWW28" s="32"/>
      <c r="TWX28" s="32"/>
      <c r="TWY28" s="32"/>
      <c r="TWZ28" s="32"/>
      <c r="TXA28" s="32"/>
      <c r="TXB28" s="32"/>
      <c r="TXC28" s="32"/>
      <c r="TXD28" s="32"/>
      <c r="TXE28" s="32"/>
      <c r="TXF28" s="32"/>
      <c r="TXG28" s="32"/>
      <c r="TXH28" s="32"/>
      <c r="TXI28" s="32"/>
      <c r="TXJ28" s="32"/>
      <c r="TXK28" s="32"/>
      <c r="TXL28" s="32"/>
      <c r="TXM28" s="32"/>
      <c r="TXN28" s="32"/>
      <c r="TXO28" s="32"/>
      <c r="TXP28" s="32"/>
      <c r="TXQ28" s="32"/>
      <c r="TXR28" s="32"/>
      <c r="TXS28" s="32"/>
      <c r="TXT28" s="32"/>
      <c r="TXU28" s="32"/>
      <c r="TXV28" s="32"/>
      <c r="TXW28" s="32"/>
      <c r="TXX28" s="32"/>
      <c r="TXY28" s="32"/>
      <c r="TXZ28" s="32"/>
      <c r="TYA28" s="32"/>
      <c r="TYB28" s="32"/>
      <c r="TYC28" s="32"/>
      <c r="TYD28" s="32"/>
      <c r="TYE28" s="32"/>
      <c r="TYF28" s="32"/>
      <c r="TYG28" s="32"/>
      <c r="TYH28" s="32"/>
      <c r="TYI28" s="32"/>
      <c r="TYJ28" s="32"/>
      <c r="TYK28" s="32"/>
      <c r="TYL28" s="32"/>
      <c r="TYM28" s="32"/>
      <c r="TYN28" s="32"/>
      <c r="TYO28" s="32"/>
      <c r="TYP28" s="32"/>
      <c r="TYQ28" s="32"/>
      <c r="TYR28" s="32"/>
      <c r="TYS28" s="32"/>
      <c r="TYT28" s="32"/>
      <c r="TYU28" s="32"/>
      <c r="TYV28" s="32"/>
      <c r="TYW28" s="32"/>
      <c r="TYX28" s="32"/>
      <c r="TYY28" s="32"/>
      <c r="TYZ28" s="32"/>
      <c r="TZA28" s="32"/>
      <c r="TZB28" s="32"/>
      <c r="TZC28" s="32"/>
      <c r="TZD28" s="32"/>
      <c r="TZE28" s="32"/>
      <c r="TZF28" s="32"/>
      <c r="TZG28" s="32"/>
      <c r="TZH28" s="32"/>
      <c r="TZI28" s="32"/>
      <c r="TZJ28" s="32"/>
      <c r="TZK28" s="32"/>
      <c r="TZL28" s="32"/>
      <c r="TZM28" s="32"/>
      <c r="TZN28" s="32"/>
      <c r="TZO28" s="32"/>
      <c r="TZP28" s="32"/>
      <c r="TZQ28" s="32"/>
      <c r="TZR28" s="32"/>
      <c r="TZS28" s="32"/>
      <c r="TZT28" s="32"/>
      <c r="TZU28" s="32"/>
      <c r="TZV28" s="32"/>
      <c r="TZW28" s="32"/>
      <c r="TZX28" s="32"/>
      <c r="TZY28" s="32"/>
      <c r="TZZ28" s="32"/>
      <c r="UAA28" s="32"/>
      <c r="UAB28" s="32"/>
      <c r="UAC28" s="32"/>
      <c r="UAD28" s="32"/>
      <c r="UAE28" s="32"/>
      <c r="UAF28" s="32"/>
      <c r="UAG28" s="32"/>
      <c r="UAH28" s="32"/>
      <c r="UAI28" s="32"/>
      <c r="UAJ28" s="32"/>
      <c r="UAK28" s="32"/>
      <c r="UAL28" s="32"/>
      <c r="UAM28" s="32"/>
      <c r="UAN28" s="32"/>
      <c r="UAO28" s="32"/>
      <c r="UAP28" s="32"/>
      <c r="UAQ28" s="32"/>
      <c r="UAR28" s="32"/>
      <c r="UAS28" s="32"/>
      <c r="UAT28" s="32"/>
      <c r="UAU28" s="32"/>
      <c r="UAV28" s="32"/>
      <c r="UAW28" s="32"/>
      <c r="UAX28" s="32"/>
      <c r="UAY28" s="32"/>
      <c r="UAZ28" s="32"/>
      <c r="UBA28" s="32"/>
      <c r="UBB28" s="32"/>
      <c r="UBC28" s="32"/>
      <c r="UBD28" s="32"/>
      <c r="UBE28" s="32"/>
      <c r="UBF28" s="32"/>
      <c r="UBG28" s="32"/>
      <c r="UBH28" s="32"/>
      <c r="UBI28" s="32"/>
      <c r="UBJ28" s="32"/>
      <c r="UBK28" s="32"/>
      <c r="UBL28" s="32"/>
      <c r="UBM28" s="32"/>
      <c r="UBN28" s="32"/>
      <c r="UBO28" s="32"/>
      <c r="UBP28" s="32"/>
      <c r="UBQ28" s="32"/>
      <c r="UBR28" s="32"/>
      <c r="UBS28" s="32"/>
      <c r="UBT28" s="32"/>
      <c r="UBU28" s="32"/>
      <c r="UBV28" s="32"/>
      <c r="UBW28" s="32"/>
      <c r="UBX28" s="32"/>
      <c r="UBY28" s="32"/>
      <c r="UBZ28" s="32"/>
      <c r="UCA28" s="32"/>
      <c r="UCB28" s="32"/>
      <c r="UCC28" s="32"/>
      <c r="UCD28" s="32"/>
      <c r="UCE28" s="32"/>
      <c r="UCF28" s="32"/>
      <c r="UCG28" s="32"/>
      <c r="UCH28" s="32"/>
      <c r="UCI28" s="32"/>
      <c r="UCJ28" s="32"/>
      <c r="UCK28" s="32"/>
      <c r="UCL28" s="32"/>
      <c r="UCM28" s="32"/>
      <c r="UCN28" s="32"/>
      <c r="UCO28" s="32"/>
      <c r="UCP28" s="32"/>
      <c r="UCQ28" s="32"/>
      <c r="UCR28" s="32"/>
      <c r="UCS28" s="32"/>
      <c r="UCT28" s="32"/>
      <c r="UCU28" s="32"/>
      <c r="UCV28" s="32"/>
      <c r="UCW28" s="32"/>
      <c r="UCX28" s="32"/>
      <c r="UCY28" s="32"/>
      <c r="UCZ28" s="32"/>
      <c r="UDA28" s="32"/>
      <c r="UDB28" s="32"/>
      <c r="UDC28" s="32"/>
      <c r="UDD28" s="32"/>
      <c r="UDE28" s="32"/>
      <c r="UDF28" s="32"/>
      <c r="UDG28" s="32"/>
      <c r="UDH28" s="32"/>
      <c r="UDI28" s="32"/>
      <c r="UDJ28" s="32"/>
      <c r="UDK28" s="32"/>
      <c r="UDL28" s="32"/>
      <c r="UDM28" s="32"/>
      <c r="UDN28" s="32"/>
      <c r="UDO28" s="32"/>
      <c r="UDP28" s="32"/>
      <c r="UDQ28" s="32"/>
      <c r="UDR28" s="32"/>
      <c r="UDS28" s="32"/>
      <c r="UDT28" s="32"/>
      <c r="UDU28" s="32"/>
      <c r="UDV28" s="32"/>
      <c r="UDW28" s="32"/>
      <c r="UDX28" s="32"/>
      <c r="UDY28" s="32"/>
      <c r="UDZ28" s="32"/>
      <c r="UEA28" s="32"/>
      <c r="UEB28" s="32"/>
      <c r="UEC28" s="32"/>
      <c r="UED28" s="32"/>
      <c r="UEE28" s="32"/>
      <c r="UEF28" s="32"/>
      <c r="UEG28" s="32"/>
      <c r="UEH28" s="32"/>
      <c r="UEI28" s="32"/>
      <c r="UEJ28" s="32"/>
      <c r="UEK28" s="32"/>
      <c r="UEL28" s="32"/>
      <c r="UEM28" s="32"/>
      <c r="UEN28" s="32"/>
      <c r="UEO28" s="32"/>
      <c r="UEP28" s="32"/>
      <c r="UEQ28" s="32"/>
      <c r="UER28" s="32"/>
      <c r="UES28" s="32"/>
      <c r="UET28" s="32"/>
      <c r="UEU28" s="32"/>
      <c r="UEV28" s="32"/>
      <c r="UEW28" s="32"/>
      <c r="UEX28" s="32"/>
      <c r="UEY28" s="32"/>
      <c r="UEZ28" s="32"/>
      <c r="UFA28" s="32"/>
      <c r="UFB28" s="32"/>
      <c r="UFC28" s="32"/>
      <c r="UFD28" s="32"/>
      <c r="UFE28" s="32"/>
      <c r="UFF28" s="32"/>
      <c r="UFG28" s="32"/>
      <c r="UFH28" s="32"/>
      <c r="UFI28" s="32"/>
      <c r="UFJ28" s="32"/>
      <c r="UFK28" s="32"/>
      <c r="UFL28" s="32"/>
      <c r="UFM28" s="32"/>
      <c r="UFN28" s="32"/>
      <c r="UFO28" s="32"/>
      <c r="UFP28" s="32"/>
      <c r="UFQ28" s="32"/>
      <c r="UFR28" s="32"/>
      <c r="UFS28" s="32"/>
      <c r="UFT28" s="32"/>
      <c r="UFU28" s="32"/>
      <c r="UFV28" s="32"/>
      <c r="UFW28" s="32"/>
      <c r="UFX28" s="32"/>
      <c r="UFY28" s="32"/>
      <c r="UFZ28" s="32"/>
      <c r="UGA28" s="32"/>
      <c r="UGB28" s="32"/>
      <c r="UGC28" s="32"/>
      <c r="UGD28" s="32"/>
      <c r="UGE28" s="32"/>
      <c r="UGF28" s="32"/>
      <c r="UGG28" s="32"/>
      <c r="UGH28" s="32"/>
      <c r="UGI28" s="32"/>
      <c r="UGJ28" s="32"/>
      <c r="UGK28" s="32"/>
      <c r="UGL28" s="32"/>
      <c r="UGM28" s="32"/>
      <c r="UGN28" s="32"/>
      <c r="UGO28" s="32"/>
      <c r="UGP28" s="32"/>
      <c r="UGQ28" s="32"/>
      <c r="UGR28" s="32"/>
      <c r="UGS28" s="32"/>
      <c r="UGT28" s="32"/>
      <c r="UGU28" s="32"/>
      <c r="UGV28" s="32"/>
      <c r="UGW28" s="32"/>
      <c r="UGX28" s="32"/>
      <c r="UGY28" s="32"/>
      <c r="UGZ28" s="32"/>
      <c r="UHA28" s="32"/>
      <c r="UHB28" s="32"/>
      <c r="UHC28" s="32"/>
      <c r="UHD28" s="32"/>
      <c r="UHE28" s="32"/>
      <c r="UHF28" s="32"/>
      <c r="UHG28" s="32"/>
      <c r="UHH28" s="32"/>
      <c r="UHI28" s="32"/>
      <c r="UHJ28" s="32"/>
      <c r="UHK28" s="32"/>
      <c r="UHL28" s="32"/>
      <c r="UHM28" s="32"/>
      <c r="UHN28" s="32"/>
      <c r="UHO28" s="32"/>
      <c r="UHP28" s="32"/>
      <c r="UHQ28" s="32"/>
      <c r="UHR28" s="32"/>
      <c r="UHS28" s="32"/>
      <c r="UHT28" s="32"/>
      <c r="UHU28" s="32"/>
      <c r="UHV28" s="32"/>
      <c r="UHW28" s="32"/>
      <c r="UHX28" s="32"/>
      <c r="UHY28" s="32"/>
      <c r="UHZ28" s="32"/>
      <c r="UIA28" s="32"/>
      <c r="UIB28" s="32"/>
      <c r="UIC28" s="32"/>
      <c r="UID28" s="32"/>
      <c r="UIE28" s="32"/>
      <c r="UIF28" s="32"/>
      <c r="UIG28" s="32"/>
      <c r="UIH28" s="32"/>
      <c r="UII28" s="32"/>
      <c r="UIJ28" s="32"/>
      <c r="UIK28" s="32"/>
      <c r="UIL28" s="32"/>
      <c r="UIM28" s="32"/>
      <c r="UIN28" s="32"/>
      <c r="UIO28" s="32"/>
      <c r="UIP28" s="32"/>
      <c r="UIQ28" s="32"/>
      <c r="UIR28" s="32"/>
      <c r="UIS28" s="32"/>
      <c r="UIT28" s="32"/>
      <c r="UIU28" s="32"/>
      <c r="UIV28" s="32"/>
      <c r="UIW28" s="32"/>
      <c r="UIX28" s="32"/>
      <c r="UIY28" s="32"/>
      <c r="UIZ28" s="32"/>
      <c r="UJA28" s="32"/>
      <c r="UJB28" s="32"/>
      <c r="UJC28" s="32"/>
      <c r="UJD28" s="32"/>
      <c r="UJE28" s="32"/>
      <c r="UJF28" s="32"/>
      <c r="UJG28" s="32"/>
      <c r="UJH28" s="32"/>
      <c r="UJI28" s="32"/>
      <c r="UJJ28" s="32"/>
      <c r="UJK28" s="32"/>
      <c r="UJL28" s="32"/>
      <c r="UJM28" s="32"/>
      <c r="UJN28" s="32"/>
      <c r="UJO28" s="32"/>
      <c r="UJP28" s="32"/>
      <c r="UJQ28" s="32"/>
      <c r="UJR28" s="32"/>
      <c r="UJS28" s="32"/>
      <c r="UJT28" s="32"/>
      <c r="UJU28" s="32"/>
      <c r="UJV28" s="32"/>
      <c r="UJW28" s="32"/>
      <c r="UJX28" s="32"/>
      <c r="UJY28" s="32"/>
      <c r="UJZ28" s="32"/>
      <c r="UKA28" s="32"/>
      <c r="UKB28" s="32"/>
      <c r="UKC28" s="32"/>
      <c r="UKD28" s="32"/>
      <c r="UKE28" s="32"/>
      <c r="UKF28" s="32"/>
      <c r="UKG28" s="32"/>
      <c r="UKH28" s="32"/>
      <c r="UKI28" s="32"/>
      <c r="UKJ28" s="32"/>
      <c r="UKK28" s="32"/>
      <c r="UKL28" s="32"/>
      <c r="UKM28" s="32"/>
      <c r="UKN28" s="32"/>
      <c r="UKO28" s="32"/>
      <c r="UKP28" s="32"/>
      <c r="UKQ28" s="32"/>
      <c r="UKR28" s="32"/>
      <c r="UKS28" s="32"/>
      <c r="UKT28" s="32"/>
      <c r="UKU28" s="32"/>
      <c r="UKV28" s="32"/>
      <c r="UKW28" s="32"/>
      <c r="UKX28" s="32"/>
      <c r="UKY28" s="32"/>
      <c r="UKZ28" s="32"/>
      <c r="ULA28" s="32"/>
      <c r="ULB28" s="32"/>
      <c r="ULC28" s="32"/>
      <c r="ULD28" s="32"/>
      <c r="ULE28" s="32"/>
      <c r="ULF28" s="32"/>
      <c r="ULG28" s="32"/>
      <c r="ULH28" s="32"/>
      <c r="ULI28" s="32"/>
      <c r="ULJ28" s="32"/>
      <c r="ULK28" s="32"/>
      <c r="ULL28" s="32"/>
      <c r="ULM28" s="32"/>
      <c r="ULN28" s="32"/>
      <c r="ULO28" s="32"/>
      <c r="ULP28" s="32"/>
      <c r="ULQ28" s="32"/>
      <c r="ULR28" s="32"/>
      <c r="ULS28" s="32"/>
      <c r="ULT28" s="32"/>
      <c r="ULU28" s="32"/>
      <c r="ULV28" s="32"/>
      <c r="ULW28" s="32"/>
      <c r="ULX28" s="32"/>
      <c r="ULY28" s="32"/>
      <c r="ULZ28" s="32"/>
      <c r="UMA28" s="32"/>
      <c r="UMB28" s="32"/>
      <c r="UMC28" s="32"/>
      <c r="UMD28" s="32"/>
      <c r="UME28" s="32"/>
      <c r="UMF28" s="32"/>
      <c r="UMG28" s="32"/>
      <c r="UMH28" s="32"/>
      <c r="UMI28" s="32"/>
      <c r="UMJ28" s="32"/>
      <c r="UMK28" s="32"/>
      <c r="UML28" s="32"/>
      <c r="UMM28" s="32"/>
      <c r="UMN28" s="32"/>
      <c r="UMO28" s="32"/>
      <c r="UMP28" s="32"/>
      <c r="UMQ28" s="32"/>
      <c r="UMR28" s="32"/>
      <c r="UMS28" s="32"/>
      <c r="UMT28" s="32"/>
      <c r="UMU28" s="32"/>
      <c r="UMV28" s="32"/>
      <c r="UMW28" s="32"/>
      <c r="UMX28" s="32"/>
      <c r="UMY28" s="32"/>
      <c r="UMZ28" s="32"/>
      <c r="UNA28" s="32"/>
      <c r="UNB28" s="32"/>
      <c r="UNC28" s="32"/>
      <c r="UND28" s="32"/>
      <c r="UNE28" s="32"/>
      <c r="UNF28" s="32"/>
      <c r="UNG28" s="32"/>
      <c r="UNH28" s="32"/>
      <c r="UNI28" s="32"/>
      <c r="UNJ28" s="32"/>
      <c r="UNK28" s="32"/>
      <c r="UNL28" s="32"/>
      <c r="UNM28" s="32"/>
      <c r="UNN28" s="32"/>
      <c r="UNO28" s="32"/>
      <c r="UNP28" s="32"/>
      <c r="UNQ28" s="32"/>
      <c r="UNR28" s="32"/>
      <c r="UNS28" s="32"/>
      <c r="UNT28" s="32"/>
      <c r="UNU28" s="32"/>
      <c r="UNV28" s="32"/>
      <c r="UNW28" s="32"/>
      <c r="UNX28" s="32"/>
      <c r="UNY28" s="32"/>
      <c r="UNZ28" s="32"/>
      <c r="UOA28" s="32"/>
      <c r="UOB28" s="32"/>
      <c r="UOC28" s="32"/>
      <c r="UOD28" s="32"/>
      <c r="UOE28" s="32"/>
      <c r="UOF28" s="32"/>
      <c r="UOG28" s="32"/>
      <c r="UOH28" s="32"/>
      <c r="UOI28" s="32"/>
      <c r="UOJ28" s="32"/>
      <c r="UOK28" s="32"/>
      <c r="UOL28" s="32"/>
      <c r="UOM28" s="32"/>
      <c r="UON28" s="32"/>
      <c r="UOO28" s="32"/>
      <c r="UOP28" s="32"/>
      <c r="UOQ28" s="32"/>
      <c r="UOR28" s="32"/>
      <c r="UOS28" s="32"/>
      <c r="UOT28" s="32"/>
      <c r="UOU28" s="32"/>
      <c r="UOV28" s="32"/>
      <c r="UOW28" s="32"/>
      <c r="UOX28" s="32"/>
      <c r="UOY28" s="32"/>
      <c r="UOZ28" s="32"/>
      <c r="UPA28" s="32"/>
      <c r="UPB28" s="32"/>
      <c r="UPC28" s="32"/>
      <c r="UPD28" s="32"/>
      <c r="UPE28" s="32"/>
      <c r="UPF28" s="32"/>
      <c r="UPG28" s="32"/>
      <c r="UPH28" s="32"/>
      <c r="UPI28" s="32"/>
      <c r="UPJ28" s="32"/>
      <c r="UPK28" s="32"/>
      <c r="UPL28" s="32"/>
      <c r="UPM28" s="32"/>
      <c r="UPN28" s="32"/>
      <c r="UPO28" s="32"/>
      <c r="UPP28" s="32"/>
      <c r="UPQ28" s="32"/>
      <c r="UPR28" s="32"/>
      <c r="UPS28" s="32"/>
      <c r="UPT28" s="32"/>
      <c r="UPU28" s="32"/>
      <c r="UPV28" s="32"/>
      <c r="UPW28" s="32"/>
      <c r="UPX28" s="32"/>
      <c r="UPY28" s="32"/>
      <c r="UPZ28" s="32"/>
      <c r="UQA28" s="32"/>
      <c r="UQB28" s="32"/>
      <c r="UQC28" s="32"/>
      <c r="UQD28" s="32"/>
      <c r="UQE28" s="32"/>
      <c r="UQF28" s="32"/>
      <c r="UQG28" s="32"/>
      <c r="UQH28" s="32"/>
      <c r="UQI28" s="32"/>
      <c r="UQJ28" s="32"/>
      <c r="UQK28" s="32"/>
      <c r="UQL28" s="32"/>
      <c r="UQM28" s="32"/>
      <c r="UQN28" s="32"/>
      <c r="UQO28" s="32"/>
      <c r="UQP28" s="32"/>
      <c r="UQQ28" s="32"/>
      <c r="UQR28" s="32"/>
      <c r="UQS28" s="32"/>
      <c r="UQT28" s="32"/>
      <c r="UQU28" s="32"/>
      <c r="UQV28" s="32"/>
      <c r="UQW28" s="32"/>
      <c r="UQX28" s="32"/>
      <c r="UQY28" s="32"/>
      <c r="UQZ28" s="32"/>
      <c r="URA28" s="32"/>
      <c r="URB28" s="32"/>
      <c r="URC28" s="32"/>
      <c r="URD28" s="32"/>
      <c r="URE28" s="32"/>
      <c r="URF28" s="32"/>
      <c r="URG28" s="32"/>
      <c r="URH28" s="32"/>
      <c r="URI28" s="32"/>
      <c r="URJ28" s="32"/>
      <c r="URK28" s="32"/>
      <c r="URL28" s="32"/>
      <c r="URM28" s="32"/>
      <c r="URN28" s="32"/>
      <c r="URO28" s="32"/>
      <c r="URP28" s="32"/>
      <c r="URQ28" s="32"/>
      <c r="URR28" s="32"/>
      <c r="URS28" s="32"/>
      <c r="URT28" s="32"/>
      <c r="URU28" s="32"/>
      <c r="URV28" s="32"/>
      <c r="URW28" s="32"/>
      <c r="URX28" s="32"/>
      <c r="URY28" s="32"/>
      <c r="URZ28" s="32"/>
      <c r="USA28" s="32"/>
      <c r="USB28" s="32"/>
      <c r="USC28" s="32"/>
      <c r="USD28" s="32"/>
      <c r="USE28" s="32"/>
      <c r="USF28" s="32"/>
      <c r="USG28" s="32"/>
      <c r="USH28" s="32"/>
      <c r="USI28" s="32"/>
      <c r="USJ28" s="32"/>
      <c r="USK28" s="32"/>
      <c r="USL28" s="32"/>
      <c r="USM28" s="32"/>
      <c r="USN28" s="32"/>
      <c r="USO28" s="32"/>
      <c r="USP28" s="32"/>
      <c r="USQ28" s="32"/>
      <c r="USR28" s="32"/>
      <c r="USS28" s="32"/>
      <c r="UST28" s="32"/>
      <c r="USU28" s="32"/>
      <c r="USV28" s="32"/>
      <c r="USW28" s="32"/>
      <c r="USX28" s="32"/>
      <c r="USY28" s="32"/>
      <c r="USZ28" s="32"/>
      <c r="UTA28" s="32"/>
      <c r="UTB28" s="32"/>
      <c r="UTC28" s="32"/>
      <c r="UTD28" s="32"/>
      <c r="UTE28" s="32"/>
      <c r="UTF28" s="32"/>
      <c r="UTG28" s="32"/>
      <c r="UTH28" s="32"/>
      <c r="UTI28" s="32"/>
      <c r="UTJ28" s="32"/>
      <c r="UTK28" s="32"/>
      <c r="UTL28" s="32"/>
      <c r="UTM28" s="32"/>
      <c r="UTN28" s="32"/>
      <c r="UTO28" s="32"/>
      <c r="UTP28" s="32"/>
      <c r="UTQ28" s="32"/>
      <c r="UTR28" s="32"/>
      <c r="UTS28" s="32"/>
      <c r="UTT28" s="32"/>
      <c r="UTU28" s="32"/>
      <c r="UTV28" s="32"/>
      <c r="UTW28" s="32"/>
      <c r="UTX28" s="32"/>
      <c r="UTY28" s="32"/>
      <c r="UTZ28" s="32"/>
      <c r="UUA28" s="32"/>
      <c r="UUB28" s="32"/>
      <c r="UUC28" s="32"/>
      <c r="UUD28" s="32"/>
      <c r="UUE28" s="32"/>
      <c r="UUF28" s="32"/>
      <c r="UUG28" s="32"/>
      <c r="UUH28" s="32"/>
      <c r="UUI28" s="32"/>
      <c r="UUJ28" s="32"/>
      <c r="UUK28" s="32"/>
      <c r="UUL28" s="32"/>
      <c r="UUM28" s="32"/>
      <c r="UUN28" s="32"/>
      <c r="UUO28" s="32"/>
      <c r="UUP28" s="32"/>
      <c r="UUQ28" s="32"/>
      <c r="UUR28" s="32"/>
      <c r="UUS28" s="32"/>
      <c r="UUT28" s="32"/>
      <c r="UUU28" s="32"/>
      <c r="UUV28" s="32"/>
      <c r="UUW28" s="32"/>
      <c r="UUX28" s="32"/>
      <c r="UUY28" s="32"/>
      <c r="UUZ28" s="32"/>
      <c r="UVA28" s="32"/>
      <c r="UVB28" s="32"/>
      <c r="UVC28" s="32"/>
      <c r="UVD28" s="32"/>
      <c r="UVE28" s="32"/>
      <c r="UVF28" s="32"/>
      <c r="UVG28" s="32"/>
      <c r="UVH28" s="32"/>
      <c r="UVI28" s="32"/>
      <c r="UVJ28" s="32"/>
      <c r="UVK28" s="32"/>
      <c r="UVL28" s="32"/>
      <c r="UVM28" s="32"/>
      <c r="UVN28" s="32"/>
      <c r="UVO28" s="32"/>
      <c r="UVP28" s="32"/>
      <c r="UVQ28" s="32"/>
      <c r="UVR28" s="32"/>
      <c r="UVS28" s="32"/>
      <c r="UVT28" s="32"/>
      <c r="UVU28" s="32"/>
      <c r="UVV28" s="32"/>
      <c r="UVW28" s="32"/>
      <c r="UVX28" s="32"/>
      <c r="UVY28" s="32"/>
      <c r="UVZ28" s="32"/>
      <c r="UWA28" s="32"/>
      <c r="UWB28" s="32"/>
      <c r="UWC28" s="32"/>
      <c r="UWD28" s="32"/>
      <c r="UWE28" s="32"/>
      <c r="UWF28" s="32"/>
      <c r="UWG28" s="32"/>
      <c r="UWH28" s="32"/>
      <c r="UWI28" s="32"/>
      <c r="UWJ28" s="32"/>
      <c r="UWK28" s="32"/>
      <c r="UWL28" s="32"/>
      <c r="UWM28" s="32"/>
      <c r="UWN28" s="32"/>
      <c r="UWO28" s="32"/>
      <c r="UWP28" s="32"/>
      <c r="UWQ28" s="32"/>
      <c r="UWR28" s="32"/>
      <c r="UWS28" s="32"/>
      <c r="UWT28" s="32"/>
      <c r="UWU28" s="32"/>
      <c r="UWV28" s="32"/>
      <c r="UWW28" s="32"/>
      <c r="UWX28" s="32"/>
      <c r="UWY28" s="32"/>
      <c r="UWZ28" s="32"/>
      <c r="UXA28" s="32"/>
      <c r="UXB28" s="32"/>
      <c r="UXC28" s="32"/>
      <c r="UXD28" s="32"/>
      <c r="UXE28" s="32"/>
      <c r="UXF28" s="32"/>
      <c r="UXG28" s="32"/>
      <c r="UXH28" s="32"/>
      <c r="UXI28" s="32"/>
      <c r="UXJ28" s="32"/>
      <c r="UXK28" s="32"/>
      <c r="UXL28" s="32"/>
      <c r="UXM28" s="32"/>
      <c r="UXN28" s="32"/>
      <c r="UXO28" s="32"/>
      <c r="UXP28" s="32"/>
      <c r="UXQ28" s="32"/>
      <c r="UXR28" s="32"/>
      <c r="UXS28" s="32"/>
      <c r="UXT28" s="32"/>
      <c r="UXU28" s="32"/>
      <c r="UXV28" s="32"/>
      <c r="UXW28" s="32"/>
      <c r="UXX28" s="32"/>
      <c r="UXY28" s="32"/>
      <c r="UXZ28" s="32"/>
      <c r="UYA28" s="32"/>
      <c r="UYB28" s="32"/>
      <c r="UYC28" s="32"/>
      <c r="UYD28" s="32"/>
      <c r="UYE28" s="32"/>
      <c r="UYF28" s="32"/>
      <c r="UYG28" s="32"/>
      <c r="UYH28" s="32"/>
      <c r="UYI28" s="32"/>
      <c r="UYJ28" s="32"/>
      <c r="UYK28" s="32"/>
      <c r="UYL28" s="32"/>
      <c r="UYM28" s="32"/>
      <c r="UYN28" s="32"/>
      <c r="UYO28" s="32"/>
      <c r="UYP28" s="32"/>
      <c r="UYQ28" s="32"/>
      <c r="UYR28" s="32"/>
      <c r="UYS28" s="32"/>
      <c r="UYT28" s="32"/>
      <c r="UYU28" s="32"/>
      <c r="UYV28" s="32"/>
      <c r="UYW28" s="32"/>
      <c r="UYX28" s="32"/>
      <c r="UYY28" s="32"/>
      <c r="UYZ28" s="32"/>
      <c r="UZA28" s="32"/>
      <c r="UZB28" s="32"/>
      <c r="UZC28" s="32"/>
      <c r="UZD28" s="32"/>
      <c r="UZE28" s="32"/>
      <c r="UZF28" s="32"/>
      <c r="UZG28" s="32"/>
      <c r="UZH28" s="32"/>
      <c r="UZI28" s="32"/>
      <c r="UZJ28" s="32"/>
      <c r="UZK28" s="32"/>
      <c r="UZL28" s="32"/>
      <c r="UZM28" s="32"/>
      <c r="UZN28" s="32"/>
      <c r="UZO28" s="32"/>
      <c r="UZP28" s="32"/>
      <c r="UZQ28" s="32"/>
      <c r="UZR28" s="32"/>
      <c r="UZS28" s="32"/>
      <c r="UZT28" s="32"/>
      <c r="UZU28" s="32"/>
      <c r="UZV28" s="32"/>
      <c r="UZW28" s="32"/>
      <c r="UZX28" s="32"/>
      <c r="UZY28" s="32"/>
      <c r="UZZ28" s="32"/>
      <c r="VAA28" s="32"/>
      <c r="VAB28" s="32"/>
      <c r="VAC28" s="32"/>
      <c r="VAD28" s="32"/>
      <c r="VAE28" s="32"/>
      <c r="VAF28" s="32"/>
      <c r="VAG28" s="32"/>
      <c r="VAH28" s="32"/>
      <c r="VAI28" s="32"/>
      <c r="VAJ28" s="32"/>
      <c r="VAK28" s="32"/>
      <c r="VAL28" s="32"/>
      <c r="VAM28" s="32"/>
      <c r="VAN28" s="32"/>
      <c r="VAO28" s="32"/>
      <c r="VAP28" s="32"/>
      <c r="VAQ28" s="32"/>
      <c r="VAR28" s="32"/>
      <c r="VAS28" s="32"/>
      <c r="VAT28" s="32"/>
      <c r="VAU28" s="32"/>
      <c r="VAV28" s="32"/>
      <c r="VAW28" s="32"/>
      <c r="VAX28" s="32"/>
      <c r="VAY28" s="32"/>
      <c r="VAZ28" s="32"/>
      <c r="VBA28" s="32"/>
      <c r="VBB28" s="32"/>
      <c r="VBC28" s="32"/>
      <c r="VBD28" s="32"/>
      <c r="VBE28" s="32"/>
      <c r="VBF28" s="32"/>
      <c r="VBG28" s="32"/>
      <c r="VBH28" s="32"/>
      <c r="VBI28" s="32"/>
      <c r="VBJ28" s="32"/>
      <c r="VBK28" s="32"/>
      <c r="VBL28" s="32"/>
      <c r="VBM28" s="32"/>
      <c r="VBN28" s="32"/>
      <c r="VBO28" s="32"/>
      <c r="VBP28" s="32"/>
      <c r="VBQ28" s="32"/>
      <c r="VBR28" s="32"/>
      <c r="VBS28" s="32"/>
      <c r="VBT28" s="32"/>
      <c r="VBU28" s="32"/>
      <c r="VBV28" s="32"/>
      <c r="VBW28" s="32"/>
      <c r="VBX28" s="32"/>
      <c r="VBY28" s="32"/>
      <c r="VBZ28" s="32"/>
      <c r="VCA28" s="32"/>
      <c r="VCB28" s="32"/>
      <c r="VCC28" s="32"/>
      <c r="VCD28" s="32"/>
      <c r="VCE28" s="32"/>
      <c r="VCF28" s="32"/>
      <c r="VCG28" s="32"/>
      <c r="VCH28" s="32"/>
      <c r="VCI28" s="32"/>
      <c r="VCJ28" s="32"/>
      <c r="VCK28" s="32"/>
      <c r="VCL28" s="32"/>
      <c r="VCM28" s="32"/>
      <c r="VCN28" s="32"/>
      <c r="VCO28" s="32"/>
      <c r="VCP28" s="32"/>
      <c r="VCQ28" s="32"/>
      <c r="VCR28" s="32"/>
      <c r="VCS28" s="32"/>
      <c r="VCT28" s="32"/>
      <c r="VCU28" s="32"/>
      <c r="VCV28" s="32"/>
      <c r="VCW28" s="32"/>
      <c r="VCX28" s="32"/>
      <c r="VCY28" s="32"/>
      <c r="VCZ28" s="32"/>
      <c r="VDA28" s="32"/>
      <c r="VDB28" s="32"/>
      <c r="VDC28" s="32"/>
      <c r="VDD28" s="32"/>
      <c r="VDE28" s="32"/>
      <c r="VDF28" s="32"/>
      <c r="VDG28" s="32"/>
      <c r="VDH28" s="32"/>
      <c r="VDI28" s="32"/>
      <c r="VDJ28" s="32"/>
      <c r="VDK28" s="32"/>
      <c r="VDL28" s="32"/>
      <c r="VDM28" s="32"/>
      <c r="VDN28" s="32"/>
      <c r="VDO28" s="32"/>
      <c r="VDP28" s="32"/>
      <c r="VDQ28" s="32"/>
      <c r="VDR28" s="32"/>
      <c r="VDS28" s="32"/>
      <c r="VDT28" s="32"/>
      <c r="VDU28" s="32"/>
      <c r="VDV28" s="32"/>
      <c r="VDW28" s="32"/>
      <c r="VDX28" s="32"/>
      <c r="VDY28" s="32"/>
      <c r="VDZ28" s="32"/>
      <c r="VEA28" s="32"/>
      <c r="VEB28" s="32"/>
      <c r="VEC28" s="32"/>
      <c r="VED28" s="32"/>
      <c r="VEE28" s="32"/>
      <c r="VEF28" s="32"/>
      <c r="VEG28" s="32"/>
      <c r="VEH28" s="32"/>
      <c r="VEI28" s="32"/>
      <c r="VEJ28" s="32"/>
      <c r="VEK28" s="32"/>
      <c r="VEL28" s="32"/>
      <c r="VEM28" s="32"/>
      <c r="VEN28" s="32"/>
      <c r="VEO28" s="32"/>
      <c r="VEP28" s="32"/>
      <c r="VEQ28" s="32"/>
      <c r="VER28" s="32"/>
      <c r="VES28" s="32"/>
      <c r="VET28" s="32"/>
      <c r="VEU28" s="32"/>
      <c r="VEV28" s="32"/>
      <c r="VEW28" s="32"/>
      <c r="VEX28" s="32"/>
      <c r="VEY28" s="32"/>
      <c r="VEZ28" s="32"/>
      <c r="VFA28" s="32"/>
      <c r="VFB28" s="32"/>
      <c r="VFC28" s="32"/>
      <c r="VFD28" s="32"/>
      <c r="VFE28" s="32"/>
      <c r="VFF28" s="32"/>
      <c r="VFG28" s="32"/>
      <c r="VFH28" s="32"/>
      <c r="VFI28" s="32"/>
      <c r="VFJ28" s="32"/>
      <c r="VFK28" s="32"/>
      <c r="VFL28" s="32"/>
      <c r="VFM28" s="32"/>
      <c r="VFN28" s="32"/>
      <c r="VFO28" s="32"/>
      <c r="VFP28" s="32"/>
      <c r="VFQ28" s="32"/>
      <c r="VFR28" s="32"/>
      <c r="VFS28" s="32"/>
      <c r="VFT28" s="32"/>
      <c r="VFU28" s="32"/>
      <c r="VFV28" s="32"/>
      <c r="VFW28" s="32"/>
      <c r="VFX28" s="32"/>
      <c r="VFY28" s="32"/>
      <c r="VFZ28" s="32"/>
      <c r="VGA28" s="32"/>
      <c r="VGB28" s="32"/>
      <c r="VGC28" s="32"/>
      <c r="VGD28" s="32"/>
      <c r="VGE28" s="32"/>
      <c r="VGF28" s="32"/>
      <c r="VGG28" s="32"/>
      <c r="VGH28" s="32"/>
      <c r="VGI28" s="32"/>
      <c r="VGJ28" s="32"/>
      <c r="VGK28" s="32"/>
      <c r="VGL28" s="32"/>
      <c r="VGM28" s="32"/>
      <c r="VGN28" s="32"/>
      <c r="VGO28" s="32"/>
      <c r="VGP28" s="32"/>
      <c r="VGQ28" s="32"/>
      <c r="VGR28" s="32"/>
      <c r="VGS28" s="32"/>
      <c r="VGT28" s="32"/>
      <c r="VGU28" s="32"/>
      <c r="VGV28" s="32"/>
      <c r="VGW28" s="32"/>
      <c r="VGX28" s="32"/>
      <c r="VGY28" s="32"/>
      <c r="VGZ28" s="32"/>
      <c r="VHA28" s="32"/>
      <c r="VHB28" s="32"/>
      <c r="VHC28" s="32"/>
      <c r="VHD28" s="32"/>
      <c r="VHE28" s="32"/>
      <c r="VHF28" s="32"/>
      <c r="VHG28" s="32"/>
      <c r="VHH28" s="32"/>
      <c r="VHI28" s="32"/>
      <c r="VHJ28" s="32"/>
      <c r="VHK28" s="32"/>
      <c r="VHL28" s="32"/>
      <c r="VHM28" s="32"/>
      <c r="VHN28" s="32"/>
      <c r="VHO28" s="32"/>
      <c r="VHP28" s="32"/>
      <c r="VHQ28" s="32"/>
      <c r="VHR28" s="32"/>
      <c r="VHS28" s="32"/>
      <c r="VHT28" s="32"/>
      <c r="VHU28" s="32"/>
      <c r="VHV28" s="32"/>
      <c r="VHW28" s="32"/>
      <c r="VHX28" s="32"/>
      <c r="VHY28" s="32"/>
      <c r="VHZ28" s="32"/>
      <c r="VIA28" s="32"/>
      <c r="VIB28" s="32"/>
      <c r="VIC28" s="32"/>
      <c r="VID28" s="32"/>
      <c r="VIE28" s="32"/>
      <c r="VIF28" s="32"/>
      <c r="VIG28" s="32"/>
      <c r="VIH28" s="32"/>
      <c r="VII28" s="32"/>
      <c r="VIJ28" s="32"/>
      <c r="VIK28" s="32"/>
      <c r="VIL28" s="32"/>
      <c r="VIM28" s="32"/>
      <c r="VIN28" s="32"/>
      <c r="VIO28" s="32"/>
      <c r="VIP28" s="32"/>
      <c r="VIQ28" s="32"/>
      <c r="VIR28" s="32"/>
      <c r="VIS28" s="32"/>
      <c r="VIT28" s="32"/>
      <c r="VIU28" s="32"/>
      <c r="VIV28" s="32"/>
      <c r="VIW28" s="32"/>
      <c r="VIX28" s="32"/>
      <c r="VIY28" s="32"/>
      <c r="VIZ28" s="32"/>
      <c r="VJA28" s="32"/>
      <c r="VJB28" s="32"/>
      <c r="VJC28" s="32"/>
      <c r="VJD28" s="32"/>
      <c r="VJE28" s="32"/>
      <c r="VJF28" s="32"/>
      <c r="VJG28" s="32"/>
      <c r="VJH28" s="32"/>
      <c r="VJI28" s="32"/>
      <c r="VJJ28" s="32"/>
      <c r="VJK28" s="32"/>
      <c r="VJL28" s="32"/>
      <c r="VJM28" s="32"/>
      <c r="VJN28" s="32"/>
      <c r="VJO28" s="32"/>
      <c r="VJP28" s="32"/>
      <c r="VJQ28" s="32"/>
      <c r="VJR28" s="32"/>
      <c r="VJS28" s="32"/>
      <c r="VJT28" s="32"/>
      <c r="VJU28" s="32"/>
      <c r="VJV28" s="32"/>
      <c r="VJW28" s="32"/>
      <c r="VJX28" s="32"/>
      <c r="VJY28" s="32"/>
      <c r="VJZ28" s="32"/>
      <c r="VKA28" s="32"/>
      <c r="VKB28" s="32"/>
      <c r="VKC28" s="32"/>
      <c r="VKD28" s="32"/>
      <c r="VKE28" s="32"/>
      <c r="VKF28" s="32"/>
      <c r="VKG28" s="32"/>
      <c r="VKH28" s="32"/>
      <c r="VKI28" s="32"/>
      <c r="VKJ28" s="32"/>
      <c r="VKK28" s="32"/>
      <c r="VKL28" s="32"/>
      <c r="VKM28" s="32"/>
      <c r="VKN28" s="32"/>
      <c r="VKO28" s="32"/>
      <c r="VKP28" s="32"/>
      <c r="VKQ28" s="32"/>
      <c r="VKR28" s="32"/>
      <c r="VKS28" s="32"/>
      <c r="VKT28" s="32"/>
      <c r="VKU28" s="32"/>
      <c r="VKV28" s="32"/>
      <c r="VKW28" s="32"/>
      <c r="VKX28" s="32"/>
      <c r="VKY28" s="32"/>
      <c r="VKZ28" s="32"/>
      <c r="VLA28" s="32"/>
      <c r="VLB28" s="32"/>
      <c r="VLC28" s="32"/>
      <c r="VLD28" s="32"/>
      <c r="VLE28" s="32"/>
      <c r="VLF28" s="32"/>
      <c r="VLG28" s="32"/>
      <c r="VLH28" s="32"/>
      <c r="VLI28" s="32"/>
      <c r="VLJ28" s="32"/>
      <c r="VLK28" s="32"/>
      <c r="VLL28" s="32"/>
      <c r="VLM28" s="32"/>
      <c r="VLN28" s="32"/>
      <c r="VLO28" s="32"/>
      <c r="VLP28" s="32"/>
      <c r="VLQ28" s="32"/>
      <c r="VLR28" s="32"/>
      <c r="VLS28" s="32"/>
      <c r="VLT28" s="32"/>
      <c r="VLU28" s="32"/>
      <c r="VLV28" s="32"/>
      <c r="VLW28" s="32"/>
      <c r="VLX28" s="32"/>
      <c r="VLY28" s="32"/>
      <c r="VLZ28" s="32"/>
      <c r="VMA28" s="32"/>
      <c r="VMB28" s="32"/>
      <c r="VMC28" s="32"/>
      <c r="VMD28" s="32"/>
      <c r="VME28" s="32"/>
      <c r="VMF28" s="32"/>
      <c r="VMG28" s="32"/>
      <c r="VMH28" s="32"/>
      <c r="VMI28" s="32"/>
      <c r="VMJ28" s="32"/>
      <c r="VMK28" s="32"/>
      <c r="VML28" s="32"/>
      <c r="VMM28" s="32"/>
      <c r="VMN28" s="32"/>
      <c r="VMO28" s="32"/>
      <c r="VMP28" s="32"/>
      <c r="VMQ28" s="32"/>
      <c r="VMR28" s="32"/>
      <c r="VMS28" s="32"/>
      <c r="VMT28" s="32"/>
      <c r="VMU28" s="32"/>
      <c r="VMV28" s="32"/>
      <c r="VMW28" s="32"/>
      <c r="VMX28" s="32"/>
      <c r="VMY28" s="32"/>
      <c r="VMZ28" s="32"/>
      <c r="VNA28" s="32"/>
      <c r="VNB28" s="32"/>
      <c r="VNC28" s="32"/>
      <c r="VND28" s="32"/>
      <c r="VNE28" s="32"/>
      <c r="VNF28" s="32"/>
      <c r="VNG28" s="32"/>
      <c r="VNH28" s="32"/>
      <c r="VNI28" s="32"/>
      <c r="VNJ28" s="32"/>
      <c r="VNK28" s="32"/>
      <c r="VNL28" s="32"/>
      <c r="VNM28" s="32"/>
      <c r="VNN28" s="32"/>
      <c r="VNO28" s="32"/>
      <c r="VNP28" s="32"/>
      <c r="VNQ28" s="32"/>
      <c r="VNR28" s="32"/>
      <c r="VNS28" s="32"/>
      <c r="VNT28" s="32"/>
      <c r="VNU28" s="32"/>
      <c r="VNV28" s="32"/>
      <c r="VNW28" s="32"/>
      <c r="VNX28" s="32"/>
      <c r="VNY28" s="32"/>
      <c r="VNZ28" s="32"/>
      <c r="VOA28" s="32"/>
      <c r="VOB28" s="32"/>
      <c r="VOC28" s="32"/>
      <c r="VOD28" s="32"/>
      <c r="VOE28" s="32"/>
      <c r="VOF28" s="32"/>
      <c r="VOG28" s="32"/>
      <c r="VOH28" s="32"/>
      <c r="VOI28" s="32"/>
      <c r="VOJ28" s="32"/>
      <c r="VOK28" s="32"/>
      <c r="VOL28" s="32"/>
      <c r="VOM28" s="32"/>
      <c r="VON28" s="32"/>
      <c r="VOO28" s="32"/>
      <c r="VOP28" s="32"/>
      <c r="VOQ28" s="32"/>
      <c r="VOR28" s="32"/>
      <c r="VOS28" s="32"/>
      <c r="VOT28" s="32"/>
      <c r="VOU28" s="32"/>
      <c r="VOV28" s="32"/>
      <c r="VOW28" s="32"/>
      <c r="VOX28" s="32"/>
      <c r="VOY28" s="32"/>
      <c r="VOZ28" s="32"/>
      <c r="VPA28" s="32"/>
      <c r="VPB28" s="32"/>
      <c r="VPC28" s="32"/>
      <c r="VPD28" s="32"/>
      <c r="VPE28" s="32"/>
      <c r="VPF28" s="32"/>
      <c r="VPG28" s="32"/>
      <c r="VPH28" s="32"/>
      <c r="VPI28" s="32"/>
      <c r="VPJ28" s="32"/>
      <c r="VPK28" s="32"/>
      <c r="VPL28" s="32"/>
      <c r="VPM28" s="32"/>
      <c r="VPN28" s="32"/>
      <c r="VPO28" s="32"/>
      <c r="VPP28" s="32"/>
      <c r="VPQ28" s="32"/>
      <c r="VPR28" s="32"/>
      <c r="VPS28" s="32"/>
      <c r="VPT28" s="32"/>
      <c r="VPU28" s="32"/>
      <c r="VPV28" s="32"/>
      <c r="VPW28" s="32"/>
      <c r="VPX28" s="32"/>
      <c r="VPY28" s="32"/>
      <c r="VPZ28" s="32"/>
      <c r="VQA28" s="32"/>
      <c r="VQB28" s="32"/>
      <c r="VQC28" s="32"/>
      <c r="VQD28" s="32"/>
      <c r="VQE28" s="32"/>
      <c r="VQF28" s="32"/>
      <c r="VQG28" s="32"/>
      <c r="VQH28" s="32"/>
      <c r="VQI28" s="32"/>
      <c r="VQJ28" s="32"/>
      <c r="VQK28" s="32"/>
      <c r="VQL28" s="32"/>
      <c r="VQM28" s="32"/>
      <c r="VQN28" s="32"/>
      <c r="VQO28" s="32"/>
      <c r="VQP28" s="32"/>
      <c r="VQQ28" s="32"/>
      <c r="VQR28" s="32"/>
      <c r="VQS28" s="32"/>
      <c r="VQT28" s="32"/>
      <c r="VQU28" s="32"/>
      <c r="VQV28" s="32"/>
      <c r="VQW28" s="32"/>
      <c r="VQX28" s="32"/>
      <c r="VQY28" s="32"/>
      <c r="VQZ28" s="32"/>
      <c r="VRA28" s="32"/>
      <c r="VRB28" s="32"/>
      <c r="VRC28" s="32"/>
      <c r="VRD28" s="32"/>
      <c r="VRE28" s="32"/>
      <c r="VRF28" s="32"/>
      <c r="VRG28" s="32"/>
      <c r="VRH28" s="32"/>
      <c r="VRI28" s="32"/>
      <c r="VRJ28" s="32"/>
      <c r="VRK28" s="32"/>
      <c r="VRL28" s="32"/>
      <c r="VRM28" s="32"/>
      <c r="VRN28" s="32"/>
      <c r="VRO28" s="32"/>
      <c r="VRP28" s="32"/>
      <c r="VRQ28" s="32"/>
      <c r="VRR28" s="32"/>
      <c r="VRS28" s="32"/>
      <c r="VRT28" s="32"/>
      <c r="VRU28" s="32"/>
      <c r="VRV28" s="32"/>
      <c r="VRW28" s="32"/>
      <c r="VRX28" s="32"/>
      <c r="VRY28" s="32"/>
      <c r="VRZ28" s="32"/>
      <c r="VSA28" s="32"/>
      <c r="VSB28" s="32"/>
      <c r="VSC28" s="32"/>
      <c r="VSD28" s="32"/>
      <c r="VSE28" s="32"/>
      <c r="VSF28" s="32"/>
      <c r="VSG28" s="32"/>
      <c r="VSH28" s="32"/>
      <c r="VSI28" s="32"/>
      <c r="VSJ28" s="32"/>
      <c r="VSK28" s="32"/>
      <c r="VSL28" s="32"/>
      <c r="VSM28" s="32"/>
      <c r="VSN28" s="32"/>
      <c r="VSO28" s="32"/>
      <c r="VSP28" s="32"/>
      <c r="VSQ28" s="32"/>
      <c r="VSR28" s="32"/>
      <c r="VSS28" s="32"/>
      <c r="VST28" s="32"/>
      <c r="VSU28" s="32"/>
      <c r="VSV28" s="32"/>
      <c r="VSW28" s="32"/>
      <c r="VSX28" s="32"/>
      <c r="VSY28" s="32"/>
      <c r="VSZ28" s="32"/>
      <c r="VTA28" s="32"/>
      <c r="VTB28" s="32"/>
      <c r="VTC28" s="32"/>
      <c r="VTD28" s="32"/>
      <c r="VTE28" s="32"/>
      <c r="VTF28" s="32"/>
      <c r="VTG28" s="32"/>
      <c r="VTH28" s="32"/>
      <c r="VTI28" s="32"/>
      <c r="VTJ28" s="32"/>
      <c r="VTK28" s="32"/>
      <c r="VTL28" s="32"/>
      <c r="VTM28" s="32"/>
      <c r="VTN28" s="32"/>
      <c r="VTO28" s="32"/>
      <c r="VTP28" s="32"/>
      <c r="VTQ28" s="32"/>
      <c r="VTR28" s="32"/>
      <c r="VTS28" s="32"/>
      <c r="VTT28" s="32"/>
      <c r="VTU28" s="32"/>
      <c r="VTV28" s="32"/>
      <c r="VTW28" s="32"/>
      <c r="VTX28" s="32"/>
      <c r="VTY28" s="32"/>
      <c r="VTZ28" s="32"/>
      <c r="VUA28" s="32"/>
      <c r="VUB28" s="32"/>
      <c r="VUC28" s="32"/>
      <c r="VUD28" s="32"/>
      <c r="VUE28" s="32"/>
      <c r="VUF28" s="32"/>
      <c r="VUG28" s="32"/>
      <c r="VUH28" s="32"/>
      <c r="VUI28" s="32"/>
      <c r="VUJ28" s="32"/>
      <c r="VUK28" s="32"/>
      <c r="VUL28" s="32"/>
      <c r="VUM28" s="32"/>
      <c r="VUN28" s="32"/>
      <c r="VUO28" s="32"/>
      <c r="VUP28" s="32"/>
      <c r="VUQ28" s="32"/>
      <c r="VUR28" s="32"/>
      <c r="VUS28" s="32"/>
      <c r="VUT28" s="32"/>
      <c r="VUU28" s="32"/>
      <c r="VUV28" s="32"/>
      <c r="VUW28" s="32"/>
      <c r="VUX28" s="32"/>
      <c r="VUY28" s="32"/>
      <c r="VUZ28" s="32"/>
      <c r="VVA28" s="32"/>
      <c r="VVB28" s="32"/>
      <c r="VVC28" s="32"/>
      <c r="VVD28" s="32"/>
      <c r="VVE28" s="32"/>
      <c r="VVF28" s="32"/>
      <c r="VVG28" s="32"/>
      <c r="VVH28" s="32"/>
      <c r="VVI28" s="32"/>
      <c r="VVJ28" s="32"/>
      <c r="VVK28" s="32"/>
      <c r="VVL28" s="32"/>
      <c r="VVM28" s="32"/>
      <c r="VVN28" s="32"/>
      <c r="VVO28" s="32"/>
      <c r="VVP28" s="32"/>
      <c r="VVQ28" s="32"/>
      <c r="VVR28" s="32"/>
      <c r="VVS28" s="32"/>
      <c r="VVT28" s="32"/>
      <c r="VVU28" s="32"/>
      <c r="VVV28" s="32"/>
      <c r="VVW28" s="32"/>
      <c r="VVX28" s="32"/>
      <c r="VVY28" s="32"/>
      <c r="VVZ28" s="32"/>
      <c r="VWA28" s="32"/>
      <c r="VWB28" s="32"/>
      <c r="VWC28" s="32"/>
      <c r="VWD28" s="32"/>
      <c r="VWE28" s="32"/>
      <c r="VWF28" s="32"/>
      <c r="VWG28" s="32"/>
      <c r="VWH28" s="32"/>
      <c r="VWI28" s="32"/>
      <c r="VWJ28" s="32"/>
      <c r="VWK28" s="32"/>
      <c r="VWL28" s="32"/>
      <c r="VWM28" s="32"/>
      <c r="VWN28" s="32"/>
      <c r="VWO28" s="32"/>
      <c r="VWP28" s="32"/>
      <c r="VWQ28" s="32"/>
      <c r="VWR28" s="32"/>
      <c r="VWS28" s="32"/>
      <c r="VWT28" s="32"/>
      <c r="VWU28" s="32"/>
      <c r="VWV28" s="32"/>
      <c r="VWW28" s="32"/>
      <c r="VWX28" s="32"/>
      <c r="VWY28" s="32"/>
      <c r="VWZ28" s="32"/>
      <c r="VXA28" s="32"/>
      <c r="VXB28" s="32"/>
      <c r="VXC28" s="32"/>
      <c r="VXD28" s="32"/>
      <c r="VXE28" s="32"/>
      <c r="VXF28" s="32"/>
      <c r="VXG28" s="32"/>
      <c r="VXH28" s="32"/>
      <c r="VXI28" s="32"/>
      <c r="VXJ28" s="32"/>
      <c r="VXK28" s="32"/>
      <c r="VXL28" s="32"/>
      <c r="VXM28" s="32"/>
      <c r="VXN28" s="32"/>
      <c r="VXO28" s="32"/>
      <c r="VXP28" s="32"/>
      <c r="VXQ28" s="32"/>
      <c r="VXR28" s="32"/>
      <c r="VXS28" s="32"/>
      <c r="VXT28" s="32"/>
      <c r="VXU28" s="32"/>
      <c r="VXV28" s="32"/>
      <c r="VXW28" s="32"/>
      <c r="VXX28" s="32"/>
      <c r="VXY28" s="32"/>
      <c r="VXZ28" s="32"/>
      <c r="VYA28" s="32"/>
      <c r="VYB28" s="32"/>
      <c r="VYC28" s="32"/>
      <c r="VYD28" s="32"/>
      <c r="VYE28" s="32"/>
      <c r="VYF28" s="32"/>
      <c r="VYG28" s="32"/>
      <c r="VYH28" s="32"/>
      <c r="VYI28" s="32"/>
      <c r="VYJ28" s="32"/>
      <c r="VYK28" s="32"/>
      <c r="VYL28" s="32"/>
      <c r="VYM28" s="32"/>
      <c r="VYN28" s="32"/>
      <c r="VYO28" s="32"/>
      <c r="VYP28" s="32"/>
      <c r="VYQ28" s="32"/>
      <c r="VYR28" s="32"/>
      <c r="VYS28" s="32"/>
      <c r="VYT28" s="32"/>
      <c r="VYU28" s="32"/>
      <c r="VYV28" s="32"/>
      <c r="VYW28" s="32"/>
      <c r="VYX28" s="32"/>
      <c r="VYY28" s="32"/>
      <c r="VYZ28" s="32"/>
      <c r="VZA28" s="32"/>
      <c r="VZB28" s="32"/>
      <c r="VZC28" s="32"/>
      <c r="VZD28" s="32"/>
      <c r="VZE28" s="32"/>
      <c r="VZF28" s="32"/>
      <c r="VZG28" s="32"/>
      <c r="VZH28" s="32"/>
      <c r="VZI28" s="32"/>
      <c r="VZJ28" s="32"/>
      <c r="VZK28" s="32"/>
      <c r="VZL28" s="32"/>
      <c r="VZM28" s="32"/>
      <c r="VZN28" s="32"/>
      <c r="VZO28" s="32"/>
      <c r="VZP28" s="32"/>
      <c r="VZQ28" s="32"/>
      <c r="VZR28" s="32"/>
      <c r="VZS28" s="32"/>
      <c r="VZT28" s="32"/>
      <c r="VZU28" s="32"/>
      <c r="VZV28" s="32"/>
      <c r="VZW28" s="32"/>
      <c r="VZX28" s="32"/>
      <c r="VZY28" s="32"/>
      <c r="VZZ28" s="32"/>
      <c r="WAA28" s="32"/>
      <c r="WAB28" s="32"/>
      <c r="WAC28" s="32"/>
      <c r="WAD28" s="32"/>
      <c r="WAE28" s="32"/>
      <c r="WAF28" s="32"/>
      <c r="WAG28" s="32"/>
      <c r="WAH28" s="32"/>
      <c r="WAI28" s="32"/>
      <c r="WAJ28" s="32"/>
      <c r="WAK28" s="32"/>
      <c r="WAL28" s="32"/>
      <c r="WAM28" s="32"/>
      <c r="WAN28" s="32"/>
      <c r="WAO28" s="32"/>
      <c r="WAP28" s="32"/>
      <c r="WAQ28" s="32"/>
      <c r="WAR28" s="32"/>
      <c r="WAS28" s="32"/>
      <c r="WAT28" s="32"/>
      <c r="WAU28" s="32"/>
      <c r="WAV28" s="32"/>
      <c r="WAW28" s="32"/>
      <c r="WAX28" s="32"/>
      <c r="WAY28" s="32"/>
      <c r="WAZ28" s="32"/>
      <c r="WBA28" s="32"/>
      <c r="WBB28" s="32"/>
      <c r="WBC28" s="32"/>
      <c r="WBD28" s="32"/>
      <c r="WBE28" s="32"/>
      <c r="WBF28" s="32"/>
      <c r="WBG28" s="32"/>
      <c r="WBH28" s="32"/>
      <c r="WBI28" s="32"/>
      <c r="WBJ28" s="32"/>
      <c r="WBK28" s="32"/>
      <c r="WBL28" s="32"/>
      <c r="WBM28" s="32"/>
      <c r="WBN28" s="32"/>
      <c r="WBO28" s="32"/>
      <c r="WBP28" s="32"/>
      <c r="WBQ28" s="32"/>
      <c r="WBR28" s="32"/>
      <c r="WBS28" s="32"/>
      <c r="WBT28" s="32"/>
      <c r="WBU28" s="32"/>
      <c r="WBV28" s="32"/>
      <c r="WBW28" s="32"/>
      <c r="WBX28" s="32"/>
      <c r="WBY28" s="32"/>
      <c r="WBZ28" s="32"/>
      <c r="WCA28" s="32"/>
      <c r="WCB28" s="32"/>
      <c r="WCC28" s="32"/>
      <c r="WCD28" s="32"/>
      <c r="WCE28" s="32"/>
      <c r="WCF28" s="32"/>
      <c r="WCG28" s="32"/>
      <c r="WCH28" s="32"/>
      <c r="WCI28" s="32"/>
      <c r="WCJ28" s="32"/>
      <c r="WCK28" s="32"/>
      <c r="WCL28" s="32"/>
      <c r="WCM28" s="32"/>
      <c r="WCN28" s="32"/>
      <c r="WCO28" s="32"/>
      <c r="WCP28" s="32"/>
      <c r="WCQ28" s="32"/>
      <c r="WCR28" s="32"/>
      <c r="WCS28" s="32"/>
      <c r="WCT28" s="32"/>
      <c r="WCU28" s="32"/>
      <c r="WCV28" s="32"/>
      <c r="WCW28" s="32"/>
      <c r="WCX28" s="32"/>
      <c r="WCY28" s="32"/>
      <c r="WCZ28" s="32"/>
      <c r="WDA28" s="32"/>
      <c r="WDB28" s="32"/>
      <c r="WDC28" s="32"/>
      <c r="WDD28" s="32"/>
      <c r="WDE28" s="32"/>
      <c r="WDF28" s="32"/>
      <c r="WDG28" s="32"/>
      <c r="WDH28" s="32"/>
      <c r="WDI28" s="32"/>
      <c r="WDJ28" s="32"/>
      <c r="WDK28" s="32"/>
      <c r="WDL28" s="32"/>
      <c r="WDM28" s="32"/>
      <c r="WDN28" s="32"/>
      <c r="WDO28" s="32"/>
      <c r="WDP28" s="32"/>
      <c r="WDQ28" s="32"/>
      <c r="WDR28" s="32"/>
      <c r="WDS28" s="32"/>
      <c r="WDT28" s="32"/>
      <c r="WDU28" s="32"/>
      <c r="WDV28" s="32"/>
      <c r="WDW28" s="32"/>
      <c r="WDX28" s="32"/>
      <c r="WDY28" s="32"/>
      <c r="WDZ28" s="32"/>
      <c r="WEA28" s="32"/>
      <c r="WEB28" s="32"/>
      <c r="WEC28" s="32"/>
      <c r="WED28" s="32"/>
      <c r="WEE28" s="32"/>
      <c r="WEF28" s="32"/>
      <c r="WEG28" s="32"/>
      <c r="WEH28" s="32"/>
      <c r="WEI28" s="32"/>
      <c r="WEJ28" s="32"/>
      <c r="WEK28" s="32"/>
      <c r="WEL28" s="32"/>
      <c r="WEM28" s="32"/>
      <c r="WEN28" s="32"/>
      <c r="WEO28" s="32"/>
      <c r="WEP28" s="32"/>
      <c r="WEQ28" s="32"/>
      <c r="WER28" s="32"/>
      <c r="WES28" s="32"/>
      <c r="WET28" s="32"/>
      <c r="WEU28" s="32"/>
      <c r="WEV28" s="32"/>
      <c r="WEW28" s="32"/>
      <c r="WEX28" s="32"/>
      <c r="WEY28" s="32"/>
      <c r="WEZ28" s="32"/>
      <c r="WFA28" s="32"/>
      <c r="WFB28" s="32"/>
      <c r="WFC28" s="32"/>
      <c r="WFD28" s="32"/>
      <c r="WFE28" s="32"/>
      <c r="WFF28" s="32"/>
      <c r="WFG28" s="32"/>
      <c r="WFH28" s="32"/>
      <c r="WFI28" s="32"/>
      <c r="WFJ28" s="32"/>
      <c r="WFK28" s="32"/>
      <c r="WFL28" s="32"/>
      <c r="WFM28" s="32"/>
      <c r="WFN28" s="32"/>
      <c r="WFO28" s="32"/>
      <c r="WFP28" s="32"/>
      <c r="WFQ28" s="32"/>
      <c r="WFR28" s="32"/>
      <c r="WFS28" s="32"/>
      <c r="WFT28" s="32"/>
      <c r="WFU28" s="32"/>
      <c r="WFV28" s="32"/>
      <c r="WFW28" s="32"/>
      <c r="WFX28" s="32"/>
      <c r="WFY28" s="32"/>
      <c r="WFZ28" s="32"/>
      <c r="WGA28" s="32"/>
      <c r="WGB28" s="32"/>
      <c r="WGC28" s="32"/>
      <c r="WGD28" s="32"/>
      <c r="WGE28" s="32"/>
      <c r="WGF28" s="32"/>
      <c r="WGG28" s="32"/>
      <c r="WGH28" s="32"/>
      <c r="WGI28" s="32"/>
      <c r="WGJ28" s="32"/>
      <c r="WGK28" s="32"/>
      <c r="WGL28" s="32"/>
      <c r="WGM28" s="32"/>
      <c r="WGN28" s="32"/>
      <c r="WGO28" s="32"/>
      <c r="WGP28" s="32"/>
      <c r="WGQ28" s="32"/>
      <c r="WGR28" s="32"/>
      <c r="WGS28" s="32"/>
      <c r="WGT28" s="32"/>
      <c r="WGU28" s="32"/>
      <c r="WGV28" s="32"/>
      <c r="WGW28" s="32"/>
      <c r="WGX28" s="32"/>
      <c r="WGY28" s="32"/>
      <c r="WGZ28" s="32"/>
      <c r="WHA28" s="32"/>
      <c r="WHB28" s="32"/>
      <c r="WHC28" s="32"/>
      <c r="WHD28" s="32"/>
      <c r="WHE28" s="32"/>
      <c r="WHF28" s="32"/>
      <c r="WHG28" s="32"/>
      <c r="WHH28" s="32"/>
      <c r="WHI28" s="32"/>
      <c r="WHJ28" s="32"/>
      <c r="WHK28" s="32"/>
      <c r="WHL28" s="32"/>
      <c r="WHM28" s="32"/>
      <c r="WHN28" s="32"/>
      <c r="WHO28" s="32"/>
      <c r="WHP28" s="32"/>
      <c r="WHQ28" s="32"/>
      <c r="WHR28" s="32"/>
      <c r="WHS28" s="32"/>
      <c r="WHT28" s="32"/>
      <c r="WHU28" s="32"/>
      <c r="WHV28" s="32"/>
      <c r="WHW28" s="32"/>
      <c r="WHX28" s="32"/>
      <c r="WHY28" s="32"/>
      <c r="WHZ28" s="32"/>
      <c r="WIA28" s="32"/>
      <c r="WIB28" s="32"/>
      <c r="WIC28" s="32"/>
      <c r="WID28" s="32"/>
      <c r="WIE28" s="32"/>
      <c r="WIF28" s="32"/>
      <c r="WIG28" s="32"/>
      <c r="WIH28" s="32"/>
      <c r="WII28" s="32"/>
      <c r="WIJ28" s="32"/>
      <c r="WIK28" s="32"/>
      <c r="WIL28" s="32"/>
      <c r="WIM28" s="32"/>
      <c r="WIN28" s="32"/>
      <c r="WIO28" s="32"/>
      <c r="WIP28" s="32"/>
      <c r="WIQ28" s="32"/>
      <c r="WIR28" s="32"/>
      <c r="WIS28" s="32"/>
      <c r="WIT28" s="32"/>
      <c r="WIU28" s="32"/>
      <c r="WIV28" s="32"/>
      <c r="WIW28" s="32"/>
      <c r="WIX28" s="32"/>
      <c r="WIY28" s="32"/>
      <c r="WIZ28" s="32"/>
      <c r="WJA28" s="32"/>
      <c r="WJB28" s="32"/>
      <c r="WJC28" s="32"/>
      <c r="WJD28" s="32"/>
      <c r="WJE28" s="32"/>
      <c r="WJF28" s="32"/>
      <c r="WJG28" s="32"/>
      <c r="WJH28" s="32"/>
      <c r="WJI28" s="32"/>
      <c r="WJJ28" s="32"/>
      <c r="WJK28" s="32"/>
      <c r="WJL28" s="32"/>
      <c r="WJM28" s="32"/>
      <c r="WJN28" s="32"/>
      <c r="WJO28" s="32"/>
      <c r="WJP28" s="32"/>
      <c r="WJQ28" s="32"/>
      <c r="WJR28" s="32"/>
      <c r="WJS28" s="32"/>
      <c r="WJT28" s="32"/>
      <c r="WJU28" s="32"/>
      <c r="WJV28" s="32"/>
      <c r="WJW28" s="32"/>
      <c r="WJX28" s="32"/>
      <c r="WJY28" s="32"/>
      <c r="WJZ28" s="32"/>
      <c r="WKA28" s="32"/>
      <c r="WKB28" s="32"/>
      <c r="WKC28" s="32"/>
      <c r="WKD28" s="32"/>
      <c r="WKE28" s="32"/>
      <c r="WKF28" s="32"/>
      <c r="WKG28" s="32"/>
      <c r="WKH28" s="32"/>
      <c r="WKI28" s="32"/>
      <c r="WKJ28" s="32"/>
      <c r="WKK28" s="32"/>
      <c r="WKL28" s="32"/>
      <c r="WKM28" s="32"/>
      <c r="WKN28" s="32"/>
      <c r="WKO28" s="32"/>
      <c r="WKP28" s="32"/>
      <c r="WKQ28" s="32"/>
      <c r="WKR28" s="32"/>
      <c r="WKS28" s="32"/>
      <c r="WKT28" s="32"/>
      <c r="WKU28" s="32"/>
      <c r="WKV28" s="32"/>
      <c r="WKW28" s="32"/>
      <c r="WKX28" s="32"/>
      <c r="WKY28" s="32"/>
      <c r="WKZ28" s="32"/>
      <c r="WLA28" s="32"/>
      <c r="WLB28" s="32"/>
      <c r="WLC28" s="32"/>
      <c r="WLD28" s="32"/>
      <c r="WLE28" s="32"/>
      <c r="WLF28" s="32"/>
      <c r="WLG28" s="32"/>
      <c r="WLH28" s="32"/>
      <c r="WLI28" s="32"/>
      <c r="WLJ28" s="32"/>
      <c r="WLK28" s="32"/>
      <c r="WLL28" s="32"/>
      <c r="WLM28" s="32"/>
      <c r="WLN28" s="32"/>
      <c r="WLO28" s="32"/>
      <c r="WLP28" s="32"/>
      <c r="WLQ28" s="32"/>
      <c r="WLR28" s="32"/>
      <c r="WLS28" s="32"/>
      <c r="WLT28" s="32"/>
      <c r="WLU28" s="32"/>
      <c r="WLV28" s="32"/>
      <c r="WLW28" s="32"/>
      <c r="WLX28" s="32"/>
      <c r="WLY28" s="32"/>
      <c r="WLZ28" s="32"/>
      <c r="WMA28" s="32"/>
      <c r="WMB28" s="32"/>
      <c r="WMC28" s="32"/>
      <c r="WMD28" s="32"/>
      <c r="WME28" s="32"/>
      <c r="WMF28" s="32"/>
      <c r="WMG28" s="32"/>
      <c r="WMH28" s="32"/>
      <c r="WMI28" s="32"/>
      <c r="WMJ28" s="32"/>
      <c r="WMK28" s="32"/>
      <c r="WML28" s="32"/>
      <c r="WMM28" s="32"/>
      <c r="WMN28" s="32"/>
      <c r="WMO28" s="32"/>
      <c r="WMP28" s="32"/>
      <c r="WMQ28" s="32"/>
      <c r="WMR28" s="32"/>
      <c r="WMS28" s="32"/>
      <c r="WMT28" s="32"/>
      <c r="WMU28" s="32"/>
      <c r="WMV28" s="32"/>
      <c r="WMW28" s="32"/>
      <c r="WMX28" s="32"/>
      <c r="WMY28" s="32"/>
      <c r="WMZ28" s="32"/>
      <c r="WNA28" s="32"/>
      <c r="WNB28" s="32"/>
      <c r="WNC28" s="32"/>
      <c r="WND28" s="32"/>
      <c r="WNE28" s="32"/>
      <c r="WNF28" s="32"/>
      <c r="WNG28" s="32"/>
      <c r="WNH28" s="32"/>
      <c r="WNI28" s="32"/>
      <c r="WNJ28" s="32"/>
      <c r="WNK28" s="32"/>
      <c r="WNL28" s="32"/>
      <c r="WNM28" s="32"/>
      <c r="WNN28" s="32"/>
      <c r="WNO28" s="32"/>
      <c r="WNP28" s="32"/>
      <c r="WNQ28" s="32"/>
      <c r="WNR28" s="32"/>
      <c r="WNS28" s="32"/>
      <c r="WNT28" s="32"/>
      <c r="WNU28" s="32"/>
      <c r="WNV28" s="32"/>
      <c r="WNW28" s="32"/>
      <c r="WNX28" s="32"/>
      <c r="WNY28" s="32"/>
      <c r="WNZ28" s="32"/>
      <c r="WOA28" s="32"/>
      <c r="WOB28" s="32"/>
      <c r="WOC28" s="32"/>
      <c r="WOD28" s="32"/>
      <c r="WOE28" s="32"/>
      <c r="WOF28" s="32"/>
      <c r="WOG28" s="32"/>
      <c r="WOH28" s="32"/>
      <c r="WOI28" s="32"/>
      <c r="WOJ28" s="32"/>
      <c r="WOK28" s="32"/>
      <c r="WOL28" s="32"/>
      <c r="WOM28" s="32"/>
      <c r="WON28" s="32"/>
      <c r="WOO28" s="32"/>
      <c r="WOP28" s="32"/>
      <c r="WOQ28" s="32"/>
      <c r="WOR28" s="32"/>
      <c r="WOS28" s="32"/>
      <c r="WOT28" s="32"/>
      <c r="WOU28" s="32"/>
      <c r="WOV28" s="32"/>
      <c r="WOW28" s="32"/>
      <c r="WOX28" s="32"/>
      <c r="WOY28" s="32"/>
      <c r="WOZ28" s="32"/>
      <c r="WPA28" s="32"/>
      <c r="WPB28" s="32"/>
      <c r="WPC28" s="32"/>
      <c r="WPD28" s="32"/>
      <c r="WPE28" s="32"/>
      <c r="WPF28" s="32"/>
      <c r="WPG28" s="32"/>
      <c r="WPH28" s="32"/>
      <c r="WPI28" s="32"/>
      <c r="WPJ28" s="32"/>
      <c r="WPK28" s="32"/>
      <c r="WPL28" s="32"/>
      <c r="WPM28" s="32"/>
      <c r="WPN28" s="32"/>
      <c r="WPO28" s="32"/>
      <c r="WPP28" s="32"/>
      <c r="WPQ28" s="32"/>
      <c r="WPR28" s="32"/>
      <c r="WPS28" s="32"/>
      <c r="WPT28" s="32"/>
      <c r="WPU28" s="32"/>
      <c r="WPV28" s="32"/>
      <c r="WPW28" s="32"/>
      <c r="WPX28" s="32"/>
      <c r="WPY28" s="32"/>
      <c r="WPZ28" s="32"/>
      <c r="WQA28" s="32"/>
      <c r="WQB28" s="32"/>
      <c r="WQC28" s="32"/>
      <c r="WQD28" s="32"/>
      <c r="WQE28" s="32"/>
      <c r="WQF28" s="32"/>
      <c r="WQG28" s="32"/>
      <c r="WQH28" s="32"/>
      <c r="WQI28" s="32"/>
      <c r="WQJ28" s="32"/>
      <c r="WQK28" s="32"/>
      <c r="WQL28" s="32"/>
      <c r="WQM28" s="32"/>
      <c r="WQN28" s="32"/>
      <c r="WQO28" s="32"/>
      <c r="WQP28" s="32"/>
      <c r="WQQ28" s="32"/>
      <c r="WQR28" s="32"/>
      <c r="WQS28" s="32"/>
      <c r="WQT28" s="32"/>
      <c r="WQU28" s="32"/>
      <c r="WQV28" s="32"/>
      <c r="WQW28" s="32"/>
      <c r="WQX28" s="32"/>
      <c r="WQY28" s="32"/>
      <c r="WQZ28" s="32"/>
      <c r="WRA28" s="32"/>
      <c r="WRB28" s="32"/>
      <c r="WRC28" s="32"/>
      <c r="WRD28" s="32"/>
      <c r="WRE28" s="32"/>
      <c r="WRF28" s="32"/>
      <c r="WRG28" s="32"/>
      <c r="WRH28" s="32"/>
      <c r="WRI28" s="32"/>
      <c r="WRJ28" s="32"/>
      <c r="WRK28" s="32"/>
      <c r="WRL28" s="32"/>
      <c r="WRM28" s="32"/>
      <c r="WRN28" s="32"/>
      <c r="WRO28" s="32"/>
      <c r="WRP28" s="32"/>
      <c r="WRQ28" s="32"/>
      <c r="WRR28" s="32"/>
      <c r="WRS28" s="32"/>
      <c r="WRT28" s="32"/>
      <c r="WRU28" s="32"/>
      <c r="WRV28" s="32"/>
      <c r="WRW28" s="32"/>
      <c r="WRX28" s="32"/>
      <c r="WRY28" s="32"/>
      <c r="WRZ28" s="32"/>
      <c r="WSA28" s="32"/>
      <c r="WSB28" s="32"/>
      <c r="WSC28" s="32"/>
      <c r="WSD28" s="32"/>
      <c r="WSE28" s="32"/>
      <c r="WSF28" s="32"/>
      <c r="WSG28" s="32"/>
      <c r="WSH28" s="32"/>
      <c r="WSI28" s="32"/>
      <c r="WSJ28" s="32"/>
      <c r="WSK28" s="32"/>
      <c r="WSL28" s="32"/>
      <c r="WSM28" s="32"/>
      <c r="WSN28" s="32"/>
      <c r="WSO28" s="32"/>
      <c r="WSP28" s="32"/>
      <c r="WSQ28" s="32"/>
      <c r="WSR28" s="32"/>
      <c r="WSS28" s="32"/>
      <c r="WST28" s="32"/>
      <c r="WSU28" s="32"/>
      <c r="WSV28" s="32"/>
      <c r="WSW28" s="32"/>
      <c r="WSX28" s="32"/>
      <c r="WSY28" s="32"/>
      <c r="WSZ28" s="32"/>
      <c r="WTA28" s="32"/>
      <c r="WTB28" s="32"/>
      <c r="WTC28" s="32"/>
      <c r="WTD28" s="32"/>
      <c r="WTE28" s="32"/>
      <c r="WTF28" s="32"/>
      <c r="WTG28" s="32"/>
      <c r="WTH28" s="32"/>
      <c r="WTI28" s="32"/>
      <c r="WTJ28" s="32"/>
      <c r="WTK28" s="32"/>
      <c r="WTL28" s="32"/>
      <c r="WTM28" s="32"/>
      <c r="WTN28" s="32"/>
      <c r="WTO28" s="32"/>
      <c r="WTP28" s="32"/>
      <c r="WTQ28" s="32"/>
      <c r="WTR28" s="32"/>
      <c r="WTS28" s="32"/>
      <c r="WTT28" s="32"/>
      <c r="WTU28" s="32"/>
      <c r="WTV28" s="32"/>
      <c r="WTW28" s="32"/>
      <c r="WTX28" s="32"/>
      <c r="WTY28" s="32"/>
      <c r="WTZ28" s="32"/>
      <c r="WUA28" s="32"/>
      <c r="WUB28" s="32"/>
      <c r="WUC28" s="32"/>
      <c r="WUD28" s="32"/>
      <c r="WUE28" s="32"/>
      <c r="WUF28" s="32"/>
      <c r="WUG28" s="32"/>
      <c r="WUH28" s="32"/>
      <c r="WUI28" s="32"/>
      <c r="WUJ28" s="32"/>
      <c r="WUK28" s="32"/>
      <c r="WUL28" s="32"/>
      <c r="WUM28" s="32"/>
      <c r="WUN28" s="32"/>
      <c r="WUO28" s="32"/>
      <c r="WUP28" s="32"/>
      <c r="WUQ28" s="32"/>
      <c r="WUR28" s="32"/>
      <c r="WUS28" s="32"/>
      <c r="WUT28" s="32"/>
      <c r="WUU28" s="32"/>
      <c r="WUV28" s="32"/>
      <c r="WUW28" s="32"/>
      <c r="WUX28" s="32"/>
      <c r="WUY28" s="32"/>
      <c r="WUZ28" s="32"/>
      <c r="WVA28" s="32"/>
      <c r="WVB28" s="32"/>
      <c r="WVC28" s="32"/>
      <c r="WVD28" s="32"/>
      <c r="WVE28" s="32"/>
      <c r="WVF28" s="32"/>
      <c r="WVG28" s="32"/>
      <c r="WVH28" s="32"/>
      <c r="WVI28" s="32"/>
      <c r="WVJ28" s="32"/>
      <c r="WVK28" s="32"/>
      <c r="WVL28" s="32"/>
      <c r="WVM28" s="32"/>
      <c r="WVN28" s="32"/>
      <c r="WVO28" s="32"/>
      <c r="WVP28" s="32"/>
      <c r="WVQ28" s="32"/>
      <c r="WVR28" s="32"/>
      <c r="WVS28" s="32"/>
      <c r="WVT28" s="32"/>
      <c r="WVU28" s="32"/>
      <c r="WVV28" s="32"/>
      <c r="WVW28" s="32"/>
      <c r="WVX28" s="32"/>
      <c r="WVY28" s="32"/>
      <c r="WVZ28" s="32"/>
      <c r="WWA28" s="32"/>
      <c r="WWB28" s="32"/>
      <c r="WWC28" s="32"/>
      <c r="WWD28" s="32"/>
      <c r="WWE28" s="32"/>
      <c r="WWF28" s="32"/>
      <c r="WWG28" s="32"/>
      <c r="WWH28" s="32"/>
      <c r="WWI28" s="32"/>
      <c r="WWJ28" s="32"/>
      <c r="WWK28" s="32"/>
      <c r="WWL28" s="32"/>
      <c r="WWM28" s="32"/>
      <c r="WWN28" s="32"/>
      <c r="WWO28" s="32"/>
      <c r="WWP28" s="32"/>
      <c r="WWQ28" s="32"/>
      <c r="WWR28" s="32"/>
      <c r="WWS28" s="32"/>
      <c r="WWT28" s="32"/>
      <c r="WWU28" s="32"/>
      <c r="WWV28" s="32"/>
      <c r="WWW28" s="32"/>
      <c r="WWX28" s="32"/>
      <c r="WWY28" s="32"/>
      <c r="WWZ28" s="32"/>
      <c r="WXA28" s="32"/>
      <c r="WXB28" s="32"/>
      <c r="WXC28" s="32"/>
      <c r="WXD28" s="32"/>
      <c r="WXE28" s="32"/>
      <c r="WXF28" s="32"/>
      <c r="WXG28" s="32"/>
      <c r="WXH28" s="32"/>
      <c r="WXI28" s="32"/>
      <c r="WXJ28" s="32"/>
      <c r="WXK28" s="32"/>
      <c r="WXL28" s="32"/>
      <c r="WXM28" s="32"/>
      <c r="WXN28" s="32"/>
      <c r="WXO28" s="32"/>
      <c r="WXP28" s="32"/>
      <c r="WXQ28" s="32"/>
      <c r="WXR28" s="32"/>
      <c r="WXS28" s="32"/>
      <c r="WXT28" s="32"/>
      <c r="WXU28" s="32"/>
      <c r="WXV28" s="32"/>
      <c r="WXW28" s="32"/>
      <c r="WXX28" s="32"/>
      <c r="WXY28" s="32"/>
      <c r="WXZ28" s="32"/>
      <c r="WYA28" s="32"/>
      <c r="WYB28" s="32"/>
      <c r="WYC28" s="32"/>
      <c r="WYD28" s="32"/>
      <c r="WYE28" s="32"/>
      <c r="WYF28" s="32"/>
      <c r="WYG28" s="32"/>
      <c r="WYH28" s="32"/>
      <c r="WYI28" s="32"/>
      <c r="WYJ28" s="32"/>
      <c r="WYK28" s="32"/>
      <c r="WYL28" s="32"/>
      <c r="WYM28" s="32"/>
      <c r="WYN28" s="32"/>
      <c r="WYO28" s="32"/>
      <c r="WYP28" s="32"/>
      <c r="WYQ28" s="32"/>
      <c r="WYR28" s="32"/>
      <c r="WYS28" s="32"/>
      <c r="WYT28" s="32"/>
      <c r="WYU28" s="32"/>
      <c r="WYV28" s="32"/>
      <c r="WYW28" s="32"/>
      <c r="WYX28" s="32"/>
      <c r="WYY28" s="32"/>
      <c r="WYZ28" s="32"/>
      <c r="WZA28" s="32"/>
      <c r="WZB28" s="32"/>
      <c r="WZC28" s="32"/>
      <c r="WZD28" s="32"/>
      <c r="WZE28" s="32"/>
      <c r="WZF28" s="32"/>
      <c r="WZG28" s="32"/>
      <c r="WZH28" s="32"/>
      <c r="WZI28" s="32"/>
      <c r="WZJ28" s="32"/>
      <c r="WZK28" s="32"/>
      <c r="WZL28" s="32"/>
      <c r="WZM28" s="32"/>
      <c r="WZN28" s="32"/>
      <c r="WZO28" s="32"/>
      <c r="WZP28" s="32"/>
      <c r="WZQ28" s="32"/>
      <c r="WZR28" s="32"/>
      <c r="WZS28" s="32"/>
      <c r="WZT28" s="32"/>
      <c r="WZU28" s="32"/>
      <c r="WZV28" s="32"/>
      <c r="WZW28" s="32"/>
      <c r="WZX28" s="32"/>
      <c r="WZY28" s="32"/>
      <c r="WZZ28" s="32"/>
      <c r="XAA28" s="32"/>
      <c r="XAB28" s="32"/>
      <c r="XAC28" s="32"/>
      <c r="XAD28" s="32"/>
      <c r="XAE28" s="32"/>
      <c r="XAF28" s="32"/>
      <c r="XAG28" s="32"/>
      <c r="XAH28" s="32"/>
      <c r="XAI28" s="32"/>
      <c r="XAJ28" s="32"/>
      <c r="XAK28" s="32"/>
      <c r="XAL28" s="32"/>
      <c r="XAM28" s="32"/>
      <c r="XAN28" s="32"/>
      <c r="XAO28" s="32"/>
      <c r="XAP28" s="32"/>
      <c r="XAQ28" s="32"/>
      <c r="XAR28" s="32"/>
      <c r="XAS28" s="32"/>
      <c r="XAT28" s="32"/>
      <c r="XAU28" s="32"/>
      <c r="XAV28" s="32"/>
      <c r="XAW28" s="32"/>
      <c r="XAX28" s="32"/>
      <c r="XAY28" s="32"/>
      <c r="XAZ28" s="32"/>
      <c r="XBA28" s="32"/>
      <c r="XBB28" s="32"/>
      <c r="XBC28" s="32"/>
      <c r="XBD28" s="32"/>
      <c r="XBE28" s="32"/>
      <c r="XBF28" s="32"/>
      <c r="XBG28" s="32"/>
      <c r="XBH28" s="32"/>
      <c r="XBI28" s="32"/>
      <c r="XBJ28" s="32"/>
      <c r="XBK28" s="32"/>
      <c r="XBL28" s="32"/>
      <c r="XBM28" s="32"/>
      <c r="XBN28" s="32"/>
      <c r="XBO28" s="32"/>
      <c r="XBP28" s="32"/>
      <c r="XBQ28" s="32"/>
      <c r="XBR28" s="32"/>
      <c r="XBS28" s="32"/>
      <c r="XBT28" s="32"/>
      <c r="XBU28" s="32"/>
      <c r="XBV28" s="32"/>
      <c r="XBW28" s="32"/>
      <c r="XBX28" s="32"/>
      <c r="XBY28" s="32"/>
      <c r="XBZ28" s="32"/>
      <c r="XCA28" s="32"/>
      <c r="XCB28" s="32"/>
      <c r="XCC28" s="32"/>
      <c r="XCD28" s="32"/>
      <c r="XCE28" s="32"/>
      <c r="XCF28" s="32"/>
      <c r="XCG28" s="32"/>
      <c r="XCH28" s="32"/>
      <c r="XCI28" s="32"/>
      <c r="XCJ28" s="32"/>
      <c r="XCK28" s="32"/>
      <c r="XCL28" s="32"/>
      <c r="XCM28" s="32"/>
      <c r="XCN28" s="32"/>
      <c r="XCO28" s="32"/>
      <c r="XCP28" s="32"/>
      <c r="XCQ28" s="32"/>
      <c r="XCR28" s="32"/>
      <c r="XCS28" s="32"/>
      <c r="XCT28" s="32"/>
      <c r="XCU28" s="32"/>
      <c r="XCV28" s="32"/>
      <c r="XCW28" s="32"/>
      <c r="XCX28" s="32"/>
      <c r="XCY28" s="32"/>
      <c r="XCZ28" s="32"/>
      <c r="XDA28" s="32"/>
      <c r="XDB28" s="32"/>
      <c r="XDC28" s="32"/>
      <c r="XDD28" s="32"/>
      <c r="XDE28" s="32"/>
      <c r="XDF28" s="32"/>
      <c r="XDG28" s="32"/>
      <c r="XDH28" s="32"/>
      <c r="XDI28" s="32"/>
      <c r="XDJ28" s="32"/>
      <c r="XDK28" s="32"/>
      <c r="XDL28" s="32"/>
      <c r="XDM28" s="32"/>
      <c r="XDN28" s="32"/>
      <c r="XDO28" s="32"/>
      <c r="XDP28" s="32"/>
      <c r="XDQ28" s="32"/>
      <c r="XDR28" s="32"/>
      <c r="XDS28" s="32"/>
      <c r="XDT28" s="32"/>
      <c r="XDU28" s="32"/>
      <c r="XDV28" s="32"/>
      <c r="XDW28" s="32"/>
      <c r="XDX28" s="32"/>
      <c r="XDY28" s="32"/>
      <c r="XDZ28" s="32"/>
      <c r="XEA28" s="32"/>
      <c r="XEB28" s="32"/>
      <c r="XEC28" s="32"/>
      <c r="XED28" s="32"/>
      <c r="XEE28" s="32"/>
      <c r="XEF28" s="32"/>
      <c r="XEG28" s="32"/>
      <c r="XEH28" s="32"/>
      <c r="XEI28" s="32"/>
      <c r="XEJ28" s="32"/>
      <c r="XEK28" s="32"/>
      <c r="XEL28" s="32"/>
      <c r="XEM28" s="32"/>
      <c r="XEN28" s="32"/>
      <c r="XEO28" s="32"/>
      <c r="XEP28" s="32"/>
      <c r="XEQ28" s="32"/>
      <c r="XER28" s="32"/>
      <c r="XES28" s="32"/>
      <c r="XET28" s="32"/>
      <c r="XEU28" s="32"/>
      <c r="XEV28" s="32"/>
    </row>
    <row r="29" spans="1:16376" ht="15.5" customHeight="1" x14ac:dyDescent="0.25">
      <c r="A29" s="339" t="s">
        <v>785</v>
      </c>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c r="IW29" s="32"/>
      <c r="IX29" s="32"/>
      <c r="IY29" s="32"/>
      <c r="IZ29" s="32"/>
      <c r="JA29" s="32"/>
      <c r="JB29" s="32"/>
      <c r="JC29" s="32"/>
      <c r="JD29" s="32"/>
      <c r="JE29" s="32"/>
      <c r="JF29" s="32"/>
      <c r="JG29" s="32"/>
      <c r="JH29" s="32"/>
      <c r="JI29" s="32"/>
      <c r="JJ29" s="32"/>
      <c r="JK29" s="32"/>
      <c r="JL29" s="32"/>
      <c r="JM29" s="32"/>
      <c r="JN29" s="32"/>
      <c r="JO29" s="32"/>
      <c r="JP29" s="32"/>
      <c r="JQ29" s="32"/>
      <c r="JR29" s="32"/>
      <c r="JS29" s="32"/>
      <c r="JT29" s="32"/>
      <c r="JU29" s="32"/>
      <c r="JV29" s="32"/>
      <c r="JW29" s="32"/>
      <c r="JX29" s="32"/>
      <c r="JY29" s="32"/>
      <c r="JZ29" s="32"/>
      <c r="KA29" s="32"/>
      <c r="KB29" s="32"/>
      <c r="KC29" s="32"/>
      <c r="KD29" s="32"/>
      <c r="KE29" s="32"/>
      <c r="KF29" s="32"/>
      <c r="KG29" s="32"/>
      <c r="KH29" s="32"/>
      <c r="KI29" s="32"/>
      <c r="KJ29" s="32"/>
      <c r="KK29" s="32"/>
      <c r="KL29" s="32"/>
      <c r="KM29" s="32"/>
      <c r="KN29" s="32"/>
      <c r="KO29" s="32"/>
      <c r="KP29" s="32"/>
      <c r="KQ29" s="32"/>
      <c r="KR29" s="32"/>
      <c r="KS29" s="32"/>
      <c r="KT29" s="32"/>
      <c r="KU29" s="32"/>
      <c r="KV29" s="32"/>
      <c r="KW29" s="32"/>
      <c r="KX29" s="32"/>
      <c r="KY29" s="32"/>
      <c r="KZ29" s="32"/>
      <c r="LA29" s="32"/>
      <c r="LB29" s="32"/>
      <c r="LC29" s="32"/>
      <c r="LD29" s="32"/>
      <c r="LE29" s="32"/>
      <c r="LF29" s="32"/>
      <c r="LG29" s="32"/>
      <c r="LH29" s="32"/>
      <c r="LI29" s="32"/>
      <c r="LJ29" s="32"/>
      <c r="LK29" s="32"/>
      <c r="LL29" s="32"/>
      <c r="LM29" s="32"/>
      <c r="LN29" s="32"/>
      <c r="LO29" s="32"/>
      <c r="LP29" s="32"/>
      <c r="LQ29" s="32"/>
      <c r="LR29" s="32"/>
      <c r="LS29" s="32"/>
      <c r="LT29" s="32"/>
      <c r="LU29" s="32"/>
      <c r="LV29" s="32"/>
      <c r="LW29" s="32"/>
      <c r="LX29" s="32"/>
      <c r="LY29" s="32"/>
      <c r="LZ29" s="32"/>
      <c r="MA29" s="32"/>
      <c r="MB29" s="32"/>
      <c r="MC29" s="32"/>
      <c r="MD29" s="32"/>
      <c r="ME29" s="32"/>
      <c r="MF29" s="32"/>
      <c r="MG29" s="32"/>
      <c r="MH29" s="32"/>
      <c r="MI29" s="32"/>
      <c r="MJ29" s="32"/>
      <c r="MK29" s="32"/>
      <c r="ML29" s="32"/>
      <c r="MM29" s="32"/>
      <c r="MN29" s="32"/>
      <c r="MO29" s="32"/>
      <c r="MP29" s="32"/>
      <c r="MQ29" s="32"/>
      <c r="MR29" s="32"/>
      <c r="MS29" s="32"/>
      <c r="MT29" s="32"/>
      <c r="MU29" s="32"/>
      <c r="MV29" s="32"/>
      <c r="MW29" s="32"/>
      <c r="MX29" s="32"/>
      <c r="MY29" s="32"/>
      <c r="MZ29" s="32"/>
      <c r="NA29" s="32"/>
      <c r="NB29" s="32"/>
      <c r="NC29" s="32"/>
      <c r="ND29" s="32"/>
      <c r="NE29" s="32"/>
      <c r="NF29" s="32"/>
      <c r="NG29" s="32"/>
      <c r="NH29" s="32"/>
      <c r="NI29" s="32"/>
      <c r="NJ29" s="32"/>
      <c r="NK29" s="32"/>
      <c r="NL29" s="32"/>
      <c r="NM29" s="32"/>
      <c r="NN29" s="32"/>
      <c r="NO29" s="32"/>
      <c r="NP29" s="32"/>
      <c r="NQ29" s="32"/>
      <c r="NR29" s="32"/>
      <c r="NS29" s="32"/>
      <c r="NT29" s="32"/>
      <c r="NU29" s="32"/>
      <c r="NV29" s="32"/>
      <c r="NW29" s="32"/>
      <c r="NX29" s="32"/>
      <c r="NY29" s="32"/>
      <c r="NZ29" s="32"/>
      <c r="OA29" s="32"/>
      <c r="OB29" s="32"/>
      <c r="OC29" s="32"/>
      <c r="OD29" s="32"/>
      <c r="OE29" s="32"/>
      <c r="OF29" s="32"/>
      <c r="OG29" s="32"/>
      <c r="OH29" s="32"/>
      <c r="OI29" s="32"/>
      <c r="OJ29" s="32"/>
      <c r="OK29" s="32"/>
      <c r="OL29" s="32"/>
      <c r="OM29" s="32"/>
      <c r="ON29" s="32"/>
      <c r="OO29" s="32"/>
      <c r="OP29" s="32"/>
      <c r="OQ29" s="32"/>
      <c r="OR29" s="32"/>
      <c r="OS29" s="32"/>
      <c r="OT29" s="32"/>
      <c r="OU29" s="32"/>
      <c r="OV29" s="32"/>
      <c r="OW29" s="32"/>
      <c r="OX29" s="32"/>
      <c r="OY29" s="32"/>
      <c r="OZ29" s="32"/>
      <c r="PA29" s="32"/>
      <c r="PB29" s="32"/>
      <c r="PC29" s="32"/>
      <c r="PD29" s="32"/>
      <c r="PE29" s="32"/>
      <c r="PF29" s="32"/>
      <c r="PG29" s="32"/>
      <c r="PH29" s="32"/>
      <c r="PI29" s="32"/>
      <c r="PJ29" s="32"/>
      <c r="PK29" s="32"/>
      <c r="PL29" s="32"/>
      <c r="PM29" s="32"/>
      <c r="PN29" s="32"/>
      <c r="PO29" s="32"/>
      <c r="PP29" s="32"/>
      <c r="PQ29" s="32"/>
      <c r="PR29" s="32"/>
      <c r="PS29" s="32"/>
      <c r="PT29" s="32"/>
      <c r="PU29" s="32"/>
      <c r="PV29" s="32"/>
      <c r="PW29" s="32"/>
      <c r="PX29" s="32"/>
      <c r="PY29" s="32"/>
      <c r="PZ29" s="32"/>
      <c r="QA29" s="32"/>
      <c r="QB29" s="32"/>
      <c r="QC29" s="32"/>
      <c r="QD29" s="32"/>
      <c r="QE29" s="32"/>
      <c r="QF29" s="32"/>
      <c r="QG29" s="32"/>
      <c r="QH29" s="32"/>
      <c r="QI29" s="32"/>
      <c r="QJ29" s="32"/>
      <c r="QK29" s="32"/>
      <c r="QL29" s="32"/>
      <c r="QM29" s="32"/>
      <c r="QN29" s="32"/>
      <c r="QO29" s="32"/>
      <c r="QP29" s="32"/>
      <c r="QQ29" s="32"/>
      <c r="QR29" s="32"/>
      <c r="QS29" s="32"/>
      <c r="QT29" s="32"/>
      <c r="QU29" s="32"/>
      <c r="QV29" s="32"/>
      <c r="QW29" s="32"/>
      <c r="QX29" s="32"/>
      <c r="QY29" s="32"/>
      <c r="QZ29" s="32"/>
      <c r="RA29" s="32"/>
      <c r="RB29" s="32"/>
      <c r="RC29" s="32"/>
      <c r="RD29" s="32"/>
      <c r="RE29" s="32"/>
      <c r="RF29" s="32"/>
      <c r="RG29" s="32"/>
      <c r="RH29" s="32"/>
      <c r="RI29" s="32"/>
      <c r="RJ29" s="32"/>
      <c r="RK29" s="32"/>
      <c r="RL29" s="32"/>
      <c r="RM29" s="32"/>
      <c r="RN29" s="32"/>
      <c r="RO29" s="32"/>
      <c r="RP29" s="32"/>
      <c r="RQ29" s="32"/>
      <c r="RR29" s="32"/>
      <c r="RS29" s="32"/>
      <c r="RT29" s="32"/>
      <c r="RU29" s="32"/>
      <c r="RV29" s="32"/>
      <c r="RW29" s="32"/>
      <c r="RX29" s="32"/>
      <c r="RY29" s="32"/>
      <c r="RZ29" s="32"/>
      <c r="SA29" s="32"/>
      <c r="SB29" s="32"/>
      <c r="SC29" s="32"/>
      <c r="SD29" s="32"/>
      <c r="SE29" s="32"/>
      <c r="SF29" s="32"/>
      <c r="SG29" s="32"/>
      <c r="SH29" s="32"/>
      <c r="SI29" s="32"/>
      <c r="SJ29" s="32"/>
      <c r="SK29" s="32"/>
      <c r="SL29" s="32"/>
      <c r="SM29" s="32"/>
      <c r="SN29" s="32"/>
      <c r="SO29" s="32"/>
      <c r="SP29" s="32"/>
      <c r="SQ29" s="32"/>
      <c r="SR29" s="32"/>
      <c r="SS29" s="32"/>
      <c r="ST29" s="32"/>
      <c r="SU29" s="32"/>
      <c r="SV29" s="32"/>
      <c r="SW29" s="32"/>
      <c r="SX29" s="32"/>
      <c r="SY29" s="32"/>
      <c r="SZ29" s="32"/>
      <c r="TA29" s="32"/>
      <c r="TB29" s="32"/>
      <c r="TC29" s="32"/>
      <c r="TD29" s="32"/>
      <c r="TE29" s="32"/>
      <c r="TF29" s="32"/>
      <c r="TG29" s="32"/>
      <c r="TH29" s="32"/>
      <c r="TI29" s="32"/>
      <c r="TJ29" s="32"/>
      <c r="TK29" s="32"/>
      <c r="TL29" s="32"/>
      <c r="TM29" s="32"/>
      <c r="TN29" s="32"/>
      <c r="TO29" s="32"/>
      <c r="TP29" s="32"/>
      <c r="TQ29" s="32"/>
      <c r="TR29" s="32"/>
      <c r="TS29" s="32"/>
      <c r="TT29" s="32"/>
      <c r="TU29" s="32"/>
      <c r="TV29" s="32"/>
      <c r="TW29" s="32"/>
      <c r="TX29" s="32"/>
      <c r="TY29" s="32"/>
      <c r="TZ29" s="32"/>
      <c r="UA29" s="32"/>
      <c r="UB29" s="32"/>
      <c r="UC29" s="32"/>
      <c r="UD29" s="32"/>
      <c r="UE29" s="32"/>
      <c r="UF29" s="32"/>
      <c r="UG29" s="32"/>
      <c r="UH29" s="32"/>
      <c r="UI29" s="32"/>
      <c r="UJ29" s="32"/>
      <c r="UK29" s="32"/>
      <c r="UL29" s="32"/>
      <c r="UM29" s="32"/>
      <c r="UN29" s="32"/>
      <c r="UO29" s="32"/>
      <c r="UP29" s="32"/>
      <c r="UQ29" s="32"/>
      <c r="UR29" s="32"/>
      <c r="US29" s="32"/>
      <c r="UT29" s="32"/>
      <c r="UU29" s="32"/>
      <c r="UV29" s="32"/>
      <c r="UW29" s="32"/>
      <c r="UX29" s="32"/>
      <c r="UY29" s="32"/>
      <c r="UZ29" s="32"/>
      <c r="VA29" s="32"/>
      <c r="VB29" s="32"/>
      <c r="VC29" s="32"/>
      <c r="VD29" s="32"/>
      <c r="VE29" s="32"/>
      <c r="VF29" s="32"/>
      <c r="VG29" s="32"/>
      <c r="VH29" s="32"/>
      <c r="VI29" s="32"/>
      <c r="VJ29" s="32"/>
      <c r="VK29" s="32"/>
      <c r="VL29" s="32"/>
      <c r="VM29" s="32"/>
      <c r="VN29" s="32"/>
      <c r="VO29" s="32"/>
      <c r="VP29" s="32"/>
      <c r="VQ29" s="32"/>
      <c r="VR29" s="32"/>
      <c r="VS29" s="32"/>
      <c r="VT29" s="32"/>
      <c r="VU29" s="32"/>
      <c r="VV29" s="32"/>
      <c r="VW29" s="32"/>
      <c r="VX29" s="32"/>
      <c r="VY29" s="32"/>
      <c r="VZ29" s="32"/>
      <c r="WA29" s="32"/>
      <c r="WB29" s="32"/>
      <c r="WC29" s="32"/>
      <c r="WD29" s="32"/>
      <c r="WE29" s="32"/>
      <c r="WF29" s="32"/>
      <c r="WG29" s="32"/>
      <c r="WH29" s="32"/>
      <c r="WI29" s="32"/>
      <c r="WJ29" s="32"/>
      <c r="WK29" s="32"/>
      <c r="WL29" s="32"/>
      <c r="WM29" s="32"/>
      <c r="WN29" s="32"/>
      <c r="WO29" s="32"/>
      <c r="WP29" s="32"/>
      <c r="WQ29" s="32"/>
      <c r="WR29" s="32"/>
      <c r="WS29" s="32"/>
      <c r="WT29" s="32"/>
      <c r="WU29" s="32"/>
      <c r="WV29" s="32"/>
      <c r="WW29" s="32"/>
      <c r="WX29" s="32"/>
      <c r="WY29" s="32"/>
      <c r="WZ29" s="32"/>
      <c r="XA29" s="32"/>
      <c r="XB29" s="32"/>
      <c r="XC29" s="32"/>
      <c r="XD29" s="32"/>
      <c r="XE29" s="32"/>
      <c r="XF29" s="32"/>
      <c r="XG29" s="32"/>
      <c r="XH29" s="32"/>
      <c r="XI29" s="32"/>
      <c r="XJ29" s="32"/>
      <c r="XK29" s="32"/>
      <c r="XL29" s="32"/>
      <c r="XM29" s="32"/>
      <c r="XN29" s="32"/>
      <c r="XO29" s="32"/>
      <c r="XP29" s="32"/>
      <c r="XQ29" s="32"/>
      <c r="XR29" s="32"/>
      <c r="XS29" s="32"/>
      <c r="XT29" s="32"/>
      <c r="XU29" s="32"/>
      <c r="XV29" s="32"/>
      <c r="XW29" s="32"/>
      <c r="XX29" s="32"/>
      <c r="XY29" s="32"/>
      <c r="XZ29" s="32"/>
      <c r="YA29" s="32"/>
      <c r="YB29" s="32"/>
      <c r="YC29" s="32"/>
      <c r="YD29" s="32"/>
      <c r="YE29" s="32"/>
      <c r="YF29" s="32"/>
      <c r="YG29" s="32"/>
      <c r="YH29" s="32"/>
      <c r="YI29" s="32"/>
      <c r="YJ29" s="32"/>
      <c r="YK29" s="32"/>
      <c r="YL29" s="32"/>
      <c r="YM29" s="32"/>
      <c r="YN29" s="32"/>
      <c r="YO29" s="32"/>
      <c r="YP29" s="32"/>
      <c r="YQ29" s="32"/>
      <c r="YR29" s="32"/>
      <c r="YS29" s="32"/>
      <c r="YT29" s="32"/>
      <c r="YU29" s="32"/>
      <c r="YV29" s="32"/>
      <c r="YW29" s="32"/>
      <c r="YX29" s="32"/>
      <c r="YY29" s="32"/>
      <c r="YZ29" s="32"/>
      <c r="ZA29" s="32"/>
      <c r="ZB29" s="32"/>
      <c r="ZC29" s="32"/>
      <c r="ZD29" s="32"/>
      <c r="ZE29" s="32"/>
      <c r="ZF29" s="32"/>
      <c r="ZG29" s="32"/>
      <c r="ZH29" s="32"/>
      <c r="ZI29" s="32"/>
      <c r="ZJ29" s="32"/>
      <c r="ZK29" s="32"/>
      <c r="ZL29" s="32"/>
      <c r="ZM29" s="32"/>
      <c r="ZN29" s="32"/>
      <c r="ZO29" s="32"/>
      <c r="ZP29" s="32"/>
      <c r="ZQ29" s="32"/>
      <c r="ZR29" s="32"/>
      <c r="ZS29" s="32"/>
      <c r="ZT29" s="32"/>
      <c r="ZU29" s="32"/>
      <c r="ZV29" s="32"/>
      <c r="ZW29" s="32"/>
      <c r="ZX29" s="32"/>
      <c r="ZY29" s="32"/>
      <c r="ZZ29" s="32"/>
      <c r="AAA29" s="32"/>
      <c r="AAB29" s="32"/>
      <c r="AAC29" s="32"/>
      <c r="AAD29" s="32"/>
      <c r="AAE29" s="32"/>
      <c r="AAF29" s="32"/>
      <c r="AAG29" s="32"/>
      <c r="AAH29" s="32"/>
      <c r="AAI29" s="32"/>
      <c r="AAJ29" s="32"/>
      <c r="AAK29" s="32"/>
      <c r="AAL29" s="32"/>
      <c r="AAM29" s="32"/>
      <c r="AAN29" s="32"/>
      <c r="AAO29" s="32"/>
      <c r="AAP29" s="32"/>
      <c r="AAQ29" s="32"/>
      <c r="AAR29" s="32"/>
      <c r="AAS29" s="32"/>
      <c r="AAT29" s="32"/>
      <c r="AAU29" s="32"/>
      <c r="AAV29" s="32"/>
      <c r="AAW29" s="32"/>
      <c r="AAX29" s="32"/>
      <c r="AAY29" s="32"/>
      <c r="AAZ29" s="32"/>
      <c r="ABA29" s="32"/>
      <c r="ABB29" s="32"/>
      <c r="ABC29" s="32"/>
      <c r="ABD29" s="32"/>
      <c r="ABE29" s="32"/>
      <c r="ABF29" s="32"/>
      <c r="ABG29" s="32"/>
      <c r="ABH29" s="32"/>
      <c r="ABI29" s="32"/>
      <c r="ABJ29" s="32"/>
      <c r="ABK29" s="32"/>
      <c r="ABL29" s="32"/>
      <c r="ABM29" s="32"/>
      <c r="ABN29" s="32"/>
      <c r="ABO29" s="32"/>
      <c r="ABP29" s="32"/>
      <c r="ABQ29" s="32"/>
      <c r="ABR29" s="32"/>
      <c r="ABS29" s="32"/>
      <c r="ABT29" s="32"/>
      <c r="ABU29" s="32"/>
      <c r="ABV29" s="32"/>
      <c r="ABW29" s="32"/>
      <c r="ABX29" s="32"/>
      <c r="ABY29" s="32"/>
      <c r="ABZ29" s="32"/>
      <c r="ACA29" s="32"/>
      <c r="ACB29" s="32"/>
      <c r="ACC29" s="32"/>
      <c r="ACD29" s="32"/>
      <c r="ACE29" s="32"/>
      <c r="ACF29" s="32"/>
      <c r="ACG29" s="32"/>
      <c r="ACH29" s="32"/>
      <c r="ACI29" s="32"/>
      <c r="ACJ29" s="32"/>
      <c r="ACK29" s="32"/>
      <c r="ACL29" s="32"/>
      <c r="ACM29" s="32"/>
      <c r="ACN29" s="32"/>
      <c r="ACO29" s="32"/>
      <c r="ACP29" s="32"/>
      <c r="ACQ29" s="32"/>
      <c r="ACR29" s="32"/>
      <c r="ACS29" s="32"/>
      <c r="ACT29" s="32"/>
      <c r="ACU29" s="32"/>
      <c r="ACV29" s="32"/>
      <c r="ACW29" s="32"/>
      <c r="ACX29" s="32"/>
      <c r="ACY29" s="32"/>
      <c r="ACZ29" s="32"/>
      <c r="ADA29" s="32"/>
      <c r="ADB29" s="32"/>
      <c r="ADC29" s="32"/>
      <c r="ADD29" s="32"/>
      <c r="ADE29" s="32"/>
      <c r="ADF29" s="32"/>
      <c r="ADG29" s="32"/>
      <c r="ADH29" s="32"/>
      <c r="ADI29" s="32"/>
      <c r="ADJ29" s="32"/>
      <c r="ADK29" s="32"/>
      <c r="ADL29" s="32"/>
      <c r="ADM29" s="32"/>
      <c r="ADN29" s="32"/>
      <c r="ADO29" s="32"/>
      <c r="ADP29" s="32"/>
      <c r="ADQ29" s="32"/>
      <c r="ADR29" s="32"/>
      <c r="ADS29" s="32"/>
      <c r="ADT29" s="32"/>
      <c r="ADU29" s="32"/>
      <c r="ADV29" s="32"/>
      <c r="ADW29" s="32"/>
      <c r="ADX29" s="32"/>
      <c r="ADY29" s="32"/>
      <c r="ADZ29" s="32"/>
      <c r="AEA29" s="32"/>
      <c r="AEB29" s="32"/>
      <c r="AEC29" s="32"/>
      <c r="AED29" s="32"/>
      <c r="AEE29" s="32"/>
      <c r="AEF29" s="32"/>
      <c r="AEG29" s="32"/>
      <c r="AEH29" s="32"/>
      <c r="AEI29" s="32"/>
      <c r="AEJ29" s="32"/>
      <c r="AEK29" s="32"/>
      <c r="AEL29" s="32"/>
      <c r="AEM29" s="32"/>
      <c r="AEN29" s="32"/>
      <c r="AEO29" s="32"/>
      <c r="AEP29" s="32"/>
      <c r="AEQ29" s="32"/>
      <c r="AER29" s="32"/>
      <c r="AES29" s="32"/>
      <c r="AET29" s="32"/>
      <c r="AEU29" s="32"/>
      <c r="AEV29" s="32"/>
      <c r="AEW29" s="32"/>
      <c r="AEX29" s="32"/>
      <c r="AEY29" s="32"/>
      <c r="AEZ29" s="32"/>
      <c r="AFA29" s="32"/>
      <c r="AFB29" s="32"/>
      <c r="AFC29" s="32"/>
      <c r="AFD29" s="32"/>
      <c r="AFE29" s="32"/>
      <c r="AFF29" s="32"/>
      <c r="AFG29" s="32"/>
      <c r="AFH29" s="32"/>
      <c r="AFI29" s="32"/>
      <c r="AFJ29" s="32"/>
      <c r="AFK29" s="32"/>
      <c r="AFL29" s="32"/>
      <c r="AFM29" s="32"/>
      <c r="AFN29" s="32"/>
      <c r="AFO29" s="32"/>
      <c r="AFP29" s="32"/>
      <c r="AFQ29" s="32"/>
      <c r="AFR29" s="32"/>
      <c r="AFS29" s="32"/>
      <c r="AFT29" s="32"/>
      <c r="AFU29" s="32"/>
      <c r="AFV29" s="32"/>
      <c r="AFW29" s="32"/>
      <c r="AFX29" s="32"/>
      <c r="AFY29" s="32"/>
      <c r="AFZ29" s="32"/>
      <c r="AGA29" s="32"/>
      <c r="AGB29" s="32"/>
      <c r="AGC29" s="32"/>
      <c r="AGD29" s="32"/>
      <c r="AGE29" s="32"/>
      <c r="AGF29" s="32"/>
      <c r="AGG29" s="32"/>
      <c r="AGH29" s="32"/>
      <c r="AGI29" s="32"/>
      <c r="AGJ29" s="32"/>
      <c r="AGK29" s="32"/>
      <c r="AGL29" s="32"/>
      <c r="AGM29" s="32"/>
      <c r="AGN29" s="32"/>
      <c r="AGO29" s="32"/>
      <c r="AGP29" s="32"/>
      <c r="AGQ29" s="32"/>
      <c r="AGR29" s="32"/>
      <c r="AGS29" s="32"/>
      <c r="AGT29" s="32"/>
      <c r="AGU29" s="32"/>
      <c r="AGV29" s="32"/>
      <c r="AGW29" s="32"/>
      <c r="AGX29" s="32"/>
      <c r="AGY29" s="32"/>
      <c r="AGZ29" s="32"/>
      <c r="AHA29" s="32"/>
      <c r="AHB29" s="32"/>
      <c r="AHC29" s="32"/>
      <c r="AHD29" s="32"/>
      <c r="AHE29" s="32"/>
      <c r="AHF29" s="32"/>
      <c r="AHG29" s="32"/>
      <c r="AHH29" s="32"/>
      <c r="AHI29" s="32"/>
      <c r="AHJ29" s="32"/>
      <c r="AHK29" s="32"/>
      <c r="AHL29" s="32"/>
      <c r="AHM29" s="32"/>
      <c r="AHN29" s="32"/>
      <c r="AHO29" s="32"/>
      <c r="AHP29" s="32"/>
      <c r="AHQ29" s="32"/>
      <c r="AHR29" s="32"/>
      <c r="AHS29" s="32"/>
      <c r="AHT29" s="32"/>
      <c r="AHU29" s="32"/>
      <c r="AHV29" s="32"/>
      <c r="AHW29" s="32"/>
      <c r="AHX29" s="32"/>
      <c r="AHY29" s="32"/>
      <c r="AHZ29" s="32"/>
      <c r="AIA29" s="32"/>
      <c r="AIB29" s="32"/>
      <c r="AIC29" s="32"/>
      <c r="AID29" s="32"/>
      <c r="AIE29" s="32"/>
      <c r="AIF29" s="32"/>
      <c r="AIG29" s="32"/>
      <c r="AIH29" s="32"/>
      <c r="AII29" s="32"/>
      <c r="AIJ29" s="32"/>
      <c r="AIK29" s="32"/>
      <c r="AIL29" s="32"/>
      <c r="AIM29" s="32"/>
      <c r="AIN29" s="32"/>
      <c r="AIO29" s="32"/>
      <c r="AIP29" s="32"/>
      <c r="AIQ29" s="32"/>
      <c r="AIR29" s="32"/>
      <c r="AIS29" s="32"/>
      <c r="AIT29" s="32"/>
      <c r="AIU29" s="32"/>
      <c r="AIV29" s="32"/>
      <c r="AIW29" s="32"/>
      <c r="AIX29" s="32"/>
      <c r="AIY29" s="32"/>
      <c r="AIZ29" s="32"/>
      <c r="AJA29" s="32"/>
      <c r="AJB29" s="32"/>
      <c r="AJC29" s="32"/>
      <c r="AJD29" s="32"/>
      <c r="AJE29" s="32"/>
      <c r="AJF29" s="32"/>
      <c r="AJG29" s="32"/>
      <c r="AJH29" s="32"/>
      <c r="AJI29" s="32"/>
      <c r="AJJ29" s="32"/>
      <c r="AJK29" s="32"/>
      <c r="AJL29" s="32"/>
      <c r="AJM29" s="32"/>
      <c r="AJN29" s="32"/>
      <c r="AJO29" s="32"/>
      <c r="AJP29" s="32"/>
      <c r="AJQ29" s="32"/>
      <c r="AJR29" s="32"/>
      <c r="AJS29" s="32"/>
      <c r="AJT29" s="32"/>
      <c r="AJU29" s="32"/>
      <c r="AJV29" s="32"/>
      <c r="AJW29" s="32"/>
      <c r="AJX29" s="32"/>
      <c r="AJY29" s="32"/>
      <c r="AJZ29" s="32"/>
      <c r="AKA29" s="32"/>
      <c r="AKB29" s="32"/>
      <c r="AKC29" s="32"/>
      <c r="AKD29" s="32"/>
      <c r="AKE29" s="32"/>
      <c r="AKF29" s="32"/>
      <c r="AKG29" s="32"/>
      <c r="AKH29" s="32"/>
      <c r="AKI29" s="32"/>
      <c r="AKJ29" s="32"/>
      <c r="AKK29" s="32"/>
      <c r="AKL29" s="32"/>
      <c r="AKM29" s="32"/>
      <c r="AKN29" s="32"/>
      <c r="AKO29" s="32"/>
      <c r="AKP29" s="32"/>
      <c r="AKQ29" s="32"/>
      <c r="AKR29" s="32"/>
      <c r="AKS29" s="32"/>
      <c r="AKT29" s="32"/>
      <c r="AKU29" s="32"/>
      <c r="AKV29" s="32"/>
      <c r="AKW29" s="32"/>
      <c r="AKX29" s="32"/>
      <c r="AKY29" s="32"/>
      <c r="AKZ29" s="32"/>
      <c r="ALA29" s="32"/>
      <c r="ALB29" s="32"/>
      <c r="ALC29" s="32"/>
      <c r="ALD29" s="32"/>
      <c r="ALE29" s="32"/>
      <c r="ALF29" s="32"/>
      <c r="ALG29" s="32"/>
      <c r="ALH29" s="32"/>
      <c r="ALI29" s="32"/>
      <c r="ALJ29" s="32"/>
      <c r="ALK29" s="32"/>
      <c r="ALL29" s="32"/>
      <c r="ALM29" s="32"/>
      <c r="ALN29" s="32"/>
      <c r="ALO29" s="32"/>
      <c r="ALP29" s="32"/>
      <c r="ALQ29" s="32"/>
      <c r="ALR29" s="32"/>
      <c r="ALS29" s="32"/>
      <c r="ALT29" s="32"/>
      <c r="ALU29" s="32"/>
      <c r="ALV29" s="32"/>
      <c r="ALW29" s="32"/>
      <c r="ALX29" s="32"/>
      <c r="ALY29" s="32"/>
      <c r="ALZ29" s="32"/>
      <c r="AMA29" s="32"/>
      <c r="AMB29" s="32"/>
      <c r="AMC29" s="32"/>
      <c r="AMD29" s="32"/>
      <c r="AME29" s="32"/>
      <c r="AMF29" s="32"/>
      <c r="AMG29" s="32"/>
      <c r="AMH29" s="32"/>
      <c r="AMI29" s="32"/>
      <c r="AMJ29" s="32"/>
      <c r="AMK29" s="32"/>
      <c r="AML29" s="32"/>
      <c r="AMM29" s="32"/>
      <c r="AMN29" s="32"/>
      <c r="AMO29" s="32"/>
      <c r="AMP29" s="32"/>
      <c r="AMQ29" s="32"/>
      <c r="AMR29" s="32"/>
      <c r="AMS29" s="32"/>
      <c r="AMT29" s="32"/>
      <c r="AMU29" s="32"/>
      <c r="AMV29" s="32"/>
      <c r="AMW29" s="32"/>
      <c r="AMX29" s="32"/>
      <c r="AMY29" s="32"/>
      <c r="AMZ29" s="32"/>
      <c r="ANA29" s="32"/>
      <c r="ANB29" s="32"/>
      <c r="ANC29" s="32"/>
      <c r="AND29" s="32"/>
      <c r="ANE29" s="32"/>
      <c r="ANF29" s="32"/>
      <c r="ANG29" s="32"/>
      <c r="ANH29" s="32"/>
      <c r="ANI29" s="32"/>
      <c r="ANJ29" s="32"/>
      <c r="ANK29" s="32"/>
      <c r="ANL29" s="32"/>
      <c r="ANM29" s="32"/>
      <c r="ANN29" s="32"/>
      <c r="ANO29" s="32"/>
      <c r="ANP29" s="32"/>
      <c r="ANQ29" s="32"/>
      <c r="ANR29" s="32"/>
      <c r="ANS29" s="32"/>
      <c r="ANT29" s="32"/>
      <c r="ANU29" s="32"/>
      <c r="ANV29" s="32"/>
      <c r="ANW29" s="32"/>
      <c r="ANX29" s="32"/>
      <c r="ANY29" s="32"/>
      <c r="ANZ29" s="32"/>
      <c r="AOA29" s="32"/>
      <c r="AOB29" s="32"/>
      <c r="AOC29" s="32"/>
      <c r="AOD29" s="32"/>
      <c r="AOE29" s="32"/>
      <c r="AOF29" s="32"/>
      <c r="AOG29" s="32"/>
      <c r="AOH29" s="32"/>
      <c r="AOI29" s="32"/>
      <c r="AOJ29" s="32"/>
      <c r="AOK29" s="32"/>
      <c r="AOL29" s="32"/>
      <c r="AOM29" s="32"/>
      <c r="AON29" s="32"/>
      <c r="AOO29" s="32"/>
      <c r="AOP29" s="32"/>
      <c r="AOQ29" s="32"/>
      <c r="AOR29" s="32"/>
      <c r="AOS29" s="32"/>
      <c r="AOT29" s="32"/>
      <c r="AOU29" s="32"/>
      <c r="AOV29" s="32"/>
      <c r="AOW29" s="32"/>
      <c r="AOX29" s="32"/>
      <c r="AOY29" s="32"/>
      <c r="AOZ29" s="32"/>
      <c r="APA29" s="32"/>
      <c r="APB29" s="32"/>
      <c r="APC29" s="32"/>
      <c r="APD29" s="32"/>
      <c r="APE29" s="32"/>
      <c r="APF29" s="32"/>
      <c r="APG29" s="32"/>
      <c r="APH29" s="32"/>
      <c r="API29" s="32"/>
      <c r="APJ29" s="32"/>
      <c r="APK29" s="32"/>
      <c r="APL29" s="32"/>
      <c r="APM29" s="32"/>
      <c r="APN29" s="32"/>
      <c r="APO29" s="32"/>
      <c r="APP29" s="32"/>
      <c r="APQ29" s="32"/>
      <c r="APR29" s="32"/>
      <c r="APS29" s="32"/>
      <c r="APT29" s="32"/>
      <c r="APU29" s="32"/>
      <c r="APV29" s="32"/>
      <c r="APW29" s="32"/>
      <c r="APX29" s="32"/>
      <c r="APY29" s="32"/>
      <c r="APZ29" s="32"/>
      <c r="AQA29" s="32"/>
      <c r="AQB29" s="32"/>
      <c r="AQC29" s="32"/>
      <c r="AQD29" s="32"/>
      <c r="AQE29" s="32"/>
      <c r="AQF29" s="32"/>
      <c r="AQG29" s="32"/>
      <c r="AQH29" s="32"/>
      <c r="AQI29" s="32"/>
      <c r="AQJ29" s="32"/>
      <c r="AQK29" s="32"/>
      <c r="AQL29" s="32"/>
      <c r="AQM29" s="32"/>
      <c r="AQN29" s="32"/>
      <c r="AQO29" s="32"/>
      <c r="AQP29" s="32"/>
      <c r="AQQ29" s="32"/>
      <c r="AQR29" s="32"/>
      <c r="AQS29" s="32"/>
      <c r="AQT29" s="32"/>
      <c r="AQU29" s="32"/>
      <c r="AQV29" s="32"/>
      <c r="AQW29" s="32"/>
      <c r="AQX29" s="32"/>
      <c r="AQY29" s="32"/>
      <c r="AQZ29" s="32"/>
      <c r="ARA29" s="32"/>
      <c r="ARB29" s="32"/>
      <c r="ARC29" s="32"/>
      <c r="ARD29" s="32"/>
      <c r="ARE29" s="32"/>
      <c r="ARF29" s="32"/>
      <c r="ARG29" s="32"/>
      <c r="ARH29" s="32"/>
      <c r="ARI29" s="32"/>
      <c r="ARJ29" s="32"/>
      <c r="ARK29" s="32"/>
      <c r="ARL29" s="32"/>
      <c r="ARM29" s="32"/>
      <c r="ARN29" s="32"/>
      <c r="ARO29" s="32"/>
      <c r="ARP29" s="32"/>
      <c r="ARQ29" s="32"/>
      <c r="ARR29" s="32"/>
      <c r="ARS29" s="32"/>
      <c r="ART29" s="32"/>
      <c r="ARU29" s="32"/>
      <c r="ARV29" s="32"/>
      <c r="ARW29" s="32"/>
      <c r="ARX29" s="32"/>
      <c r="ARY29" s="32"/>
      <c r="ARZ29" s="32"/>
      <c r="ASA29" s="32"/>
      <c r="ASB29" s="32"/>
      <c r="ASC29" s="32"/>
      <c r="ASD29" s="32"/>
      <c r="ASE29" s="32"/>
      <c r="ASF29" s="32"/>
      <c r="ASG29" s="32"/>
      <c r="ASH29" s="32"/>
      <c r="ASI29" s="32"/>
      <c r="ASJ29" s="32"/>
      <c r="ASK29" s="32"/>
      <c r="ASL29" s="32"/>
      <c r="ASM29" s="32"/>
      <c r="ASN29" s="32"/>
      <c r="ASO29" s="32"/>
      <c r="ASP29" s="32"/>
      <c r="ASQ29" s="32"/>
      <c r="ASR29" s="32"/>
      <c r="ASS29" s="32"/>
      <c r="AST29" s="32"/>
      <c r="ASU29" s="32"/>
      <c r="ASV29" s="32"/>
      <c r="ASW29" s="32"/>
      <c r="ASX29" s="32"/>
      <c r="ASY29" s="32"/>
      <c r="ASZ29" s="32"/>
      <c r="ATA29" s="32"/>
      <c r="ATB29" s="32"/>
      <c r="ATC29" s="32"/>
      <c r="ATD29" s="32"/>
      <c r="ATE29" s="32"/>
      <c r="ATF29" s="32"/>
      <c r="ATG29" s="32"/>
      <c r="ATH29" s="32"/>
      <c r="ATI29" s="32"/>
      <c r="ATJ29" s="32"/>
      <c r="ATK29" s="32"/>
      <c r="ATL29" s="32"/>
      <c r="ATM29" s="32"/>
      <c r="ATN29" s="32"/>
      <c r="ATO29" s="32"/>
      <c r="ATP29" s="32"/>
      <c r="ATQ29" s="32"/>
      <c r="ATR29" s="32"/>
      <c r="ATS29" s="32"/>
      <c r="ATT29" s="32"/>
      <c r="ATU29" s="32"/>
      <c r="ATV29" s="32"/>
      <c r="ATW29" s="32"/>
      <c r="ATX29" s="32"/>
      <c r="ATY29" s="32"/>
      <c r="ATZ29" s="32"/>
      <c r="AUA29" s="32"/>
      <c r="AUB29" s="32"/>
      <c r="AUC29" s="32"/>
      <c r="AUD29" s="32"/>
      <c r="AUE29" s="32"/>
      <c r="AUF29" s="32"/>
      <c r="AUG29" s="32"/>
      <c r="AUH29" s="32"/>
      <c r="AUI29" s="32"/>
      <c r="AUJ29" s="32"/>
      <c r="AUK29" s="32"/>
      <c r="AUL29" s="32"/>
      <c r="AUM29" s="32"/>
      <c r="AUN29" s="32"/>
      <c r="AUO29" s="32"/>
      <c r="AUP29" s="32"/>
      <c r="AUQ29" s="32"/>
      <c r="AUR29" s="32"/>
      <c r="AUS29" s="32"/>
      <c r="AUT29" s="32"/>
      <c r="AUU29" s="32"/>
      <c r="AUV29" s="32"/>
      <c r="AUW29" s="32"/>
      <c r="AUX29" s="32"/>
      <c r="AUY29" s="32"/>
      <c r="AUZ29" s="32"/>
      <c r="AVA29" s="32"/>
      <c r="AVB29" s="32"/>
      <c r="AVC29" s="32"/>
      <c r="AVD29" s="32"/>
      <c r="AVE29" s="32"/>
      <c r="AVF29" s="32"/>
      <c r="AVG29" s="32"/>
      <c r="AVH29" s="32"/>
      <c r="AVI29" s="32"/>
      <c r="AVJ29" s="32"/>
      <c r="AVK29" s="32"/>
      <c r="AVL29" s="32"/>
      <c r="AVM29" s="32"/>
      <c r="AVN29" s="32"/>
      <c r="AVO29" s="32"/>
      <c r="AVP29" s="32"/>
      <c r="AVQ29" s="32"/>
      <c r="AVR29" s="32"/>
      <c r="AVS29" s="32"/>
      <c r="AVT29" s="32"/>
      <c r="AVU29" s="32"/>
      <c r="AVV29" s="32"/>
      <c r="AVW29" s="32"/>
      <c r="AVX29" s="32"/>
      <c r="AVY29" s="32"/>
      <c r="AVZ29" s="32"/>
      <c r="AWA29" s="32"/>
      <c r="AWB29" s="32"/>
      <c r="AWC29" s="32"/>
      <c r="AWD29" s="32"/>
      <c r="AWE29" s="32"/>
      <c r="AWF29" s="32"/>
      <c r="AWG29" s="32"/>
      <c r="AWH29" s="32"/>
      <c r="AWI29" s="32"/>
      <c r="AWJ29" s="32"/>
      <c r="AWK29" s="32"/>
      <c r="AWL29" s="32"/>
      <c r="AWM29" s="32"/>
      <c r="AWN29" s="32"/>
      <c r="AWO29" s="32"/>
      <c r="AWP29" s="32"/>
      <c r="AWQ29" s="32"/>
      <c r="AWR29" s="32"/>
      <c r="AWS29" s="32"/>
      <c r="AWT29" s="32"/>
      <c r="AWU29" s="32"/>
      <c r="AWV29" s="32"/>
      <c r="AWW29" s="32"/>
      <c r="AWX29" s="32"/>
      <c r="AWY29" s="32"/>
      <c r="AWZ29" s="32"/>
      <c r="AXA29" s="32"/>
      <c r="AXB29" s="32"/>
      <c r="AXC29" s="32"/>
      <c r="AXD29" s="32"/>
      <c r="AXE29" s="32"/>
      <c r="AXF29" s="32"/>
      <c r="AXG29" s="32"/>
      <c r="AXH29" s="32"/>
      <c r="AXI29" s="32"/>
      <c r="AXJ29" s="32"/>
      <c r="AXK29" s="32"/>
      <c r="AXL29" s="32"/>
      <c r="AXM29" s="32"/>
      <c r="AXN29" s="32"/>
      <c r="AXO29" s="32"/>
      <c r="AXP29" s="32"/>
      <c r="AXQ29" s="32"/>
      <c r="AXR29" s="32"/>
      <c r="AXS29" s="32"/>
      <c r="AXT29" s="32"/>
      <c r="AXU29" s="32"/>
      <c r="AXV29" s="32"/>
      <c r="AXW29" s="32"/>
      <c r="AXX29" s="32"/>
      <c r="AXY29" s="32"/>
      <c r="AXZ29" s="32"/>
      <c r="AYA29" s="32"/>
      <c r="AYB29" s="32"/>
      <c r="AYC29" s="32"/>
      <c r="AYD29" s="32"/>
      <c r="AYE29" s="32"/>
      <c r="AYF29" s="32"/>
      <c r="AYG29" s="32"/>
      <c r="AYH29" s="32"/>
      <c r="AYI29" s="32"/>
      <c r="AYJ29" s="32"/>
      <c r="AYK29" s="32"/>
      <c r="AYL29" s="32"/>
      <c r="AYM29" s="32"/>
      <c r="AYN29" s="32"/>
      <c r="AYO29" s="32"/>
      <c r="AYP29" s="32"/>
      <c r="AYQ29" s="32"/>
      <c r="AYR29" s="32"/>
      <c r="AYS29" s="32"/>
      <c r="AYT29" s="32"/>
      <c r="AYU29" s="32"/>
      <c r="AYV29" s="32"/>
      <c r="AYW29" s="32"/>
      <c r="AYX29" s="32"/>
      <c r="AYY29" s="32"/>
      <c r="AYZ29" s="32"/>
      <c r="AZA29" s="32"/>
      <c r="AZB29" s="32"/>
      <c r="AZC29" s="32"/>
      <c r="AZD29" s="32"/>
      <c r="AZE29" s="32"/>
      <c r="AZF29" s="32"/>
      <c r="AZG29" s="32"/>
      <c r="AZH29" s="32"/>
      <c r="AZI29" s="32"/>
      <c r="AZJ29" s="32"/>
      <c r="AZK29" s="32"/>
      <c r="AZL29" s="32"/>
      <c r="AZM29" s="32"/>
      <c r="AZN29" s="32"/>
      <c r="AZO29" s="32"/>
      <c r="AZP29" s="32"/>
      <c r="AZQ29" s="32"/>
      <c r="AZR29" s="32"/>
      <c r="AZS29" s="32"/>
      <c r="AZT29" s="32"/>
      <c r="AZU29" s="32"/>
      <c r="AZV29" s="32"/>
      <c r="AZW29" s="32"/>
      <c r="AZX29" s="32"/>
      <c r="AZY29" s="32"/>
      <c r="AZZ29" s="32"/>
      <c r="BAA29" s="32"/>
      <c r="BAB29" s="32"/>
      <c r="BAC29" s="32"/>
      <c r="BAD29" s="32"/>
      <c r="BAE29" s="32"/>
      <c r="BAF29" s="32"/>
      <c r="BAG29" s="32"/>
      <c r="BAH29" s="32"/>
      <c r="BAI29" s="32"/>
      <c r="BAJ29" s="32"/>
      <c r="BAK29" s="32"/>
      <c r="BAL29" s="32"/>
      <c r="BAM29" s="32"/>
      <c r="BAN29" s="32"/>
      <c r="BAO29" s="32"/>
      <c r="BAP29" s="32"/>
      <c r="BAQ29" s="32"/>
      <c r="BAR29" s="32"/>
      <c r="BAS29" s="32"/>
      <c r="BAT29" s="32"/>
      <c r="BAU29" s="32"/>
      <c r="BAV29" s="32"/>
      <c r="BAW29" s="32"/>
      <c r="BAX29" s="32"/>
      <c r="BAY29" s="32"/>
      <c r="BAZ29" s="32"/>
      <c r="BBA29" s="32"/>
      <c r="BBB29" s="32"/>
      <c r="BBC29" s="32"/>
      <c r="BBD29" s="32"/>
      <c r="BBE29" s="32"/>
      <c r="BBF29" s="32"/>
      <c r="BBG29" s="32"/>
      <c r="BBH29" s="32"/>
      <c r="BBI29" s="32"/>
      <c r="BBJ29" s="32"/>
      <c r="BBK29" s="32"/>
      <c r="BBL29" s="32"/>
      <c r="BBM29" s="32"/>
      <c r="BBN29" s="32"/>
      <c r="BBO29" s="32"/>
      <c r="BBP29" s="32"/>
      <c r="BBQ29" s="32"/>
      <c r="BBR29" s="32"/>
      <c r="BBS29" s="32"/>
      <c r="BBT29" s="32"/>
      <c r="BBU29" s="32"/>
      <c r="BBV29" s="32"/>
      <c r="BBW29" s="32"/>
      <c r="BBX29" s="32"/>
      <c r="BBY29" s="32"/>
      <c r="BBZ29" s="32"/>
      <c r="BCA29" s="32"/>
      <c r="BCB29" s="32"/>
      <c r="BCC29" s="32"/>
      <c r="BCD29" s="32"/>
      <c r="BCE29" s="32"/>
      <c r="BCF29" s="32"/>
      <c r="BCG29" s="32"/>
      <c r="BCH29" s="32"/>
      <c r="BCI29" s="32"/>
      <c r="BCJ29" s="32"/>
      <c r="BCK29" s="32"/>
      <c r="BCL29" s="32"/>
      <c r="BCM29" s="32"/>
      <c r="BCN29" s="32"/>
      <c r="BCO29" s="32"/>
      <c r="BCP29" s="32"/>
      <c r="BCQ29" s="32"/>
      <c r="BCR29" s="32"/>
      <c r="BCS29" s="32"/>
      <c r="BCT29" s="32"/>
      <c r="BCU29" s="32"/>
      <c r="BCV29" s="32"/>
      <c r="BCW29" s="32"/>
      <c r="BCX29" s="32"/>
      <c r="BCY29" s="32"/>
      <c r="BCZ29" s="32"/>
      <c r="BDA29" s="32"/>
      <c r="BDB29" s="32"/>
      <c r="BDC29" s="32"/>
      <c r="BDD29" s="32"/>
      <c r="BDE29" s="32"/>
      <c r="BDF29" s="32"/>
      <c r="BDG29" s="32"/>
      <c r="BDH29" s="32"/>
      <c r="BDI29" s="32"/>
      <c r="BDJ29" s="32"/>
      <c r="BDK29" s="32"/>
      <c r="BDL29" s="32"/>
      <c r="BDM29" s="32"/>
      <c r="BDN29" s="32"/>
      <c r="BDO29" s="32"/>
      <c r="BDP29" s="32"/>
      <c r="BDQ29" s="32"/>
      <c r="BDR29" s="32"/>
      <c r="BDS29" s="32"/>
      <c r="BDT29" s="32"/>
      <c r="BDU29" s="32"/>
      <c r="BDV29" s="32"/>
      <c r="BDW29" s="32"/>
      <c r="BDX29" s="32"/>
      <c r="BDY29" s="32"/>
      <c r="BDZ29" s="32"/>
      <c r="BEA29" s="32"/>
      <c r="BEB29" s="32"/>
      <c r="BEC29" s="32"/>
      <c r="BED29" s="32"/>
      <c r="BEE29" s="32"/>
      <c r="BEF29" s="32"/>
      <c r="BEG29" s="32"/>
      <c r="BEH29" s="32"/>
      <c r="BEI29" s="32"/>
      <c r="BEJ29" s="32"/>
      <c r="BEK29" s="32"/>
      <c r="BEL29" s="32"/>
      <c r="BEM29" s="32"/>
      <c r="BEN29" s="32"/>
      <c r="BEO29" s="32"/>
      <c r="BEP29" s="32"/>
      <c r="BEQ29" s="32"/>
      <c r="BER29" s="32"/>
      <c r="BES29" s="32"/>
      <c r="BET29" s="32"/>
      <c r="BEU29" s="32"/>
      <c r="BEV29" s="32"/>
      <c r="BEW29" s="32"/>
      <c r="BEX29" s="32"/>
      <c r="BEY29" s="32"/>
      <c r="BEZ29" s="32"/>
      <c r="BFA29" s="32"/>
      <c r="BFB29" s="32"/>
      <c r="BFC29" s="32"/>
      <c r="BFD29" s="32"/>
      <c r="BFE29" s="32"/>
      <c r="BFF29" s="32"/>
      <c r="BFG29" s="32"/>
      <c r="BFH29" s="32"/>
      <c r="BFI29" s="32"/>
      <c r="BFJ29" s="32"/>
      <c r="BFK29" s="32"/>
      <c r="BFL29" s="32"/>
      <c r="BFM29" s="32"/>
      <c r="BFN29" s="32"/>
      <c r="BFO29" s="32"/>
      <c r="BFP29" s="32"/>
      <c r="BFQ29" s="32"/>
      <c r="BFR29" s="32"/>
      <c r="BFS29" s="32"/>
      <c r="BFT29" s="32"/>
      <c r="BFU29" s="32"/>
      <c r="BFV29" s="32"/>
      <c r="BFW29" s="32"/>
      <c r="BFX29" s="32"/>
      <c r="BFY29" s="32"/>
      <c r="BFZ29" s="32"/>
      <c r="BGA29" s="32"/>
      <c r="BGB29" s="32"/>
      <c r="BGC29" s="32"/>
      <c r="BGD29" s="32"/>
      <c r="BGE29" s="32"/>
      <c r="BGF29" s="32"/>
      <c r="BGG29" s="32"/>
      <c r="BGH29" s="32"/>
      <c r="BGI29" s="32"/>
      <c r="BGJ29" s="32"/>
      <c r="BGK29" s="32"/>
      <c r="BGL29" s="32"/>
      <c r="BGM29" s="32"/>
      <c r="BGN29" s="32"/>
      <c r="BGO29" s="32"/>
      <c r="BGP29" s="32"/>
      <c r="BGQ29" s="32"/>
      <c r="BGR29" s="32"/>
      <c r="BGS29" s="32"/>
      <c r="BGT29" s="32"/>
      <c r="BGU29" s="32"/>
      <c r="BGV29" s="32"/>
      <c r="BGW29" s="32"/>
      <c r="BGX29" s="32"/>
      <c r="BGY29" s="32"/>
      <c r="BGZ29" s="32"/>
      <c r="BHA29" s="32"/>
      <c r="BHB29" s="32"/>
      <c r="BHC29" s="32"/>
      <c r="BHD29" s="32"/>
      <c r="BHE29" s="32"/>
      <c r="BHF29" s="32"/>
      <c r="BHG29" s="32"/>
      <c r="BHH29" s="32"/>
      <c r="BHI29" s="32"/>
      <c r="BHJ29" s="32"/>
      <c r="BHK29" s="32"/>
      <c r="BHL29" s="32"/>
      <c r="BHM29" s="32"/>
      <c r="BHN29" s="32"/>
      <c r="BHO29" s="32"/>
      <c r="BHP29" s="32"/>
      <c r="BHQ29" s="32"/>
      <c r="BHR29" s="32"/>
      <c r="BHS29" s="32"/>
      <c r="BHT29" s="32"/>
      <c r="BHU29" s="32"/>
      <c r="BHV29" s="32"/>
      <c r="BHW29" s="32"/>
      <c r="BHX29" s="32"/>
      <c r="BHY29" s="32"/>
      <c r="BHZ29" s="32"/>
      <c r="BIA29" s="32"/>
      <c r="BIB29" s="32"/>
      <c r="BIC29" s="32"/>
      <c r="BID29" s="32"/>
      <c r="BIE29" s="32"/>
      <c r="BIF29" s="32"/>
      <c r="BIG29" s="32"/>
      <c r="BIH29" s="32"/>
      <c r="BII29" s="32"/>
      <c r="BIJ29" s="32"/>
      <c r="BIK29" s="32"/>
      <c r="BIL29" s="32"/>
      <c r="BIM29" s="32"/>
      <c r="BIN29" s="32"/>
      <c r="BIO29" s="32"/>
      <c r="BIP29" s="32"/>
      <c r="BIQ29" s="32"/>
      <c r="BIR29" s="32"/>
      <c r="BIS29" s="32"/>
      <c r="BIT29" s="32"/>
      <c r="BIU29" s="32"/>
      <c r="BIV29" s="32"/>
      <c r="BIW29" s="32"/>
      <c r="BIX29" s="32"/>
      <c r="BIY29" s="32"/>
      <c r="BIZ29" s="32"/>
      <c r="BJA29" s="32"/>
      <c r="BJB29" s="32"/>
      <c r="BJC29" s="32"/>
      <c r="BJD29" s="32"/>
      <c r="BJE29" s="32"/>
      <c r="BJF29" s="32"/>
      <c r="BJG29" s="32"/>
      <c r="BJH29" s="32"/>
      <c r="BJI29" s="32"/>
      <c r="BJJ29" s="32"/>
      <c r="BJK29" s="32"/>
      <c r="BJL29" s="32"/>
      <c r="BJM29" s="32"/>
      <c r="BJN29" s="32"/>
      <c r="BJO29" s="32"/>
      <c r="BJP29" s="32"/>
      <c r="BJQ29" s="32"/>
      <c r="BJR29" s="32"/>
      <c r="BJS29" s="32"/>
      <c r="BJT29" s="32"/>
      <c r="BJU29" s="32"/>
      <c r="BJV29" s="32"/>
      <c r="BJW29" s="32"/>
      <c r="BJX29" s="32"/>
      <c r="BJY29" s="32"/>
      <c r="BJZ29" s="32"/>
      <c r="BKA29" s="32"/>
      <c r="BKB29" s="32"/>
      <c r="BKC29" s="32"/>
      <c r="BKD29" s="32"/>
      <c r="BKE29" s="32"/>
      <c r="BKF29" s="32"/>
      <c r="BKG29" s="32"/>
      <c r="BKH29" s="32"/>
      <c r="BKI29" s="32"/>
      <c r="BKJ29" s="32"/>
      <c r="BKK29" s="32"/>
      <c r="BKL29" s="32"/>
      <c r="BKM29" s="32"/>
      <c r="BKN29" s="32"/>
      <c r="BKO29" s="32"/>
      <c r="BKP29" s="32"/>
      <c r="BKQ29" s="32"/>
      <c r="BKR29" s="32"/>
      <c r="BKS29" s="32"/>
      <c r="BKT29" s="32"/>
      <c r="BKU29" s="32"/>
      <c r="BKV29" s="32"/>
      <c r="BKW29" s="32"/>
      <c r="BKX29" s="32"/>
      <c r="BKY29" s="32"/>
      <c r="BKZ29" s="32"/>
      <c r="BLA29" s="32"/>
      <c r="BLB29" s="32"/>
      <c r="BLC29" s="32"/>
      <c r="BLD29" s="32"/>
      <c r="BLE29" s="32"/>
      <c r="BLF29" s="32"/>
      <c r="BLG29" s="32"/>
      <c r="BLH29" s="32"/>
      <c r="BLI29" s="32"/>
      <c r="BLJ29" s="32"/>
      <c r="BLK29" s="32"/>
      <c r="BLL29" s="32"/>
      <c r="BLM29" s="32"/>
      <c r="BLN29" s="32"/>
      <c r="BLO29" s="32"/>
      <c r="BLP29" s="32"/>
      <c r="BLQ29" s="32"/>
      <c r="BLR29" s="32"/>
      <c r="BLS29" s="32"/>
      <c r="BLT29" s="32"/>
      <c r="BLU29" s="32"/>
      <c r="BLV29" s="32"/>
      <c r="BLW29" s="32"/>
      <c r="BLX29" s="32"/>
      <c r="BLY29" s="32"/>
      <c r="BLZ29" s="32"/>
      <c r="BMA29" s="32"/>
      <c r="BMB29" s="32"/>
      <c r="BMC29" s="32"/>
      <c r="BMD29" s="32"/>
      <c r="BME29" s="32"/>
      <c r="BMF29" s="32"/>
      <c r="BMG29" s="32"/>
      <c r="BMH29" s="32"/>
      <c r="BMI29" s="32"/>
      <c r="BMJ29" s="32"/>
      <c r="BMK29" s="32"/>
      <c r="BML29" s="32"/>
      <c r="BMM29" s="32"/>
      <c r="BMN29" s="32"/>
      <c r="BMO29" s="32"/>
      <c r="BMP29" s="32"/>
      <c r="BMQ29" s="32"/>
      <c r="BMR29" s="32"/>
      <c r="BMS29" s="32"/>
      <c r="BMT29" s="32"/>
      <c r="BMU29" s="32"/>
      <c r="BMV29" s="32"/>
      <c r="BMW29" s="32"/>
      <c r="BMX29" s="32"/>
      <c r="BMY29" s="32"/>
      <c r="BMZ29" s="32"/>
      <c r="BNA29" s="32"/>
      <c r="BNB29" s="32"/>
      <c r="BNC29" s="32"/>
      <c r="BND29" s="32"/>
      <c r="BNE29" s="32"/>
      <c r="BNF29" s="32"/>
      <c r="BNG29" s="32"/>
      <c r="BNH29" s="32"/>
      <c r="BNI29" s="32"/>
      <c r="BNJ29" s="32"/>
      <c r="BNK29" s="32"/>
      <c r="BNL29" s="32"/>
      <c r="BNM29" s="32"/>
      <c r="BNN29" s="32"/>
      <c r="BNO29" s="32"/>
      <c r="BNP29" s="32"/>
      <c r="BNQ29" s="32"/>
      <c r="BNR29" s="32"/>
      <c r="BNS29" s="32"/>
      <c r="BNT29" s="32"/>
      <c r="BNU29" s="32"/>
      <c r="BNV29" s="32"/>
      <c r="BNW29" s="32"/>
      <c r="BNX29" s="32"/>
      <c r="BNY29" s="32"/>
      <c r="BNZ29" s="32"/>
      <c r="BOA29" s="32"/>
      <c r="BOB29" s="32"/>
      <c r="BOC29" s="32"/>
      <c r="BOD29" s="32"/>
      <c r="BOE29" s="32"/>
      <c r="BOF29" s="32"/>
      <c r="BOG29" s="32"/>
      <c r="BOH29" s="32"/>
      <c r="BOI29" s="32"/>
      <c r="BOJ29" s="32"/>
      <c r="BOK29" s="32"/>
      <c r="BOL29" s="32"/>
      <c r="BOM29" s="32"/>
      <c r="BON29" s="32"/>
      <c r="BOO29" s="32"/>
      <c r="BOP29" s="32"/>
      <c r="BOQ29" s="32"/>
      <c r="BOR29" s="32"/>
      <c r="BOS29" s="32"/>
      <c r="BOT29" s="32"/>
      <c r="BOU29" s="32"/>
      <c r="BOV29" s="32"/>
      <c r="BOW29" s="32"/>
      <c r="BOX29" s="32"/>
      <c r="BOY29" s="32"/>
      <c r="BOZ29" s="32"/>
      <c r="BPA29" s="32"/>
      <c r="BPB29" s="32"/>
      <c r="BPC29" s="32"/>
      <c r="BPD29" s="32"/>
      <c r="BPE29" s="32"/>
      <c r="BPF29" s="32"/>
      <c r="BPG29" s="32"/>
      <c r="BPH29" s="32"/>
      <c r="BPI29" s="32"/>
      <c r="BPJ29" s="32"/>
      <c r="BPK29" s="32"/>
      <c r="BPL29" s="32"/>
      <c r="BPM29" s="32"/>
      <c r="BPN29" s="32"/>
      <c r="BPO29" s="32"/>
      <c r="BPP29" s="32"/>
      <c r="BPQ29" s="32"/>
      <c r="BPR29" s="32"/>
      <c r="BPS29" s="32"/>
      <c r="BPT29" s="32"/>
      <c r="BPU29" s="32"/>
      <c r="BPV29" s="32"/>
      <c r="BPW29" s="32"/>
      <c r="BPX29" s="32"/>
      <c r="BPY29" s="32"/>
      <c r="BPZ29" s="32"/>
      <c r="BQA29" s="32"/>
      <c r="BQB29" s="32"/>
      <c r="BQC29" s="32"/>
      <c r="BQD29" s="32"/>
      <c r="BQE29" s="32"/>
      <c r="BQF29" s="32"/>
      <c r="BQG29" s="32"/>
      <c r="BQH29" s="32"/>
      <c r="BQI29" s="32"/>
      <c r="BQJ29" s="32"/>
      <c r="BQK29" s="32"/>
      <c r="BQL29" s="32"/>
      <c r="BQM29" s="32"/>
      <c r="BQN29" s="32"/>
      <c r="BQO29" s="32"/>
      <c r="BQP29" s="32"/>
      <c r="BQQ29" s="32"/>
      <c r="BQR29" s="32"/>
      <c r="BQS29" s="32"/>
      <c r="BQT29" s="32"/>
      <c r="BQU29" s="32"/>
      <c r="BQV29" s="32"/>
      <c r="BQW29" s="32"/>
      <c r="BQX29" s="32"/>
      <c r="BQY29" s="32"/>
      <c r="BQZ29" s="32"/>
      <c r="BRA29" s="32"/>
      <c r="BRB29" s="32"/>
      <c r="BRC29" s="32"/>
      <c r="BRD29" s="32"/>
      <c r="BRE29" s="32"/>
      <c r="BRF29" s="32"/>
      <c r="BRG29" s="32"/>
      <c r="BRH29" s="32"/>
      <c r="BRI29" s="32"/>
      <c r="BRJ29" s="32"/>
      <c r="BRK29" s="32"/>
      <c r="BRL29" s="32"/>
      <c r="BRM29" s="32"/>
      <c r="BRN29" s="32"/>
      <c r="BRO29" s="32"/>
      <c r="BRP29" s="32"/>
      <c r="BRQ29" s="32"/>
      <c r="BRR29" s="32"/>
      <c r="BRS29" s="32"/>
      <c r="BRT29" s="32"/>
      <c r="BRU29" s="32"/>
      <c r="BRV29" s="32"/>
      <c r="BRW29" s="32"/>
      <c r="BRX29" s="32"/>
      <c r="BRY29" s="32"/>
      <c r="BRZ29" s="32"/>
      <c r="BSA29" s="32"/>
      <c r="BSB29" s="32"/>
      <c r="BSC29" s="32"/>
      <c r="BSD29" s="32"/>
      <c r="BSE29" s="32"/>
      <c r="BSF29" s="32"/>
      <c r="BSG29" s="32"/>
      <c r="BSH29" s="32"/>
      <c r="BSI29" s="32"/>
      <c r="BSJ29" s="32"/>
      <c r="BSK29" s="32"/>
      <c r="BSL29" s="32"/>
      <c r="BSM29" s="32"/>
      <c r="BSN29" s="32"/>
      <c r="BSO29" s="32"/>
      <c r="BSP29" s="32"/>
      <c r="BSQ29" s="32"/>
      <c r="BSR29" s="32"/>
      <c r="BSS29" s="32"/>
      <c r="BST29" s="32"/>
      <c r="BSU29" s="32"/>
      <c r="BSV29" s="32"/>
      <c r="BSW29" s="32"/>
      <c r="BSX29" s="32"/>
      <c r="BSY29" s="32"/>
      <c r="BSZ29" s="32"/>
      <c r="BTA29" s="32"/>
      <c r="BTB29" s="32"/>
      <c r="BTC29" s="32"/>
      <c r="BTD29" s="32"/>
      <c r="BTE29" s="32"/>
      <c r="BTF29" s="32"/>
      <c r="BTG29" s="32"/>
      <c r="BTH29" s="32"/>
      <c r="BTI29" s="32"/>
      <c r="BTJ29" s="32"/>
      <c r="BTK29" s="32"/>
      <c r="BTL29" s="32"/>
      <c r="BTM29" s="32"/>
      <c r="BTN29" s="32"/>
      <c r="BTO29" s="32"/>
      <c r="BTP29" s="32"/>
      <c r="BTQ29" s="32"/>
      <c r="BTR29" s="32"/>
      <c r="BTS29" s="32"/>
      <c r="BTT29" s="32"/>
      <c r="BTU29" s="32"/>
      <c r="BTV29" s="32"/>
      <c r="BTW29" s="32"/>
      <c r="BTX29" s="32"/>
      <c r="BTY29" s="32"/>
      <c r="BTZ29" s="32"/>
      <c r="BUA29" s="32"/>
      <c r="BUB29" s="32"/>
      <c r="BUC29" s="32"/>
      <c r="BUD29" s="32"/>
      <c r="BUE29" s="32"/>
      <c r="BUF29" s="32"/>
      <c r="BUG29" s="32"/>
      <c r="BUH29" s="32"/>
      <c r="BUI29" s="32"/>
      <c r="BUJ29" s="32"/>
      <c r="BUK29" s="32"/>
      <c r="BUL29" s="32"/>
      <c r="BUM29" s="32"/>
      <c r="BUN29" s="32"/>
      <c r="BUO29" s="32"/>
      <c r="BUP29" s="32"/>
      <c r="BUQ29" s="32"/>
      <c r="BUR29" s="32"/>
      <c r="BUS29" s="32"/>
      <c r="BUT29" s="32"/>
      <c r="BUU29" s="32"/>
      <c r="BUV29" s="32"/>
      <c r="BUW29" s="32"/>
      <c r="BUX29" s="32"/>
      <c r="BUY29" s="32"/>
      <c r="BUZ29" s="32"/>
      <c r="BVA29" s="32"/>
      <c r="BVB29" s="32"/>
      <c r="BVC29" s="32"/>
      <c r="BVD29" s="32"/>
      <c r="BVE29" s="32"/>
      <c r="BVF29" s="32"/>
      <c r="BVG29" s="32"/>
      <c r="BVH29" s="32"/>
      <c r="BVI29" s="32"/>
      <c r="BVJ29" s="32"/>
      <c r="BVK29" s="32"/>
      <c r="BVL29" s="32"/>
      <c r="BVM29" s="32"/>
      <c r="BVN29" s="32"/>
      <c r="BVO29" s="32"/>
      <c r="BVP29" s="32"/>
      <c r="BVQ29" s="32"/>
      <c r="BVR29" s="32"/>
      <c r="BVS29" s="32"/>
      <c r="BVT29" s="32"/>
      <c r="BVU29" s="32"/>
      <c r="BVV29" s="32"/>
      <c r="BVW29" s="32"/>
      <c r="BVX29" s="32"/>
      <c r="BVY29" s="32"/>
      <c r="BVZ29" s="32"/>
      <c r="BWA29" s="32"/>
      <c r="BWB29" s="32"/>
      <c r="BWC29" s="32"/>
      <c r="BWD29" s="32"/>
      <c r="BWE29" s="32"/>
      <c r="BWF29" s="32"/>
      <c r="BWG29" s="32"/>
      <c r="BWH29" s="32"/>
      <c r="BWI29" s="32"/>
      <c r="BWJ29" s="32"/>
      <c r="BWK29" s="32"/>
      <c r="BWL29" s="32"/>
      <c r="BWM29" s="32"/>
      <c r="BWN29" s="32"/>
      <c r="BWO29" s="32"/>
      <c r="BWP29" s="32"/>
      <c r="BWQ29" s="32"/>
      <c r="BWR29" s="32"/>
      <c r="BWS29" s="32"/>
      <c r="BWT29" s="32"/>
      <c r="BWU29" s="32"/>
      <c r="BWV29" s="32"/>
      <c r="BWW29" s="32"/>
      <c r="BWX29" s="32"/>
      <c r="BWY29" s="32"/>
      <c r="BWZ29" s="32"/>
      <c r="BXA29" s="32"/>
      <c r="BXB29" s="32"/>
      <c r="BXC29" s="32"/>
      <c r="BXD29" s="32"/>
      <c r="BXE29" s="32"/>
      <c r="BXF29" s="32"/>
      <c r="BXG29" s="32"/>
      <c r="BXH29" s="32"/>
      <c r="BXI29" s="32"/>
      <c r="BXJ29" s="32"/>
      <c r="BXK29" s="32"/>
      <c r="BXL29" s="32"/>
      <c r="BXM29" s="32"/>
      <c r="BXN29" s="32"/>
      <c r="BXO29" s="32"/>
      <c r="BXP29" s="32"/>
      <c r="BXQ29" s="32"/>
      <c r="BXR29" s="32"/>
      <c r="BXS29" s="32"/>
      <c r="BXT29" s="32"/>
      <c r="BXU29" s="32"/>
      <c r="BXV29" s="32"/>
      <c r="BXW29" s="32"/>
      <c r="BXX29" s="32"/>
      <c r="BXY29" s="32"/>
      <c r="BXZ29" s="32"/>
      <c r="BYA29" s="32"/>
      <c r="BYB29" s="32"/>
      <c r="BYC29" s="32"/>
      <c r="BYD29" s="32"/>
      <c r="BYE29" s="32"/>
      <c r="BYF29" s="32"/>
      <c r="BYG29" s="32"/>
      <c r="BYH29" s="32"/>
      <c r="BYI29" s="32"/>
      <c r="BYJ29" s="32"/>
      <c r="BYK29" s="32"/>
      <c r="BYL29" s="32"/>
      <c r="BYM29" s="32"/>
      <c r="BYN29" s="32"/>
      <c r="BYO29" s="32"/>
      <c r="BYP29" s="32"/>
      <c r="BYQ29" s="32"/>
      <c r="BYR29" s="32"/>
      <c r="BYS29" s="32"/>
      <c r="BYT29" s="32"/>
      <c r="BYU29" s="32"/>
      <c r="BYV29" s="32"/>
      <c r="BYW29" s="32"/>
      <c r="BYX29" s="32"/>
      <c r="BYY29" s="32"/>
      <c r="BYZ29" s="32"/>
      <c r="BZA29" s="32"/>
      <c r="BZB29" s="32"/>
      <c r="BZC29" s="32"/>
      <c r="BZD29" s="32"/>
      <c r="BZE29" s="32"/>
      <c r="BZF29" s="32"/>
      <c r="BZG29" s="32"/>
      <c r="BZH29" s="32"/>
      <c r="BZI29" s="32"/>
      <c r="BZJ29" s="32"/>
      <c r="BZK29" s="32"/>
      <c r="BZL29" s="32"/>
      <c r="BZM29" s="32"/>
      <c r="BZN29" s="32"/>
      <c r="BZO29" s="32"/>
      <c r="BZP29" s="32"/>
      <c r="BZQ29" s="32"/>
      <c r="BZR29" s="32"/>
      <c r="BZS29" s="32"/>
      <c r="BZT29" s="32"/>
      <c r="BZU29" s="32"/>
      <c r="BZV29" s="32"/>
      <c r="BZW29" s="32"/>
      <c r="BZX29" s="32"/>
      <c r="BZY29" s="32"/>
      <c r="BZZ29" s="32"/>
      <c r="CAA29" s="32"/>
      <c r="CAB29" s="32"/>
      <c r="CAC29" s="32"/>
      <c r="CAD29" s="32"/>
      <c r="CAE29" s="32"/>
      <c r="CAF29" s="32"/>
      <c r="CAG29" s="32"/>
      <c r="CAH29" s="32"/>
      <c r="CAI29" s="32"/>
      <c r="CAJ29" s="32"/>
      <c r="CAK29" s="32"/>
      <c r="CAL29" s="32"/>
      <c r="CAM29" s="32"/>
      <c r="CAN29" s="32"/>
      <c r="CAO29" s="32"/>
      <c r="CAP29" s="32"/>
      <c r="CAQ29" s="32"/>
      <c r="CAR29" s="32"/>
      <c r="CAS29" s="32"/>
      <c r="CAT29" s="32"/>
      <c r="CAU29" s="32"/>
      <c r="CAV29" s="32"/>
      <c r="CAW29" s="32"/>
      <c r="CAX29" s="32"/>
      <c r="CAY29" s="32"/>
      <c r="CAZ29" s="32"/>
      <c r="CBA29" s="32"/>
      <c r="CBB29" s="32"/>
      <c r="CBC29" s="32"/>
      <c r="CBD29" s="32"/>
      <c r="CBE29" s="32"/>
      <c r="CBF29" s="32"/>
      <c r="CBG29" s="32"/>
      <c r="CBH29" s="32"/>
      <c r="CBI29" s="32"/>
      <c r="CBJ29" s="32"/>
      <c r="CBK29" s="32"/>
      <c r="CBL29" s="32"/>
      <c r="CBM29" s="32"/>
      <c r="CBN29" s="32"/>
      <c r="CBO29" s="32"/>
      <c r="CBP29" s="32"/>
      <c r="CBQ29" s="32"/>
      <c r="CBR29" s="32"/>
      <c r="CBS29" s="32"/>
      <c r="CBT29" s="32"/>
      <c r="CBU29" s="32"/>
      <c r="CBV29" s="32"/>
      <c r="CBW29" s="32"/>
      <c r="CBX29" s="32"/>
      <c r="CBY29" s="32"/>
      <c r="CBZ29" s="32"/>
      <c r="CCA29" s="32"/>
      <c r="CCB29" s="32"/>
      <c r="CCC29" s="32"/>
      <c r="CCD29" s="32"/>
      <c r="CCE29" s="32"/>
      <c r="CCF29" s="32"/>
      <c r="CCG29" s="32"/>
      <c r="CCH29" s="32"/>
      <c r="CCI29" s="32"/>
      <c r="CCJ29" s="32"/>
      <c r="CCK29" s="32"/>
      <c r="CCL29" s="32"/>
      <c r="CCM29" s="32"/>
      <c r="CCN29" s="32"/>
      <c r="CCO29" s="32"/>
      <c r="CCP29" s="32"/>
      <c r="CCQ29" s="32"/>
      <c r="CCR29" s="32"/>
      <c r="CCS29" s="32"/>
      <c r="CCT29" s="32"/>
      <c r="CCU29" s="32"/>
      <c r="CCV29" s="32"/>
      <c r="CCW29" s="32"/>
      <c r="CCX29" s="32"/>
      <c r="CCY29" s="32"/>
      <c r="CCZ29" s="32"/>
      <c r="CDA29" s="32"/>
      <c r="CDB29" s="32"/>
      <c r="CDC29" s="32"/>
      <c r="CDD29" s="32"/>
      <c r="CDE29" s="32"/>
      <c r="CDF29" s="32"/>
      <c r="CDG29" s="32"/>
      <c r="CDH29" s="32"/>
      <c r="CDI29" s="32"/>
      <c r="CDJ29" s="32"/>
      <c r="CDK29" s="32"/>
      <c r="CDL29" s="32"/>
      <c r="CDM29" s="32"/>
      <c r="CDN29" s="32"/>
      <c r="CDO29" s="32"/>
      <c r="CDP29" s="32"/>
      <c r="CDQ29" s="32"/>
      <c r="CDR29" s="32"/>
      <c r="CDS29" s="32"/>
      <c r="CDT29" s="32"/>
      <c r="CDU29" s="32"/>
      <c r="CDV29" s="32"/>
      <c r="CDW29" s="32"/>
      <c r="CDX29" s="32"/>
      <c r="CDY29" s="32"/>
      <c r="CDZ29" s="32"/>
      <c r="CEA29" s="32"/>
      <c r="CEB29" s="32"/>
      <c r="CEC29" s="32"/>
      <c r="CED29" s="32"/>
      <c r="CEE29" s="32"/>
      <c r="CEF29" s="32"/>
      <c r="CEG29" s="32"/>
      <c r="CEH29" s="32"/>
      <c r="CEI29" s="32"/>
      <c r="CEJ29" s="32"/>
      <c r="CEK29" s="32"/>
      <c r="CEL29" s="32"/>
      <c r="CEM29" s="32"/>
      <c r="CEN29" s="32"/>
      <c r="CEO29" s="32"/>
      <c r="CEP29" s="32"/>
      <c r="CEQ29" s="32"/>
      <c r="CER29" s="32"/>
      <c r="CES29" s="32"/>
      <c r="CET29" s="32"/>
      <c r="CEU29" s="32"/>
      <c r="CEV29" s="32"/>
      <c r="CEW29" s="32"/>
      <c r="CEX29" s="32"/>
      <c r="CEY29" s="32"/>
      <c r="CEZ29" s="32"/>
      <c r="CFA29" s="32"/>
      <c r="CFB29" s="32"/>
      <c r="CFC29" s="32"/>
      <c r="CFD29" s="32"/>
      <c r="CFE29" s="32"/>
      <c r="CFF29" s="32"/>
      <c r="CFG29" s="32"/>
      <c r="CFH29" s="32"/>
      <c r="CFI29" s="32"/>
      <c r="CFJ29" s="32"/>
      <c r="CFK29" s="32"/>
      <c r="CFL29" s="32"/>
      <c r="CFM29" s="32"/>
      <c r="CFN29" s="32"/>
      <c r="CFO29" s="32"/>
      <c r="CFP29" s="32"/>
      <c r="CFQ29" s="32"/>
      <c r="CFR29" s="32"/>
      <c r="CFS29" s="32"/>
      <c r="CFT29" s="32"/>
      <c r="CFU29" s="32"/>
      <c r="CFV29" s="32"/>
      <c r="CFW29" s="32"/>
      <c r="CFX29" s="32"/>
      <c r="CFY29" s="32"/>
      <c r="CFZ29" s="32"/>
      <c r="CGA29" s="32"/>
      <c r="CGB29" s="32"/>
      <c r="CGC29" s="32"/>
      <c r="CGD29" s="32"/>
      <c r="CGE29" s="32"/>
      <c r="CGF29" s="32"/>
      <c r="CGG29" s="32"/>
      <c r="CGH29" s="32"/>
      <c r="CGI29" s="32"/>
      <c r="CGJ29" s="32"/>
      <c r="CGK29" s="32"/>
      <c r="CGL29" s="32"/>
      <c r="CGM29" s="32"/>
      <c r="CGN29" s="32"/>
      <c r="CGO29" s="32"/>
      <c r="CGP29" s="32"/>
      <c r="CGQ29" s="32"/>
      <c r="CGR29" s="32"/>
      <c r="CGS29" s="32"/>
      <c r="CGT29" s="32"/>
      <c r="CGU29" s="32"/>
      <c r="CGV29" s="32"/>
      <c r="CGW29" s="32"/>
      <c r="CGX29" s="32"/>
      <c r="CGY29" s="32"/>
      <c r="CGZ29" s="32"/>
      <c r="CHA29" s="32"/>
      <c r="CHB29" s="32"/>
      <c r="CHC29" s="32"/>
      <c r="CHD29" s="32"/>
      <c r="CHE29" s="32"/>
      <c r="CHF29" s="32"/>
      <c r="CHG29" s="32"/>
      <c r="CHH29" s="32"/>
      <c r="CHI29" s="32"/>
      <c r="CHJ29" s="32"/>
      <c r="CHK29" s="32"/>
      <c r="CHL29" s="32"/>
      <c r="CHM29" s="32"/>
      <c r="CHN29" s="32"/>
      <c r="CHO29" s="32"/>
      <c r="CHP29" s="32"/>
      <c r="CHQ29" s="32"/>
      <c r="CHR29" s="32"/>
      <c r="CHS29" s="32"/>
      <c r="CHT29" s="32"/>
      <c r="CHU29" s="32"/>
      <c r="CHV29" s="32"/>
      <c r="CHW29" s="32"/>
      <c r="CHX29" s="32"/>
      <c r="CHY29" s="32"/>
      <c r="CHZ29" s="32"/>
      <c r="CIA29" s="32"/>
      <c r="CIB29" s="32"/>
      <c r="CIC29" s="32"/>
      <c r="CID29" s="32"/>
      <c r="CIE29" s="32"/>
      <c r="CIF29" s="32"/>
      <c r="CIG29" s="32"/>
      <c r="CIH29" s="32"/>
      <c r="CII29" s="32"/>
      <c r="CIJ29" s="32"/>
      <c r="CIK29" s="32"/>
      <c r="CIL29" s="32"/>
      <c r="CIM29" s="32"/>
      <c r="CIN29" s="32"/>
      <c r="CIO29" s="32"/>
      <c r="CIP29" s="32"/>
      <c r="CIQ29" s="32"/>
      <c r="CIR29" s="32"/>
      <c r="CIS29" s="32"/>
      <c r="CIT29" s="32"/>
      <c r="CIU29" s="32"/>
      <c r="CIV29" s="32"/>
      <c r="CIW29" s="32"/>
      <c r="CIX29" s="32"/>
      <c r="CIY29" s="32"/>
      <c r="CIZ29" s="32"/>
      <c r="CJA29" s="32"/>
      <c r="CJB29" s="32"/>
      <c r="CJC29" s="32"/>
      <c r="CJD29" s="32"/>
      <c r="CJE29" s="32"/>
      <c r="CJF29" s="32"/>
      <c r="CJG29" s="32"/>
      <c r="CJH29" s="32"/>
      <c r="CJI29" s="32"/>
      <c r="CJJ29" s="32"/>
      <c r="CJK29" s="32"/>
      <c r="CJL29" s="32"/>
      <c r="CJM29" s="32"/>
      <c r="CJN29" s="32"/>
      <c r="CJO29" s="32"/>
      <c r="CJP29" s="32"/>
      <c r="CJQ29" s="32"/>
      <c r="CJR29" s="32"/>
      <c r="CJS29" s="32"/>
      <c r="CJT29" s="32"/>
      <c r="CJU29" s="32"/>
      <c r="CJV29" s="32"/>
      <c r="CJW29" s="32"/>
      <c r="CJX29" s="32"/>
      <c r="CJY29" s="32"/>
      <c r="CJZ29" s="32"/>
      <c r="CKA29" s="32"/>
      <c r="CKB29" s="32"/>
      <c r="CKC29" s="32"/>
      <c r="CKD29" s="32"/>
      <c r="CKE29" s="32"/>
      <c r="CKF29" s="32"/>
      <c r="CKG29" s="32"/>
      <c r="CKH29" s="32"/>
      <c r="CKI29" s="32"/>
      <c r="CKJ29" s="32"/>
      <c r="CKK29" s="32"/>
      <c r="CKL29" s="32"/>
      <c r="CKM29" s="32"/>
      <c r="CKN29" s="32"/>
      <c r="CKO29" s="32"/>
      <c r="CKP29" s="32"/>
      <c r="CKQ29" s="32"/>
      <c r="CKR29" s="32"/>
      <c r="CKS29" s="32"/>
      <c r="CKT29" s="32"/>
      <c r="CKU29" s="32"/>
      <c r="CKV29" s="32"/>
      <c r="CKW29" s="32"/>
      <c r="CKX29" s="32"/>
      <c r="CKY29" s="32"/>
      <c r="CKZ29" s="32"/>
      <c r="CLA29" s="32"/>
      <c r="CLB29" s="32"/>
      <c r="CLC29" s="32"/>
      <c r="CLD29" s="32"/>
      <c r="CLE29" s="32"/>
      <c r="CLF29" s="32"/>
      <c r="CLG29" s="32"/>
      <c r="CLH29" s="32"/>
      <c r="CLI29" s="32"/>
      <c r="CLJ29" s="32"/>
      <c r="CLK29" s="32"/>
      <c r="CLL29" s="32"/>
      <c r="CLM29" s="32"/>
      <c r="CLN29" s="32"/>
      <c r="CLO29" s="32"/>
      <c r="CLP29" s="32"/>
      <c r="CLQ29" s="32"/>
      <c r="CLR29" s="32"/>
      <c r="CLS29" s="32"/>
      <c r="CLT29" s="32"/>
      <c r="CLU29" s="32"/>
      <c r="CLV29" s="32"/>
      <c r="CLW29" s="32"/>
      <c r="CLX29" s="32"/>
      <c r="CLY29" s="32"/>
      <c r="CLZ29" s="32"/>
      <c r="CMA29" s="32"/>
      <c r="CMB29" s="32"/>
      <c r="CMC29" s="32"/>
      <c r="CMD29" s="32"/>
      <c r="CME29" s="32"/>
      <c r="CMF29" s="32"/>
      <c r="CMG29" s="32"/>
      <c r="CMH29" s="32"/>
      <c r="CMI29" s="32"/>
      <c r="CMJ29" s="32"/>
      <c r="CMK29" s="32"/>
      <c r="CML29" s="32"/>
      <c r="CMM29" s="32"/>
      <c r="CMN29" s="32"/>
      <c r="CMO29" s="32"/>
      <c r="CMP29" s="32"/>
      <c r="CMQ29" s="32"/>
      <c r="CMR29" s="32"/>
      <c r="CMS29" s="32"/>
      <c r="CMT29" s="32"/>
      <c r="CMU29" s="32"/>
      <c r="CMV29" s="32"/>
      <c r="CMW29" s="32"/>
      <c r="CMX29" s="32"/>
      <c r="CMY29" s="32"/>
      <c r="CMZ29" s="32"/>
      <c r="CNA29" s="32"/>
      <c r="CNB29" s="32"/>
      <c r="CNC29" s="32"/>
      <c r="CND29" s="32"/>
      <c r="CNE29" s="32"/>
      <c r="CNF29" s="32"/>
      <c r="CNG29" s="32"/>
      <c r="CNH29" s="32"/>
      <c r="CNI29" s="32"/>
      <c r="CNJ29" s="32"/>
      <c r="CNK29" s="32"/>
      <c r="CNL29" s="32"/>
      <c r="CNM29" s="32"/>
      <c r="CNN29" s="32"/>
      <c r="CNO29" s="32"/>
      <c r="CNP29" s="32"/>
      <c r="CNQ29" s="32"/>
      <c r="CNR29" s="32"/>
      <c r="CNS29" s="32"/>
      <c r="CNT29" s="32"/>
      <c r="CNU29" s="32"/>
      <c r="CNV29" s="32"/>
      <c r="CNW29" s="32"/>
      <c r="CNX29" s="32"/>
      <c r="CNY29" s="32"/>
      <c r="CNZ29" s="32"/>
      <c r="COA29" s="32"/>
      <c r="COB29" s="32"/>
      <c r="COC29" s="32"/>
      <c r="COD29" s="32"/>
      <c r="COE29" s="32"/>
      <c r="COF29" s="32"/>
      <c r="COG29" s="32"/>
      <c r="COH29" s="32"/>
      <c r="COI29" s="32"/>
      <c r="COJ29" s="32"/>
      <c r="COK29" s="32"/>
      <c r="COL29" s="32"/>
      <c r="COM29" s="32"/>
      <c r="CON29" s="32"/>
      <c r="COO29" s="32"/>
      <c r="COP29" s="32"/>
      <c r="COQ29" s="32"/>
      <c r="COR29" s="32"/>
      <c r="COS29" s="32"/>
      <c r="COT29" s="32"/>
      <c r="COU29" s="32"/>
      <c r="COV29" s="32"/>
      <c r="COW29" s="32"/>
      <c r="COX29" s="32"/>
      <c r="COY29" s="32"/>
      <c r="COZ29" s="32"/>
      <c r="CPA29" s="32"/>
      <c r="CPB29" s="32"/>
      <c r="CPC29" s="32"/>
      <c r="CPD29" s="32"/>
      <c r="CPE29" s="32"/>
      <c r="CPF29" s="32"/>
      <c r="CPG29" s="32"/>
      <c r="CPH29" s="32"/>
      <c r="CPI29" s="32"/>
      <c r="CPJ29" s="32"/>
      <c r="CPK29" s="32"/>
      <c r="CPL29" s="32"/>
      <c r="CPM29" s="32"/>
      <c r="CPN29" s="32"/>
      <c r="CPO29" s="32"/>
      <c r="CPP29" s="32"/>
      <c r="CPQ29" s="32"/>
      <c r="CPR29" s="32"/>
      <c r="CPS29" s="32"/>
      <c r="CPT29" s="32"/>
      <c r="CPU29" s="32"/>
      <c r="CPV29" s="32"/>
      <c r="CPW29" s="32"/>
      <c r="CPX29" s="32"/>
      <c r="CPY29" s="32"/>
      <c r="CPZ29" s="32"/>
      <c r="CQA29" s="32"/>
      <c r="CQB29" s="32"/>
      <c r="CQC29" s="32"/>
      <c r="CQD29" s="32"/>
      <c r="CQE29" s="32"/>
      <c r="CQF29" s="32"/>
      <c r="CQG29" s="32"/>
      <c r="CQH29" s="32"/>
      <c r="CQI29" s="32"/>
      <c r="CQJ29" s="32"/>
      <c r="CQK29" s="32"/>
      <c r="CQL29" s="32"/>
      <c r="CQM29" s="32"/>
      <c r="CQN29" s="32"/>
      <c r="CQO29" s="32"/>
      <c r="CQP29" s="32"/>
      <c r="CQQ29" s="32"/>
      <c r="CQR29" s="32"/>
      <c r="CQS29" s="32"/>
      <c r="CQT29" s="32"/>
      <c r="CQU29" s="32"/>
      <c r="CQV29" s="32"/>
      <c r="CQW29" s="32"/>
      <c r="CQX29" s="32"/>
      <c r="CQY29" s="32"/>
      <c r="CQZ29" s="32"/>
      <c r="CRA29" s="32"/>
      <c r="CRB29" s="32"/>
      <c r="CRC29" s="32"/>
      <c r="CRD29" s="32"/>
      <c r="CRE29" s="32"/>
      <c r="CRF29" s="32"/>
      <c r="CRG29" s="32"/>
      <c r="CRH29" s="32"/>
      <c r="CRI29" s="32"/>
      <c r="CRJ29" s="32"/>
      <c r="CRK29" s="32"/>
      <c r="CRL29" s="32"/>
      <c r="CRM29" s="32"/>
      <c r="CRN29" s="32"/>
      <c r="CRO29" s="32"/>
      <c r="CRP29" s="32"/>
      <c r="CRQ29" s="32"/>
      <c r="CRR29" s="32"/>
      <c r="CRS29" s="32"/>
      <c r="CRT29" s="32"/>
      <c r="CRU29" s="32"/>
      <c r="CRV29" s="32"/>
      <c r="CRW29" s="32"/>
      <c r="CRX29" s="32"/>
      <c r="CRY29" s="32"/>
      <c r="CRZ29" s="32"/>
      <c r="CSA29" s="32"/>
      <c r="CSB29" s="32"/>
      <c r="CSC29" s="32"/>
      <c r="CSD29" s="32"/>
      <c r="CSE29" s="32"/>
      <c r="CSF29" s="32"/>
      <c r="CSG29" s="32"/>
      <c r="CSH29" s="32"/>
      <c r="CSI29" s="32"/>
      <c r="CSJ29" s="32"/>
      <c r="CSK29" s="32"/>
      <c r="CSL29" s="32"/>
      <c r="CSM29" s="32"/>
      <c r="CSN29" s="32"/>
      <c r="CSO29" s="32"/>
      <c r="CSP29" s="32"/>
      <c r="CSQ29" s="32"/>
      <c r="CSR29" s="32"/>
      <c r="CSS29" s="32"/>
      <c r="CST29" s="32"/>
      <c r="CSU29" s="32"/>
      <c r="CSV29" s="32"/>
      <c r="CSW29" s="32"/>
      <c r="CSX29" s="32"/>
      <c r="CSY29" s="32"/>
      <c r="CSZ29" s="32"/>
      <c r="CTA29" s="32"/>
      <c r="CTB29" s="32"/>
      <c r="CTC29" s="32"/>
      <c r="CTD29" s="32"/>
      <c r="CTE29" s="32"/>
      <c r="CTF29" s="32"/>
      <c r="CTG29" s="32"/>
      <c r="CTH29" s="32"/>
      <c r="CTI29" s="32"/>
      <c r="CTJ29" s="32"/>
      <c r="CTK29" s="32"/>
      <c r="CTL29" s="32"/>
      <c r="CTM29" s="32"/>
      <c r="CTN29" s="32"/>
      <c r="CTO29" s="32"/>
      <c r="CTP29" s="32"/>
      <c r="CTQ29" s="32"/>
      <c r="CTR29" s="32"/>
      <c r="CTS29" s="32"/>
      <c r="CTT29" s="32"/>
      <c r="CTU29" s="32"/>
      <c r="CTV29" s="32"/>
      <c r="CTW29" s="32"/>
      <c r="CTX29" s="32"/>
      <c r="CTY29" s="32"/>
      <c r="CTZ29" s="32"/>
      <c r="CUA29" s="32"/>
      <c r="CUB29" s="32"/>
      <c r="CUC29" s="32"/>
      <c r="CUD29" s="32"/>
      <c r="CUE29" s="32"/>
      <c r="CUF29" s="32"/>
      <c r="CUG29" s="32"/>
      <c r="CUH29" s="32"/>
      <c r="CUI29" s="32"/>
      <c r="CUJ29" s="32"/>
      <c r="CUK29" s="32"/>
      <c r="CUL29" s="32"/>
      <c r="CUM29" s="32"/>
      <c r="CUN29" s="32"/>
      <c r="CUO29" s="32"/>
      <c r="CUP29" s="32"/>
      <c r="CUQ29" s="32"/>
      <c r="CUR29" s="32"/>
      <c r="CUS29" s="32"/>
      <c r="CUT29" s="32"/>
      <c r="CUU29" s="32"/>
      <c r="CUV29" s="32"/>
      <c r="CUW29" s="32"/>
      <c r="CUX29" s="32"/>
      <c r="CUY29" s="32"/>
      <c r="CUZ29" s="32"/>
      <c r="CVA29" s="32"/>
      <c r="CVB29" s="32"/>
      <c r="CVC29" s="32"/>
      <c r="CVD29" s="32"/>
      <c r="CVE29" s="32"/>
      <c r="CVF29" s="32"/>
      <c r="CVG29" s="32"/>
      <c r="CVH29" s="32"/>
      <c r="CVI29" s="32"/>
      <c r="CVJ29" s="32"/>
      <c r="CVK29" s="32"/>
      <c r="CVL29" s="32"/>
      <c r="CVM29" s="32"/>
      <c r="CVN29" s="32"/>
      <c r="CVO29" s="32"/>
      <c r="CVP29" s="32"/>
      <c r="CVQ29" s="32"/>
      <c r="CVR29" s="32"/>
      <c r="CVS29" s="32"/>
      <c r="CVT29" s="32"/>
      <c r="CVU29" s="32"/>
      <c r="CVV29" s="32"/>
      <c r="CVW29" s="32"/>
      <c r="CVX29" s="32"/>
      <c r="CVY29" s="32"/>
      <c r="CVZ29" s="32"/>
      <c r="CWA29" s="32"/>
      <c r="CWB29" s="32"/>
      <c r="CWC29" s="32"/>
      <c r="CWD29" s="32"/>
      <c r="CWE29" s="32"/>
      <c r="CWF29" s="32"/>
      <c r="CWG29" s="32"/>
      <c r="CWH29" s="32"/>
      <c r="CWI29" s="32"/>
      <c r="CWJ29" s="32"/>
      <c r="CWK29" s="32"/>
      <c r="CWL29" s="32"/>
      <c r="CWM29" s="32"/>
      <c r="CWN29" s="32"/>
      <c r="CWO29" s="32"/>
      <c r="CWP29" s="32"/>
      <c r="CWQ29" s="32"/>
      <c r="CWR29" s="32"/>
      <c r="CWS29" s="32"/>
      <c r="CWT29" s="32"/>
      <c r="CWU29" s="32"/>
      <c r="CWV29" s="32"/>
      <c r="CWW29" s="32"/>
      <c r="CWX29" s="32"/>
      <c r="CWY29" s="32"/>
      <c r="CWZ29" s="32"/>
      <c r="CXA29" s="32"/>
      <c r="CXB29" s="32"/>
      <c r="CXC29" s="32"/>
      <c r="CXD29" s="32"/>
      <c r="CXE29" s="32"/>
      <c r="CXF29" s="32"/>
      <c r="CXG29" s="32"/>
      <c r="CXH29" s="32"/>
      <c r="CXI29" s="32"/>
      <c r="CXJ29" s="32"/>
      <c r="CXK29" s="32"/>
      <c r="CXL29" s="32"/>
      <c r="CXM29" s="32"/>
      <c r="CXN29" s="32"/>
      <c r="CXO29" s="32"/>
      <c r="CXP29" s="32"/>
      <c r="CXQ29" s="32"/>
      <c r="CXR29" s="32"/>
      <c r="CXS29" s="32"/>
      <c r="CXT29" s="32"/>
      <c r="CXU29" s="32"/>
      <c r="CXV29" s="32"/>
      <c r="CXW29" s="32"/>
      <c r="CXX29" s="32"/>
      <c r="CXY29" s="32"/>
      <c r="CXZ29" s="32"/>
      <c r="CYA29" s="32"/>
      <c r="CYB29" s="32"/>
      <c r="CYC29" s="32"/>
      <c r="CYD29" s="32"/>
      <c r="CYE29" s="32"/>
      <c r="CYF29" s="32"/>
      <c r="CYG29" s="32"/>
      <c r="CYH29" s="32"/>
      <c r="CYI29" s="32"/>
      <c r="CYJ29" s="32"/>
      <c r="CYK29" s="32"/>
      <c r="CYL29" s="32"/>
      <c r="CYM29" s="32"/>
      <c r="CYN29" s="32"/>
      <c r="CYO29" s="32"/>
      <c r="CYP29" s="32"/>
      <c r="CYQ29" s="32"/>
      <c r="CYR29" s="32"/>
      <c r="CYS29" s="32"/>
      <c r="CYT29" s="32"/>
      <c r="CYU29" s="32"/>
      <c r="CYV29" s="32"/>
      <c r="CYW29" s="32"/>
      <c r="CYX29" s="32"/>
      <c r="CYY29" s="32"/>
      <c r="CYZ29" s="32"/>
      <c r="CZA29" s="32"/>
      <c r="CZB29" s="32"/>
      <c r="CZC29" s="32"/>
      <c r="CZD29" s="32"/>
      <c r="CZE29" s="32"/>
      <c r="CZF29" s="32"/>
      <c r="CZG29" s="32"/>
      <c r="CZH29" s="32"/>
      <c r="CZI29" s="32"/>
      <c r="CZJ29" s="32"/>
      <c r="CZK29" s="32"/>
      <c r="CZL29" s="32"/>
      <c r="CZM29" s="32"/>
      <c r="CZN29" s="32"/>
      <c r="CZO29" s="32"/>
      <c r="CZP29" s="32"/>
      <c r="CZQ29" s="32"/>
      <c r="CZR29" s="32"/>
      <c r="CZS29" s="32"/>
      <c r="CZT29" s="32"/>
      <c r="CZU29" s="32"/>
      <c r="CZV29" s="32"/>
      <c r="CZW29" s="32"/>
      <c r="CZX29" s="32"/>
      <c r="CZY29" s="32"/>
      <c r="CZZ29" s="32"/>
      <c r="DAA29" s="32"/>
      <c r="DAB29" s="32"/>
      <c r="DAC29" s="32"/>
      <c r="DAD29" s="32"/>
      <c r="DAE29" s="32"/>
      <c r="DAF29" s="32"/>
      <c r="DAG29" s="32"/>
      <c r="DAH29" s="32"/>
      <c r="DAI29" s="32"/>
      <c r="DAJ29" s="32"/>
      <c r="DAK29" s="32"/>
      <c r="DAL29" s="32"/>
      <c r="DAM29" s="32"/>
      <c r="DAN29" s="32"/>
      <c r="DAO29" s="32"/>
      <c r="DAP29" s="32"/>
      <c r="DAQ29" s="32"/>
      <c r="DAR29" s="32"/>
      <c r="DAS29" s="32"/>
      <c r="DAT29" s="32"/>
      <c r="DAU29" s="32"/>
      <c r="DAV29" s="32"/>
      <c r="DAW29" s="32"/>
      <c r="DAX29" s="32"/>
      <c r="DAY29" s="32"/>
      <c r="DAZ29" s="32"/>
      <c r="DBA29" s="32"/>
      <c r="DBB29" s="32"/>
      <c r="DBC29" s="32"/>
      <c r="DBD29" s="32"/>
      <c r="DBE29" s="32"/>
      <c r="DBF29" s="32"/>
      <c r="DBG29" s="32"/>
      <c r="DBH29" s="32"/>
      <c r="DBI29" s="32"/>
      <c r="DBJ29" s="32"/>
      <c r="DBK29" s="32"/>
      <c r="DBL29" s="32"/>
      <c r="DBM29" s="32"/>
      <c r="DBN29" s="32"/>
      <c r="DBO29" s="32"/>
      <c r="DBP29" s="32"/>
      <c r="DBQ29" s="32"/>
      <c r="DBR29" s="32"/>
      <c r="DBS29" s="32"/>
      <c r="DBT29" s="32"/>
      <c r="DBU29" s="32"/>
      <c r="DBV29" s="32"/>
      <c r="DBW29" s="32"/>
      <c r="DBX29" s="32"/>
      <c r="DBY29" s="32"/>
      <c r="DBZ29" s="32"/>
      <c r="DCA29" s="32"/>
      <c r="DCB29" s="32"/>
      <c r="DCC29" s="32"/>
      <c r="DCD29" s="32"/>
      <c r="DCE29" s="32"/>
      <c r="DCF29" s="32"/>
      <c r="DCG29" s="32"/>
      <c r="DCH29" s="32"/>
      <c r="DCI29" s="32"/>
      <c r="DCJ29" s="32"/>
      <c r="DCK29" s="32"/>
      <c r="DCL29" s="32"/>
      <c r="DCM29" s="32"/>
      <c r="DCN29" s="32"/>
      <c r="DCO29" s="32"/>
      <c r="DCP29" s="32"/>
      <c r="DCQ29" s="32"/>
      <c r="DCR29" s="32"/>
      <c r="DCS29" s="32"/>
      <c r="DCT29" s="32"/>
      <c r="DCU29" s="32"/>
      <c r="DCV29" s="32"/>
      <c r="DCW29" s="32"/>
      <c r="DCX29" s="32"/>
      <c r="DCY29" s="32"/>
      <c r="DCZ29" s="32"/>
      <c r="DDA29" s="32"/>
      <c r="DDB29" s="32"/>
      <c r="DDC29" s="32"/>
      <c r="DDD29" s="32"/>
      <c r="DDE29" s="32"/>
      <c r="DDF29" s="32"/>
      <c r="DDG29" s="32"/>
      <c r="DDH29" s="32"/>
      <c r="DDI29" s="32"/>
      <c r="DDJ29" s="32"/>
      <c r="DDK29" s="32"/>
      <c r="DDL29" s="32"/>
      <c r="DDM29" s="32"/>
      <c r="DDN29" s="32"/>
      <c r="DDO29" s="32"/>
      <c r="DDP29" s="32"/>
      <c r="DDQ29" s="32"/>
      <c r="DDR29" s="32"/>
      <c r="DDS29" s="32"/>
      <c r="DDT29" s="32"/>
      <c r="DDU29" s="32"/>
      <c r="DDV29" s="32"/>
      <c r="DDW29" s="32"/>
      <c r="DDX29" s="32"/>
      <c r="DDY29" s="32"/>
      <c r="DDZ29" s="32"/>
      <c r="DEA29" s="32"/>
      <c r="DEB29" s="32"/>
      <c r="DEC29" s="32"/>
      <c r="DED29" s="32"/>
      <c r="DEE29" s="32"/>
      <c r="DEF29" s="32"/>
      <c r="DEG29" s="32"/>
      <c r="DEH29" s="32"/>
      <c r="DEI29" s="32"/>
      <c r="DEJ29" s="32"/>
      <c r="DEK29" s="32"/>
      <c r="DEL29" s="32"/>
      <c r="DEM29" s="32"/>
      <c r="DEN29" s="32"/>
      <c r="DEO29" s="32"/>
      <c r="DEP29" s="32"/>
      <c r="DEQ29" s="32"/>
      <c r="DER29" s="32"/>
      <c r="DES29" s="32"/>
      <c r="DET29" s="32"/>
      <c r="DEU29" s="32"/>
      <c r="DEV29" s="32"/>
      <c r="DEW29" s="32"/>
      <c r="DEX29" s="32"/>
      <c r="DEY29" s="32"/>
      <c r="DEZ29" s="32"/>
      <c r="DFA29" s="32"/>
      <c r="DFB29" s="32"/>
      <c r="DFC29" s="32"/>
      <c r="DFD29" s="32"/>
      <c r="DFE29" s="32"/>
      <c r="DFF29" s="32"/>
      <c r="DFG29" s="32"/>
      <c r="DFH29" s="32"/>
      <c r="DFI29" s="32"/>
      <c r="DFJ29" s="32"/>
      <c r="DFK29" s="32"/>
      <c r="DFL29" s="32"/>
      <c r="DFM29" s="32"/>
      <c r="DFN29" s="32"/>
      <c r="DFO29" s="32"/>
      <c r="DFP29" s="32"/>
      <c r="DFQ29" s="32"/>
      <c r="DFR29" s="32"/>
      <c r="DFS29" s="32"/>
      <c r="DFT29" s="32"/>
      <c r="DFU29" s="32"/>
      <c r="DFV29" s="32"/>
      <c r="DFW29" s="32"/>
      <c r="DFX29" s="32"/>
      <c r="DFY29" s="32"/>
      <c r="DFZ29" s="32"/>
      <c r="DGA29" s="32"/>
      <c r="DGB29" s="32"/>
      <c r="DGC29" s="32"/>
      <c r="DGD29" s="32"/>
      <c r="DGE29" s="32"/>
      <c r="DGF29" s="32"/>
      <c r="DGG29" s="32"/>
      <c r="DGH29" s="32"/>
      <c r="DGI29" s="32"/>
      <c r="DGJ29" s="32"/>
      <c r="DGK29" s="32"/>
      <c r="DGL29" s="32"/>
      <c r="DGM29" s="32"/>
      <c r="DGN29" s="32"/>
      <c r="DGO29" s="32"/>
      <c r="DGP29" s="32"/>
      <c r="DGQ29" s="32"/>
      <c r="DGR29" s="32"/>
      <c r="DGS29" s="32"/>
      <c r="DGT29" s="32"/>
      <c r="DGU29" s="32"/>
      <c r="DGV29" s="32"/>
      <c r="DGW29" s="32"/>
      <c r="DGX29" s="32"/>
      <c r="DGY29" s="32"/>
      <c r="DGZ29" s="32"/>
      <c r="DHA29" s="32"/>
      <c r="DHB29" s="32"/>
      <c r="DHC29" s="32"/>
      <c r="DHD29" s="32"/>
      <c r="DHE29" s="32"/>
      <c r="DHF29" s="32"/>
      <c r="DHG29" s="32"/>
      <c r="DHH29" s="32"/>
      <c r="DHI29" s="32"/>
      <c r="DHJ29" s="32"/>
      <c r="DHK29" s="32"/>
      <c r="DHL29" s="32"/>
      <c r="DHM29" s="32"/>
      <c r="DHN29" s="32"/>
      <c r="DHO29" s="32"/>
      <c r="DHP29" s="32"/>
      <c r="DHQ29" s="32"/>
      <c r="DHR29" s="32"/>
      <c r="DHS29" s="32"/>
      <c r="DHT29" s="32"/>
      <c r="DHU29" s="32"/>
      <c r="DHV29" s="32"/>
      <c r="DHW29" s="32"/>
      <c r="DHX29" s="32"/>
      <c r="DHY29" s="32"/>
      <c r="DHZ29" s="32"/>
      <c r="DIA29" s="32"/>
      <c r="DIB29" s="32"/>
      <c r="DIC29" s="32"/>
      <c r="DID29" s="32"/>
      <c r="DIE29" s="32"/>
      <c r="DIF29" s="32"/>
      <c r="DIG29" s="32"/>
      <c r="DIH29" s="32"/>
      <c r="DII29" s="32"/>
      <c r="DIJ29" s="32"/>
      <c r="DIK29" s="32"/>
      <c r="DIL29" s="32"/>
      <c r="DIM29" s="32"/>
      <c r="DIN29" s="32"/>
      <c r="DIO29" s="32"/>
      <c r="DIP29" s="32"/>
      <c r="DIQ29" s="32"/>
      <c r="DIR29" s="32"/>
      <c r="DIS29" s="32"/>
      <c r="DIT29" s="32"/>
      <c r="DIU29" s="32"/>
      <c r="DIV29" s="32"/>
      <c r="DIW29" s="32"/>
      <c r="DIX29" s="32"/>
      <c r="DIY29" s="32"/>
      <c r="DIZ29" s="32"/>
      <c r="DJA29" s="32"/>
      <c r="DJB29" s="32"/>
      <c r="DJC29" s="32"/>
      <c r="DJD29" s="32"/>
      <c r="DJE29" s="32"/>
      <c r="DJF29" s="32"/>
      <c r="DJG29" s="32"/>
      <c r="DJH29" s="32"/>
      <c r="DJI29" s="32"/>
      <c r="DJJ29" s="32"/>
      <c r="DJK29" s="32"/>
      <c r="DJL29" s="32"/>
      <c r="DJM29" s="32"/>
      <c r="DJN29" s="32"/>
      <c r="DJO29" s="32"/>
      <c r="DJP29" s="32"/>
      <c r="DJQ29" s="32"/>
      <c r="DJR29" s="32"/>
      <c r="DJS29" s="32"/>
      <c r="DJT29" s="32"/>
      <c r="DJU29" s="32"/>
      <c r="DJV29" s="32"/>
      <c r="DJW29" s="32"/>
      <c r="DJX29" s="32"/>
      <c r="DJY29" s="32"/>
      <c r="DJZ29" s="32"/>
      <c r="DKA29" s="32"/>
      <c r="DKB29" s="32"/>
      <c r="DKC29" s="32"/>
      <c r="DKD29" s="32"/>
      <c r="DKE29" s="32"/>
      <c r="DKF29" s="32"/>
      <c r="DKG29" s="32"/>
      <c r="DKH29" s="32"/>
      <c r="DKI29" s="32"/>
      <c r="DKJ29" s="32"/>
      <c r="DKK29" s="32"/>
      <c r="DKL29" s="32"/>
      <c r="DKM29" s="32"/>
      <c r="DKN29" s="32"/>
      <c r="DKO29" s="32"/>
      <c r="DKP29" s="32"/>
      <c r="DKQ29" s="32"/>
      <c r="DKR29" s="32"/>
      <c r="DKS29" s="32"/>
      <c r="DKT29" s="32"/>
      <c r="DKU29" s="32"/>
      <c r="DKV29" s="32"/>
      <c r="DKW29" s="32"/>
      <c r="DKX29" s="32"/>
      <c r="DKY29" s="32"/>
      <c r="DKZ29" s="32"/>
      <c r="DLA29" s="32"/>
      <c r="DLB29" s="32"/>
      <c r="DLC29" s="32"/>
      <c r="DLD29" s="32"/>
      <c r="DLE29" s="32"/>
      <c r="DLF29" s="32"/>
      <c r="DLG29" s="32"/>
      <c r="DLH29" s="32"/>
      <c r="DLI29" s="32"/>
      <c r="DLJ29" s="32"/>
      <c r="DLK29" s="32"/>
      <c r="DLL29" s="32"/>
      <c r="DLM29" s="32"/>
      <c r="DLN29" s="32"/>
      <c r="DLO29" s="32"/>
      <c r="DLP29" s="32"/>
      <c r="DLQ29" s="32"/>
      <c r="DLR29" s="32"/>
      <c r="DLS29" s="32"/>
      <c r="DLT29" s="32"/>
      <c r="DLU29" s="32"/>
      <c r="DLV29" s="32"/>
      <c r="DLW29" s="32"/>
      <c r="DLX29" s="32"/>
      <c r="DLY29" s="32"/>
      <c r="DLZ29" s="32"/>
      <c r="DMA29" s="32"/>
      <c r="DMB29" s="32"/>
      <c r="DMC29" s="32"/>
      <c r="DMD29" s="32"/>
      <c r="DME29" s="32"/>
      <c r="DMF29" s="32"/>
      <c r="DMG29" s="32"/>
      <c r="DMH29" s="32"/>
      <c r="DMI29" s="32"/>
      <c r="DMJ29" s="32"/>
      <c r="DMK29" s="32"/>
      <c r="DML29" s="32"/>
      <c r="DMM29" s="32"/>
      <c r="DMN29" s="32"/>
      <c r="DMO29" s="32"/>
      <c r="DMP29" s="32"/>
      <c r="DMQ29" s="32"/>
      <c r="DMR29" s="32"/>
      <c r="DMS29" s="32"/>
      <c r="DMT29" s="32"/>
      <c r="DMU29" s="32"/>
      <c r="DMV29" s="32"/>
      <c r="DMW29" s="32"/>
      <c r="DMX29" s="32"/>
      <c r="DMY29" s="32"/>
      <c r="DMZ29" s="32"/>
      <c r="DNA29" s="32"/>
      <c r="DNB29" s="32"/>
      <c r="DNC29" s="32"/>
      <c r="DND29" s="32"/>
      <c r="DNE29" s="32"/>
      <c r="DNF29" s="32"/>
      <c r="DNG29" s="32"/>
      <c r="DNH29" s="32"/>
      <c r="DNI29" s="32"/>
      <c r="DNJ29" s="32"/>
      <c r="DNK29" s="32"/>
      <c r="DNL29" s="32"/>
      <c r="DNM29" s="32"/>
      <c r="DNN29" s="32"/>
      <c r="DNO29" s="32"/>
      <c r="DNP29" s="32"/>
      <c r="DNQ29" s="32"/>
      <c r="DNR29" s="32"/>
      <c r="DNS29" s="32"/>
      <c r="DNT29" s="32"/>
      <c r="DNU29" s="32"/>
      <c r="DNV29" s="32"/>
      <c r="DNW29" s="32"/>
      <c r="DNX29" s="32"/>
      <c r="DNY29" s="32"/>
      <c r="DNZ29" s="32"/>
      <c r="DOA29" s="32"/>
      <c r="DOB29" s="32"/>
      <c r="DOC29" s="32"/>
      <c r="DOD29" s="32"/>
      <c r="DOE29" s="32"/>
      <c r="DOF29" s="32"/>
      <c r="DOG29" s="32"/>
      <c r="DOH29" s="32"/>
      <c r="DOI29" s="32"/>
      <c r="DOJ29" s="32"/>
      <c r="DOK29" s="32"/>
      <c r="DOL29" s="32"/>
      <c r="DOM29" s="32"/>
      <c r="DON29" s="32"/>
      <c r="DOO29" s="32"/>
      <c r="DOP29" s="32"/>
      <c r="DOQ29" s="32"/>
      <c r="DOR29" s="32"/>
      <c r="DOS29" s="32"/>
      <c r="DOT29" s="32"/>
      <c r="DOU29" s="32"/>
      <c r="DOV29" s="32"/>
      <c r="DOW29" s="32"/>
      <c r="DOX29" s="32"/>
      <c r="DOY29" s="32"/>
      <c r="DOZ29" s="32"/>
      <c r="DPA29" s="32"/>
      <c r="DPB29" s="32"/>
      <c r="DPC29" s="32"/>
      <c r="DPD29" s="32"/>
      <c r="DPE29" s="32"/>
      <c r="DPF29" s="32"/>
      <c r="DPG29" s="32"/>
      <c r="DPH29" s="32"/>
      <c r="DPI29" s="32"/>
      <c r="DPJ29" s="32"/>
      <c r="DPK29" s="32"/>
      <c r="DPL29" s="32"/>
      <c r="DPM29" s="32"/>
      <c r="DPN29" s="32"/>
      <c r="DPO29" s="32"/>
      <c r="DPP29" s="32"/>
      <c r="DPQ29" s="32"/>
      <c r="DPR29" s="32"/>
      <c r="DPS29" s="32"/>
      <c r="DPT29" s="32"/>
      <c r="DPU29" s="32"/>
      <c r="DPV29" s="32"/>
      <c r="DPW29" s="32"/>
      <c r="DPX29" s="32"/>
      <c r="DPY29" s="32"/>
      <c r="DPZ29" s="32"/>
      <c r="DQA29" s="32"/>
      <c r="DQB29" s="32"/>
      <c r="DQC29" s="32"/>
      <c r="DQD29" s="32"/>
      <c r="DQE29" s="32"/>
      <c r="DQF29" s="32"/>
      <c r="DQG29" s="32"/>
      <c r="DQH29" s="32"/>
      <c r="DQI29" s="32"/>
      <c r="DQJ29" s="32"/>
      <c r="DQK29" s="32"/>
      <c r="DQL29" s="32"/>
      <c r="DQM29" s="32"/>
      <c r="DQN29" s="32"/>
      <c r="DQO29" s="32"/>
      <c r="DQP29" s="32"/>
      <c r="DQQ29" s="32"/>
      <c r="DQR29" s="32"/>
      <c r="DQS29" s="32"/>
      <c r="DQT29" s="32"/>
      <c r="DQU29" s="32"/>
      <c r="DQV29" s="32"/>
      <c r="DQW29" s="32"/>
      <c r="DQX29" s="32"/>
      <c r="DQY29" s="32"/>
      <c r="DQZ29" s="32"/>
      <c r="DRA29" s="32"/>
      <c r="DRB29" s="32"/>
      <c r="DRC29" s="32"/>
      <c r="DRD29" s="32"/>
      <c r="DRE29" s="32"/>
      <c r="DRF29" s="32"/>
      <c r="DRG29" s="32"/>
      <c r="DRH29" s="32"/>
      <c r="DRI29" s="32"/>
      <c r="DRJ29" s="32"/>
      <c r="DRK29" s="32"/>
      <c r="DRL29" s="32"/>
      <c r="DRM29" s="32"/>
      <c r="DRN29" s="32"/>
      <c r="DRO29" s="32"/>
      <c r="DRP29" s="32"/>
      <c r="DRQ29" s="32"/>
      <c r="DRR29" s="32"/>
      <c r="DRS29" s="32"/>
      <c r="DRT29" s="32"/>
      <c r="DRU29" s="32"/>
      <c r="DRV29" s="32"/>
      <c r="DRW29" s="32"/>
      <c r="DRX29" s="32"/>
      <c r="DRY29" s="32"/>
      <c r="DRZ29" s="32"/>
      <c r="DSA29" s="32"/>
      <c r="DSB29" s="32"/>
      <c r="DSC29" s="32"/>
      <c r="DSD29" s="32"/>
      <c r="DSE29" s="32"/>
      <c r="DSF29" s="32"/>
      <c r="DSG29" s="32"/>
      <c r="DSH29" s="32"/>
      <c r="DSI29" s="32"/>
      <c r="DSJ29" s="32"/>
      <c r="DSK29" s="32"/>
      <c r="DSL29" s="32"/>
      <c r="DSM29" s="32"/>
      <c r="DSN29" s="32"/>
      <c r="DSO29" s="32"/>
      <c r="DSP29" s="32"/>
      <c r="DSQ29" s="32"/>
      <c r="DSR29" s="32"/>
      <c r="DSS29" s="32"/>
      <c r="DST29" s="32"/>
      <c r="DSU29" s="32"/>
      <c r="DSV29" s="32"/>
      <c r="DSW29" s="32"/>
      <c r="DSX29" s="32"/>
      <c r="DSY29" s="32"/>
      <c r="DSZ29" s="32"/>
      <c r="DTA29" s="32"/>
      <c r="DTB29" s="32"/>
      <c r="DTC29" s="32"/>
      <c r="DTD29" s="32"/>
      <c r="DTE29" s="32"/>
      <c r="DTF29" s="32"/>
      <c r="DTG29" s="32"/>
      <c r="DTH29" s="32"/>
      <c r="DTI29" s="32"/>
      <c r="DTJ29" s="32"/>
      <c r="DTK29" s="32"/>
      <c r="DTL29" s="32"/>
      <c r="DTM29" s="32"/>
      <c r="DTN29" s="32"/>
      <c r="DTO29" s="32"/>
      <c r="DTP29" s="32"/>
      <c r="DTQ29" s="32"/>
      <c r="DTR29" s="32"/>
      <c r="DTS29" s="32"/>
      <c r="DTT29" s="32"/>
      <c r="DTU29" s="32"/>
      <c r="DTV29" s="32"/>
      <c r="DTW29" s="32"/>
      <c r="DTX29" s="32"/>
      <c r="DTY29" s="32"/>
      <c r="DTZ29" s="32"/>
      <c r="DUA29" s="32"/>
      <c r="DUB29" s="32"/>
      <c r="DUC29" s="32"/>
      <c r="DUD29" s="32"/>
      <c r="DUE29" s="32"/>
      <c r="DUF29" s="32"/>
      <c r="DUG29" s="32"/>
      <c r="DUH29" s="32"/>
      <c r="DUI29" s="32"/>
      <c r="DUJ29" s="32"/>
      <c r="DUK29" s="32"/>
      <c r="DUL29" s="32"/>
      <c r="DUM29" s="32"/>
      <c r="DUN29" s="32"/>
      <c r="DUO29" s="32"/>
      <c r="DUP29" s="32"/>
      <c r="DUQ29" s="32"/>
      <c r="DUR29" s="32"/>
      <c r="DUS29" s="32"/>
      <c r="DUT29" s="32"/>
      <c r="DUU29" s="32"/>
      <c r="DUV29" s="32"/>
      <c r="DUW29" s="32"/>
      <c r="DUX29" s="32"/>
      <c r="DUY29" s="32"/>
      <c r="DUZ29" s="32"/>
      <c r="DVA29" s="32"/>
      <c r="DVB29" s="32"/>
      <c r="DVC29" s="32"/>
      <c r="DVD29" s="32"/>
      <c r="DVE29" s="32"/>
      <c r="DVF29" s="32"/>
      <c r="DVG29" s="32"/>
      <c r="DVH29" s="32"/>
      <c r="DVI29" s="32"/>
      <c r="DVJ29" s="32"/>
      <c r="DVK29" s="32"/>
      <c r="DVL29" s="32"/>
      <c r="DVM29" s="32"/>
      <c r="DVN29" s="32"/>
      <c r="DVO29" s="32"/>
      <c r="DVP29" s="32"/>
      <c r="DVQ29" s="32"/>
      <c r="DVR29" s="32"/>
      <c r="DVS29" s="32"/>
      <c r="DVT29" s="32"/>
      <c r="DVU29" s="32"/>
      <c r="DVV29" s="32"/>
      <c r="DVW29" s="32"/>
      <c r="DVX29" s="32"/>
      <c r="DVY29" s="32"/>
      <c r="DVZ29" s="32"/>
      <c r="DWA29" s="32"/>
      <c r="DWB29" s="32"/>
      <c r="DWC29" s="32"/>
      <c r="DWD29" s="32"/>
      <c r="DWE29" s="32"/>
      <c r="DWF29" s="32"/>
      <c r="DWG29" s="32"/>
      <c r="DWH29" s="32"/>
      <c r="DWI29" s="32"/>
      <c r="DWJ29" s="32"/>
      <c r="DWK29" s="32"/>
      <c r="DWL29" s="32"/>
      <c r="DWM29" s="32"/>
      <c r="DWN29" s="32"/>
      <c r="DWO29" s="32"/>
      <c r="DWP29" s="32"/>
      <c r="DWQ29" s="32"/>
      <c r="DWR29" s="32"/>
      <c r="DWS29" s="32"/>
      <c r="DWT29" s="32"/>
      <c r="DWU29" s="32"/>
      <c r="DWV29" s="32"/>
      <c r="DWW29" s="32"/>
      <c r="DWX29" s="32"/>
      <c r="DWY29" s="32"/>
      <c r="DWZ29" s="32"/>
      <c r="DXA29" s="32"/>
      <c r="DXB29" s="32"/>
      <c r="DXC29" s="32"/>
      <c r="DXD29" s="32"/>
      <c r="DXE29" s="32"/>
      <c r="DXF29" s="32"/>
      <c r="DXG29" s="32"/>
      <c r="DXH29" s="32"/>
      <c r="DXI29" s="32"/>
      <c r="DXJ29" s="32"/>
      <c r="DXK29" s="32"/>
      <c r="DXL29" s="32"/>
      <c r="DXM29" s="32"/>
      <c r="DXN29" s="32"/>
      <c r="DXO29" s="32"/>
      <c r="DXP29" s="32"/>
      <c r="DXQ29" s="32"/>
      <c r="DXR29" s="32"/>
      <c r="DXS29" s="32"/>
      <c r="DXT29" s="32"/>
      <c r="DXU29" s="32"/>
      <c r="DXV29" s="32"/>
      <c r="DXW29" s="32"/>
      <c r="DXX29" s="32"/>
      <c r="DXY29" s="32"/>
      <c r="DXZ29" s="32"/>
      <c r="DYA29" s="32"/>
      <c r="DYB29" s="32"/>
      <c r="DYC29" s="32"/>
      <c r="DYD29" s="32"/>
      <c r="DYE29" s="32"/>
      <c r="DYF29" s="32"/>
      <c r="DYG29" s="32"/>
      <c r="DYH29" s="32"/>
      <c r="DYI29" s="32"/>
      <c r="DYJ29" s="32"/>
      <c r="DYK29" s="32"/>
      <c r="DYL29" s="32"/>
      <c r="DYM29" s="32"/>
      <c r="DYN29" s="32"/>
      <c r="DYO29" s="32"/>
      <c r="DYP29" s="32"/>
      <c r="DYQ29" s="32"/>
      <c r="DYR29" s="32"/>
      <c r="DYS29" s="32"/>
      <c r="DYT29" s="32"/>
      <c r="DYU29" s="32"/>
      <c r="DYV29" s="32"/>
      <c r="DYW29" s="32"/>
      <c r="DYX29" s="32"/>
      <c r="DYY29" s="32"/>
      <c r="DYZ29" s="32"/>
      <c r="DZA29" s="32"/>
      <c r="DZB29" s="32"/>
      <c r="DZC29" s="32"/>
      <c r="DZD29" s="32"/>
      <c r="DZE29" s="32"/>
      <c r="DZF29" s="32"/>
      <c r="DZG29" s="32"/>
      <c r="DZH29" s="32"/>
      <c r="DZI29" s="32"/>
      <c r="DZJ29" s="32"/>
      <c r="DZK29" s="32"/>
      <c r="DZL29" s="32"/>
      <c r="DZM29" s="32"/>
      <c r="DZN29" s="32"/>
      <c r="DZO29" s="32"/>
      <c r="DZP29" s="32"/>
      <c r="DZQ29" s="32"/>
      <c r="DZR29" s="32"/>
      <c r="DZS29" s="32"/>
      <c r="DZT29" s="32"/>
      <c r="DZU29" s="32"/>
      <c r="DZV29" s="32"/>
      <c r="DZW29" s="32"/>
      <c r="DZX29" s="32"/>
      <c r="DZY29" s="32"/>
      <c r="DZZ29" s="32"/>
      <c r="EAA29" s="32"/>
      <c r="EAB29" s="32"/>
      <c r="EAC29" s="32"/>
      <c r="EAD29" s="32"/>
      <c r="EAE29" s="32"/>
      <c r="EAF29" s="32"/>
      <c r="EAG29" s="32"/>
      <c r="EAH29" s="32"/>
      <c r="EAI29" s="32"/>
      <c r="EAJ29" s="32"/>
      <c r="EAK29" s="32"/>
      <c r="EAL29" s="32"/>
      <c r="EAM29" s="32"/>
      <c r="EAN29" s="32"/>
      <c r="EAO29" s="32"/>
      <c r="EAP29" s="32"/>
      <c r="EAQ29" s="32"/>
      <c r="EAR29" s="32"/>
      <c r="EAS29" s="32"/>
      <c r="EAT29" s="32"/>
      <c r="EAU29" s="32"/>
      <c r="EAV29" s="32"/>
      <c r="EAW29" s="32"/>
      <c r="EAX29" s="32"/>
      <c r="EAY29" s="32"/>
      <c r="EAZ29" s="32"/>
      <c r="EBA29" s="32"/>
      <c r="EBB29" s="32"/>
      <c r="EBC29" s="32"/>
      <c r="EBD29" s="32"/>
      <c r="EBE29" s="32"/>
      <c r="EBF29" s="32"/>
      <c r="EBG29" s="32"/>
      <c r="EBH29" s="32"/>
      <c r="EBI29" s="32"/>
      <c r="EBJ29" s="32"/>
      <c r="EBK29" s="32"/>
      <c r="EBL29" s="32"/>
      <c r="EBM29" s="32"/>
      <c r="EBN29" s="32"/>
      <c r="EBO29" s="32"/>
      <c r="EBP29" s="32"/>
      <c r="EBQ29" s="32"/>
      <c r="EBR29" s="32"/>
      <c r="EBS29" s="32"/>
      <c r="EBT29" s="32"/>
      <c r="EBU29" s="32"/>
      <c r="EBV29" s="32"/>
      <c r="EBW29" s="32"/>
      <c r="EBX29" s="32"/>
      <c r="EBY29" s="32"/>
      <c r="EBZ29" s="32"/>
      <c r="ECA29" s="32"/>
      <c r="ECB29" s="32"/>
      <c r="ECC29" s="32"/>
      <c r="ECD29" s="32"/>
      <c r="ECE29" s="32"/>
      <c r="ECF29" s="32"/>
      <c r="ECG29" s="32"/>
      <c r="ECH29" s="32"/>
      <c r="ECI29" s="32"/>
      <c r="ECJ29" s="32"/>
      <c r="ECK29" s="32"/>
      <c r="ECL29" s="32"/>
      <c r="ECM29" s="32"/>
      <c r="ECN29" s="32"/>
      <c r="ECO29" s="32"/>
      <c r="ECP29" s="32"/>
      <c r="ECQ29" s="32"/>
      <c r="ECR29" s="32"/>
      <c r="ECS29" s="32"/>
      <c r="ECT29" s="32"/>
      <c r="ECU29" s="32"/>
      <c r="ECV29" s="32"/>
      <c r="ECW29" s="32"/>
      <c r="ECX29" s="32"/>
      <c r="ECY29" s="32"/>
      <c r="ECZ29" s="32"/>
      <c r="EDA29" s="32"/>
      <c r="EDB29" s="32"/>
      <c r="EDC29" s="32"/>
      <c r="EDD29" s="32"/>
      <c r="EDE29" s="32"/>
      <c r="EDF29" s="32"/>
      <c r="EDG29" s="32"/>
      <c r="EDH29" s="32"/>
      <c r="EDI29" s="32"/>
      <c r="EDJ29" s="32"/>
      <c r="EDK29" s="32"/>
      <c r="EDL29" s="32"/>
      <c r="EDM29" s="32"/>
      <c r="EDN29" s="32"/>
      <c r="EDO29" s="32"/>
      <c r="EDP29" s="32"/>
      <c r="EDQ29" s="32"/>
      <c r="EDR29" s="32"/>
      <c r="EDS29" s="32"/>
      <c r="EDT29" s="32"/>
      <c r="EDU29" s="32"/>
      <c r="EDV29" s="32"/>
      <c r="EDW29" s="32"/>
      <c r="EDX29" s="32"/>
      <c r="EDY29" s="32"/>
      <c r="EDZ29" s="32"/>
      <c r="EEA29" s="32"/>
      <c r="EEB29" s="32"/>
      <c r="EEC29" s="32"/>
      <c r="EED29" s="32"/>
      <c r="EEE29" s="32"/>
      <c r="EEF29" s="32"/>
      <c r="EEG29" s="32"/>
      <c r="EEH29" s="32"/>
      <c r="EEI29" s="32"/>
      <c r="EEJ29" s="32"/>
      <c r="EEK29" s="32"/>
      <c r="EEL29" s="32"/>
      <c r="EEM29" s="32"/>
      <c r="EEN29" s="32"/>
      <c r="EEO29" s="32"/>
      <c r="EEP29" s="32"/>
      <c r="EEQ29" s="32"/>
      <c r="EER29" s="32"/>
      <c r="EES29" s="32"/>
      <c r="EET29" s="32"/>
      <c r="EEU29" s="32"/>
      <c r="EEV29" s="32"/>
      <c r="EEW29" s="32"/>
      <c r="EEX29" s="32"/>
      <c r="EEY29" s="32"/>
      <c r="EEZ29" s="32"/>
      <c r="EFA29" s="32"/>
      <c r="EFB29" s="32"/>
      <c r="EFC29" s="32"/>
      <c r="EFD29" s="32"/>
      <c r="EFE29" s="32"/>
      <c r="EFF29" s="32"/>
      <c r="EFG29" s="32"/>
      <c r="EFH29" s="32"/>
      <c r="EFI29" s="32"/>
      <c r="EFJ29" s="32"/>
      <c r="EFK29" s="32"/>
      <c r="EFL29" s="32"/>
      <c r="EFM29" s="32"/>
      <c r="EFN29" s="32"/>
      <c r="EFO29" s="32"/>
      <c r="EFP29" s="32"/>
      <c r="EFQ29" s="32"/>
      <c r="EFR29" s="32"/>
      <c r="EFS29" s="32"/>
      <c r="EFT29" s="32"/>
      <c r="EFU29" s="32"/>
      <c r="EFV29" s="32"/>
      <c r="EFW29" s="32"/>
      <c r="EFX29" s="32"/>
      <c r="EFY29" s="32"/>
      <c r="EFZ29" s="32"/>
      <c r="EGA29" s="32"/>
      <c r="EGB29" s="32"/>
      <c r="EGC29" s="32"/>
      <c r="EGD29" s="32"/>
      <c r="EGE29" s="32"/>
      <c r="EGF29" s="32"/>
      <c r="EGG29" s="32"/>
      <c r="EGH29" s="32"/>
      <c r="EGI29" s="32"/>
      <c r="EGJ29" s="32"/>
      <c r="EGK29" s="32"/>
      <c r="EGL29" s="32"/>
      <c r="EGM29" s="32"/>
      <c r="EGN29" s="32"/>
      <c r="EGO29" s="32"/>
      <c r="EGP29" s="32"/>
      <c r="EGQ29" s="32"/>
      <c r="EGR29" s="32"/>
      <c r="EGS29" s="32"/>
      <c r="EGT29" s="32"/>
      <c r="EGU29" s="32"/>
      <c r="EGV29" s="32"/>
      <c r="EGW29" s="32"/>
      <c r="EGX29" s="32"/>
      <c r="EGY29" s="32"/>
      <c r="EGZ29" s="32"/>
      <c r="EHA29" s="32"/>
      <c r="EHB29" s="32"/>
      <c r="EHC29" s="32"/>
      <c r="EHD29" s="32"/>
      <c r="EHE29" s="32"/>
      <c r="EHF29" s="32"/>
      <c r="EHG29" s="32"/>
      <c r="EHH29" s="32"/>
      <c r="EHI29" s="32"/>
      <c r="EHJ29" s="32"/>
      <c r="EHK29" s="32"/>
      <c r="EHL29" s="32"/>
      <c r="EHM29" s="32"/>
      <c r="EHN29" s="32"/>
      <c r="EHO29" s="32"/>
      <c r="EHP29" s="32"/>
      <c r="EHQ29" s="32"/>
      <c r="EHR29" s="32"/>
      <c r="EHS29" s="32"/>
      <c r="EHT29" s="32"/>
      <c r="EHU29" s="32"/>
      <c r="EHV29" s="32"/>
      <c r="EHW29" s="32"/>
      <c r="EHX29" s="32"/>
      <c r="EHY29" s="32"/>
      <c r="EHZ29" s="32"/>
      <c r="EIA29" s="32"/>
      <c r="EIB29" s="32"/>
      <c r="EIC29" s="32"/>
      <c r="EID29" s="32"/>
      <c r="EIE29" s="32"/>
      <c r="EIF29" s="32"/>
      <c r="EIG29" s="32"/>
      <c r="EIH29" s="32"/>
      <c r="EII29" s="32"/>
      <c r="EIJ29" s="32"/>
      <c r="EIK29" s="32"/>
      <c r="EIL29" s="32"/>
      <c r="EIM29" s="32"/>
      <c r="EIN29" s="32"/>
      <c r="EIO29" s="32"/>
      <c r="EIP29" s="32"/>
      <c r="EIQ29" s="32"/>
      <c r="EIR29" s="32"/>
      <c r="EIS29" s="32"/>
      <c r="EIT29" s="32"/>
      <c r="EIU29" s="32"/>
      <c r="EIV29" s="32"/>
      <c r="EIW29" s="32"/>
      <c r="EIX29" s="32"/>
      <c r="EIY29" s="32"/>
      <c r="EIZ29" s="32"/>
      <c r="EJA29" s="32"/>
      <c r="EJB29" s="32"/>
      <c r="EJC29" s="32"/>
      <c r="EJD29" s="32"/>
      <c r="EJE29" s="32"/>
      <c r="EJF29" s="32"/>
      <c r="EJG29" s="32"/>
      <c r="EJH29" s="32"/>
      <c r="EJI29" s="32"/>
      <c r="EJJ29" s="32"/>
      <c r="EJK29" s="32"/>
      <c r="EJL29" s="32"/>
      <c r="EJM29" s="32"/>
      <c r="EJN29" s="32"/>
      <c r="EJO29" s="32"/>
      <c r="EJP29" s="32"/>
      <c r="EJQ29" s="32"/>
      <c r="EJR29" s="32"/>
      <c r="EJS29" s="32"/>
      <c r="EJT29" s="32"/>
      <c r="EJU29" s="32"/>
      <c r="EJV29" s="32"/>
      <c r="EJW29" s="32"/>
      <c r="EJX29" s="32"/>
      <c r="EJY29" s="32"/>
      <c r="EJZ29" s="32"/>
      <c r="EKA29" s="32"/>
      <c r="EKB29" s="32"/>
      <c r="EKC29" s="32"/>
      <c r="EKD29" s="32"/>
      <c r="EKE29" s="32"/>
      <c r="EKF29" s="32"/>
      <c r="EKG29" s="32"/>
      <c r="EKH29" s="32"/>
      <c r="EKI29" s="32"/>
      <c r="EKJ29" s="32"/>
      <c r="EKK29" s="32"/>
      <c r="EKL29" s="32"/>
      <c r="EKM29" s="32"/>
      <c r="EKN29" s="32"/>
      <c r="EKO29" s="32"/>
      <c r="EKP29" s="32"/>
      <c r="EKQ29" s="32"/>
      <c r="EKR29" s="32"/>
      <c r="EKS29" s="32"/>
      <c r="EKT29" s="32"/>
      <c r="EKU29" s="32"/>
      <c r="EKV29" s="32"/>
      <c r="EKW29" s="32"/>
      <c r="EKX29" s="32"/>
      <c r="EKY29" s="32"/>
      <c r="EKZ29" s="32"/>
      <c r="ELA29" s="32"/>
      <c r="ELB29" s="32"/>
      <c r="ELC29" s="32"/>
      <c r="ELD29" s="32"/>
      <c r="ELE29" s="32"/>
      <c r="ELF29" s="32"/>
      <c r="ELG29" s="32"/>
      <c r="ELH29" s="32"/>
      <c r="ELI29" s="32"/>
      <c r="ELJ29" s="32"/>
      <c r="ELK29" s="32"/>
      <c r="ELL29" s="32"/>
      <c r="ELM29" s="32"/>
      <c r="ELN29" s="32"/>
      <c r="ELO29" s="32"/>
      <c r="ELP29" s="32"/>
      <c r="ELQ29" s="32"/>
      <c r="ELR29" s="32"/>
      <c r="ELS29" s="32"/>
      <c r="ELT29" s="32"/>
      <c r="ELU29" s="32"/>
      <c r="ELV29" s="32"/>
      <c r="ELW29" s="32"/>
      <c r="ELX29" s="32"/>
      <c r="ELY29" s="32"/>
      <c r="ELZ29" s="32"/>
      <c r="EMA29" s="32"/>
      <c r="EMB29" s="32"/>
      <c r="EMC29" s="32"/>
      <c r="EMD29" s="32"/>
      <c r="EME29" s="32"/>
      <c r="EMF29" s="32"/>
      <c r="EMG29" s="32"/>
      <c r="EMH29" s="32"/>
      <c r="EMI29" s="32"/>
      <c r="EMJ29" s="32"/>
      <c r="EMK29" s="32"/>
      <c r="EML29" s="32"/>
      <c r="EMM29" s="32"/>
      <c r="EMN29" s="32"/>
      <c r="EMO29" s="32"/>
      <c r="EMP29" s="32"/>
      <c r="EMQ29" s="32"/>
      <c r="EMR29" s="32"/>
      <c r="EMS29" s="32"/>
      <c r="EMT29" s="32"/>
      <c r="EMU29" s="32"/>
      <c r="EMV29" s="32"/>
      <c r="EMW29" s="32"/>
      <c r="EMX29" s="32"/>
      <c r="EMY29" s="32"/>
      <c r="EMZ29" s="32"/>
      <c r="ENA29" s="32"/>
      <c r="ENB29" s="32"/>
      <c r="ENC29" s="32"/>
      <c r="END29" s="32"/>
      <c r="ENE29" s="32"/>
      <c r="ENF29" s="32"/>
      <c r="ENG29" s="32"/>
      <c r="ENH29" s="32"/>
      <c r="ENI29" s="32"/>
      <c r="ENJ29" s="32"/>
      <c r="ENK29" s="32"/>
      <c r="ENL29" s="32"/>
      <c r="ENM29" s="32"/>
      <c r="ENN29" s="32"/>
      <c r="ENO29" s="32"/>
      <c r="ENP29" s="32"/>
      <c r="ENQ29" s="32"/>
      <c r="ENR29" s="32"/>
      <c r="ENS29" s="32"/>
      <c r="ENT29" s="32"/>
      <c r="ENU29" s="32"/>
      <c r="ENV29" s="32"/>
      <c r="ENW29" s="32"/>
      <c r="ENX29" s="32"/>
      <c r="ENY29" s="32"/>
      <c r="ENZ29" s="32"/>
      <c r="EOA29" s="32"/>
      <c r="EOB29" s="32"/>
      <c r="EOC29" s="32"/>
      <c r="EOD29" s="32"/>
      <c r="EOE29" s="32"/>
      <c r="EOF29" s="32"/>
      <c r="EOG29" s="32"/>
      <c r="EOH29" s="32"/>
      <c r="EOI29" s="32"/>
      <c r="EOJ29" s="32"/>
      <c r="EOK29" s="32"/>
      <c r="EOL29" s="32"/>
      <c r="EOM29" s="32"/>
      <c r="EON29" s="32"/>
      <c r="EOO29" s="32"/>
      <c r="EOP29" s="32"/>
      <c r="EOQ29" s="32"/>
      <c r="EOR29" s="32"/>
      <c r="EOS29" s="32"/>
      <c r="EOT29" s="32"/>
      <c r="EOU29" s="32"/>
      <c r="EOV29" s="32"/>
      <c r="EOW29" s="32"/>
      <c r="EOX29" s="32"/>
      <c r="EOY29" s="32"/>
      <c r="EOZ29" s="32"/>
      <c r="EPA29" s="32"/>
      <c r="EPB29" s="32"/>
      <c r="EPC29" s="32"/>
      <c r="EPD29" s="32"/>
      <c r="EPE29" s="32"/>
      <c r="EPF29" s="32"/>
      <c r="EPG29" s="32"/>
      <c r="EPH29" s="32"/>
      <c r="EPI29" s="32"/>
      <c r="EPJ29" s="32"/>
      <c r="EPK29" s="32"/>
      <c r="EPL29" s="32"/>
      <c r="EPM29" s="32"/>
      <c r="EPN29" s="32"/>
      <c r="EPO29" s="32"/>
      <c r="EPP29" s="32"/>
      <c r="EPQ29" s="32"/>
      <c r="EPR29" s="32"/>
      <c r="EPS29" s="32"/>
      <c r="EPT29" s="32"/>
      <c r="EPU29" s="32"/>
      <c r="EPV29" s="32"/>
      <c r="EPW29" s="32"/>
      <c r="EPX29" s="32"/>
      <c r="EPY29" s="32"/>
      <c r="EPZ29" s="32"/>
      <c r="EQA29" s="32"/>
      <c r="EQB29" s="32"/>
      <c r="EQC29" s="32"/>
      <c r="EQD29" s="32"/>
      <c r="EQE29" s="32"/>
      <c r="EQF29" s="32"/>
      <c r="EQG29" s="32"/>
      <c r="EQH29" s="32"/>
      <c r="EQI29" s="32"/>
      <c r="EQJ29" s="32"/>
      <c r="EQK29" s="32"/>
      <c r="EQL29" s="32"/>
      <c r="EQM29" s="32"/>
      <c r="EQN29" s="32"/>
      <c r="EQO29" s="32"/>
      <c r="EQP29" s="32"/>
      <c r="EQQ29" s="32"/>
      <c r="EQR29" s="32"/>
      <c r="EQS29" s="32"/>
      <c r="EQT29" s="32"/>
      <c r="EQU29" s="32"/>
      <c r="EQV29" s="32"/>
      <c r="EQW29" s="32"/>
      <c r="EQX29" s="32"/>
      <c r="EQY29" s="32"/>
      <c r="EQZ29" s="32"/>
      <c r="ERA29" s="32"/>
      <c r="ERB29" s="32"/>
      <c r="ERC29" s="32"/>
      <c r="ERD29" s="32"/>
      <c r="ERE29" s="32"/>
      <c r="ERF29" s="32"/>
      <c r="ERG29" s="32"/>
      <c r="ERH29" s="32"/>
      <c r="ERI29" s="32"/>
      <c r="ERJ29" s="32"/>
      <c r="ERK29" s="32"/>
      <c r="ERL29" s="32"/>
      <c r="ERM29" s="32"/>
      <c r="ERN29" s="32"/>
      <c r="ERO29" s="32"/>
      <c r="ERP29" s="32"/>
      <c r="ERQ29" s="32"/>
      <c r="ERR29" s="32"/>
      <c r="ERS29" s="32"/>
      <c r="ERT29" s="32"/>
      <c r="ERU29" s="32"/>
      <c r="ERV29" s="32"/>
      <c r="ERW29" s="32"/>
      <c r="ERX29" s="32"/>
      <c r="ERY29" s="32"/>
      <c r="ERZ29" s="32"/>
      <c r="ESA29" s="32"/>
      <c r="ESB29" s="32"/>
      <c r="ESC29" s="32"/>
      <c r="ESD29" s="32"/>
      <c r="ESE29" s="32"/>
      <c r="ESF29" s="32"/>
      <c r="ESG29" s="32"/>
      <c r="ESH29" s="32"/>
      <c r="ESI29" s="32"/>
      <c r="ESJ29" s="32"/>
      <c r="ESK29" s="32"/>
      <c r="ESL29" s="32"/>
      <c r="ESM29" s="32"/>
      <c r="ESN29" s="32"/>
      <c r="ESO29" s="32"/>
      <c r="ESP29" s="32"/>
      <c r="ESQ29" s="32"/>
      <c r="ESR29" s="32"/>
      <c r="ESS29" s="32"/>
      <c r="EST29" s="32"/>
      <c r="ESU29" s="32"/>
      <c r="ESV29" s="32"/>
      <c r="ESW29" s="32"/>
      <c r="ESX29" s="32"/>
      <c r="ESY29" s="32"/>
      <c r="ESZ29" s="32"/>
      <c r="ETA29" s="32"/>
      <c r="ETB29" s="32"/>
      <c r="ETC29" s="32"/>
      <c r="ETD29" s="32"/>
      <c r="ETE29" s="32"/>
      <c r="ETF29" s="32"/>
      <c r="ETG29" s="32"/>
      <c r="ETH29" s="32"/>
      <c r="ETI29" s="32"/>
      <c r="ETJ29" s="32"/>
      <c r="ETK29" s="32"/>
      <c r="ETL29" s="32"/>
      <c r="ETM29" s="32"/>
      <c r="ETN29" s="32"/>
      <c r="ETO29" s="32"/>
      <c r="ETP29" s="32"/>
      <c r="ETQ29" s="32"/>
      <c r="ETR29" s="32"/>
      <c r="ETS29" s="32"/>
      <c r="ETT29" s="32"/>
      <c r="ETU29" s="32"/>
      <c r="ETV29" s="32"/>
      <c r="ETW29" s="32"/>
      <c r="ETX29" s="32"/>
      <c r="ETY29" s="32"/>
      <c r="ETZ29" s="32"/>
      <c r="EUA29" s="32"/>
      <c r="EUB29" s="32"/>
      <c r="EUC29" s="32"/>
      <c r="EUD29" s="32"/>
      <c r="EUE29" s="32"/>
      <c r="EUF29" s="32"/>
      <c r="EUG29" s="32"/>
      <c r="EUH29" s="32"/>
      <c r="EUI29" s="32"/>
      <c r="EUJ29" s="32"/>
      <c r="EUK29" s="32"/>
      <c r="EUL29" s="32"/>
      <c r="EUM29" s="32"/>
      <c r="EUN29" s="32"/>
      <c r="EUO29" s="32"/>
      <c r="EUP29" s="32"/>
      <c r="EUQ29" s="32"/>
      <c r="EUR29" s="32"/>
      <c r="EUS29" s="32"/>
      <c r="EUT29" s="32"/>
      <c r="EUU29" s="32"/>
      <c r="EUV29" s="32"/>
      <c r="EUW29" s="32"/>
      <c r="EUX29" s="32"/>
      <c r="EUY29" s="32"/>
      <c r="EUZ29" s="32"/>
      <c r="EVA29" s="32"/>
      <c r="EVB29" s="32"/>
      <c r="EVC29" s="32"/>
      <c r="EVD29" s="32"/>
      <c r="EVE29" s="32"/>
      <c r="EVF29" s="32"/>
      <c r="EVG29" s="32"/>
      <c r="EVH29" s="32"/>
      <c r="EVI29" s="32"/>
      <c r="EVJ29" s="32"/>
      <c r="EVK29" s="32"/>
      <c r="EVL29" s="32"/>
      <c r="EVM29" s="32"/>
      <c r="EVN29" s="32"/>
      <c r="EVO29" s="32"/>
      <c r="EVP29" s="32"/>
      <c r="EVQ29" s="32"/>
      <c r="EVR29" s="32"/>
      <c r="EVS29" s="32"/>
      <c r="EVT29" s="32"/>
      <c r="EVU29" s="32"/>
      <c r="EVV29" s="32"/>
      <c r="EVW29" s="32"/>
      <c r="EVX29" s="32"/>
      <c r="EVY29" s="32"/>
      <c r="EVZ29" s="32"/>
      <c r="EWA29" s="32"/>
      <c r="EWB29" s="32"/>
      <c r="EWC29" s="32"/>
      <c r="EWD29" s="32"/>
      <c r="EWE29" s="32"/>
      <c r="EWF29" s="32"/>
      <c r="EWG29" s="32"/>
      <c r="EWH29" s="32"/>
      <c r="EWI29" s="32"/>
      <c r="EWJ29" s="32"/>
      <c r="EWK29" s="32"/>
      <c r="EWL29" s="32"/>
      <c r="EWM29" s="32"/>
      <c r="EWN29" s="32"/>
      <c r="EWO29" s="32"/>
      <c r="EWP29" s="32"/>
      <c r="EWQ29" s="32"/>
      <c r="EWR29" s="32"/>
      <c r="EWS29" s="32"/>
      <c r="EWT29" s="32"/>
      <c r="EWU29" s="32"/>
      <c r="EWV29" s="32"/>
      <c r="EWW29" s="32"/>
      <c r="EWX29" s="32"/>
      <c r="EWY29" s="32"/>
      <c r="EWZ29" s="32"/>
      <c r="EXA29" s="32"/>
      <c r="EXB29" s="32"/>
      <c r="EXC29" s="32"/>
      <c r="EXD29" s="32"/>
      <c r="EXE29" s="32"/>
      <c r="EXF29" s="32"/>
      <c r="EXG29" s="32"/>
      <c r="EXH29" s="32"/>
      <c r="EXI29" s="32"/>
      <c r="EXJ29" s="32"/>
      <c r="EXK29" s="32"/>
      <c r="EXL29" s="32"/>
      <c r="EXM29" s="32"/>
      <c r="EXN29" s="32"/>
      <c r="EXO29" s="32"/>
      <c r="EXP29" s="32"/>
      <c r="EXQ29" s="32"/>
      <c r="EXR29" s="32"/>
      <c r="EXS29" s="32"/>
      <c r="EXT29" s="32"/>
      <c r="EXU29" s="32"/>
      <c r="EXV29" s="32"/>
      <c r="EXW29" s="32"/>
      <c r="EXX29" s="32"/>
      <c r="EXY29" s="32"/>
      <c r="EXZ29" s="32"/>
      <c r="EYA29" s="32"/>
      <c r="EYB29" s="32"/>
      <c r="EYC29" s="32"/>
      <c r="EYD29" s="32"/>
      <c r="EYE29" s="32"/>
      <c r="EYF29" s="32"/>
      <c r="EYG29" s="32"/>
      <c r="EYH29" s="32"/>
      <c r="EYI29" s="32"/>
      <c r="EYJ29" s="32"/>
      <c r="EYK29" s="32"/>
      <c r="EYL29" s="32"/>
      <c r="EYM29" s="32"/>
      <c r="EYN29" s="32"/>
      <c r="EYO29" s="32"/>
      <c r="EYP29" s="32"/>
      <c r="EYQ29" s="32"/>
      <c r="EYR29" s="32"/>
      <c r="EYS29" s="32"/>
      <c r="EYT29" s="32"/>
      <c r="EYU29" s="32"/>
      <c r="EYV29" s="32"/>
      <c r="EYW29" s="32"/>
      <c r="EYX29" s="32"/>
      <c r="EYY29" s="32"/>
      <c r="EYZ29" s="32"/>
      <c r="EZA29" s="32"/>
      <c r="EZB29" s="32"/>
      <c r="EZC29" s="32"/>
      <c r="EZD29" s="32"/>
      <c r="EZE29" s="32"/>
      <c r="EZF29" s="32"/>
      <c r="EZG29" s="32"/>
      <c r="EZH29" s="32"/>
      <c r="EZI29" s="32"/>
      <c r="EZJ29" s="32"/>
      <c r="EZK29" s="32"/>
      <c r="EZL29" s="32"/>
      <c r="EZM29" s="32"/>
      <c r="EZN29" s="32"/>
      <c r="EZO29" s="32"/>
      <c r="EZP29" s="32"/>
      <c r="EZQ29" s="32"/>
      <c r="EZR29" s="32"/>
      <c r="EZS29" s="32"/>
      <c r="EZT29" s="32"/>
      <c r="EZU29" s="32"/>
      <c r="EZV29" s="32"/>
      <c r="EZW29" s="32"/>
      <c r="EZX29" s="32"/>
      <c r="EZY29" s="32"/>
      <c r="EZZ29" s="32"/>
      <c r="FAA29" s="32"/>
      <c r="FAB29" s="32"/>
      <c r="FAC29" s="32"/>
      <c r="FAD29" s="32"/>
      <c r="FAE29" s="32"/>
      <c r="FAF29" s="32"/>
      <c r="FAG29" s="32"/>
      <c r="FAH29" s="32"/>
      <c r="FAI29" s="32"/>
      <c r="FAJ29" s="32"/>
      <c r="FAK29" s="32"/>
      <c r="FAL29" s="32"/>
      <c r="FAM29" s="32"/>
      <c r="FAN29" s="32"/>
      <c r="FAO29" s="32"/>
      <c r="FAP29" s="32"/>
      <c r="FAQ29" s="32"/>
      <c r="FAR29" s="32"/>
      <c r="FAS29" s="32"/>
      <c r="FAT29" s="32"/>
      <c r="FAU29" s="32"/>
      <c r="FAV29" s="32"/>
      <c r="FAW29" s="32"/>
      <c r="FAX29" s="32"/>
      <c r="FAY29" s="32"/>
      <c r="FAZ29" s="32"/>
      <c r="FBA29" s="32"/>
      <c r="FBB29" s="32"/>
      <c r="FBC29" s="32"/>
      <c r="FBD29" s="32"/>
      <c r="FBE29" s="32"/>
      <c r="FBF29" s="32"/>
      <c r="FBG29" s="32"/>
      <c r="FBH29" s="32"/>
      <c r="FBI29" s="32"/>
      <c r="FBJ29" s="32"/>
      <c r="FBK29" s="32"/>
      <c r="FBL29" s="32"/>
      <c r="FBM29" s="32"/>
      <c r="FBN29" s="32"/>
      <c r="FBO29" s="32"/>
      <c r="FBP29" s="32"/>
      <c r="FBQ29" s="32"/>
      <c r="FBR29" s="32"/>
      <c r="FBS29" s="32"/>
      <c r="FBT29" s="32"/>
      <c r="FBU29" s="32"/>
      <c r="FBV29" s="32"/>
      <c r="FBW29" s="32"/>
      <c r="FBX29" s="32"/>
      <c r="FBY29" s="32"/>
      <c r="FBZ29" s="32"/>
      <c r="FCA29" s="32"/>
      <c r="FCB29" s="32"/>
      <c r="FCC29" s="32"/>
      <c r="FCD29" s="32"/>
      <c r="FCE29" s="32"/>
      <c r="FCF29" s="32"/>
      <c r="FCG29" s="32"/>
      <c r="FCH29" s="32"/>
      <c r="FCI29" s="32"/>
      <c r="FCJ29" s="32"/>
      <c r="FCK29" s="32"/>
      <c r="FCL29" s="32"/>
      <c r="FCM29" s="32"/>
      <c r="FCN29" s="32"/>
      <c r="FCO29" s="32"/>
      <c r="FCP29" s="32"/>
      <c r="FCQ29" s="32"/>
      <c r="FCR29" s="32"/>
      <c r="FCS29" s="32"/>
      <c r="FCT29" s="32"/>
      <c r="FCU29" s="32"/>
      <c r="FCV29" s="32"/>
      <c r="FCW29" s="32"/>
      <c r="FCX29" s="32"/>
      <c r="FCY29" s="32"/>
      <c r="FCZ29" s="32"/>
      <c r="FDA29" s="32"/>
      <c r="FDB29" s="32"/>
      <c r="FDC29" s="32"/>
      <c r="FDD29" s="32"/>
      <c r="FDE29" s="32"/>
      <c r="FDF29" s="32"/>
      <c r="FDG29" s="32"/>
      <c r="FDH29" s="32"/>
      <c r="FDI29" s="32"/>
      <c r="FDJ29" s="32"/>
      <c r="FDK29" s="32"/>
      <c r="FDL29" s="32"/>
      <c r="FDM29" s="32"/>
      <c r="FDN29" s="32"/>
      <c r="FDO29" s="32"/>
      <c r="FDP29" s="32"/>
      <c r="FDQ29" s="32"/>
      <c r="FDR29" s="32"/>
      <c r="FDS29" s="32"/>
      <c r="FDT29" s="32"/>
      <c r="FDU29" s="32"/>
      <c r="FDV29" s="32"/>
      <c r="FDW29" s="32"/>
      <c r="FDX29" s="32"/>
      <c r="FDY29" s="32"/>
      <c r="FDZ29" s="32"/>
      <c r="FEA29" s="32"/>
      <c r="FEB29" s="32"/>
      <c r="FEC29" s="32"/>
      <c r="FED29" s="32"/>
      <c r="FEE29" s="32"/>
      <c r="FEF29" s="32"/>
      <c r="FEG29" s="32"/>
      <c r="FEH29" s="32"/>
      <c r="FEI29" s="32"/>
      <c r="FEJ29" s="32"/>
      <c r="FEK29" s="32"/>
      <c r="FEL29" s="32"/>
      <c r="FEM29" s="32"/>
      <c r="FEN29" s="32"/>
      <c r="FEO29" s="32"/>
      <c r="FEP29" s="32"/>
      <c r="FEQ29" s="32"/>
      <c r="FER29" s="32"/>
      <c r="FES29" s="32"/>
      <c r="FET29" s="32"/>
      <c r="FEU29" s="32"/>
      <c r="FEV29" s="32"/>
      <c r="FEW29" s="32"/>
      <c r="FEX29" s="32"/>
      <c r="FEY29" s="32"/>
      <c r="FEZ29" s="32"/>
      <c r="FFA29" s="32"/>
      <c r="FFB29" s="32"/>
      <c r="FFC29" s="32"/>
      <c r="FFD29" s="32"/>
      <c r="FFE29" s="32"/>
      <c r="FFF29" s="32"/>
      <c r="FFG29" s="32"/>
      <c r="FFH29" s="32"/>
      <c r="FFI29" s="32"/>
      <c r="FFJ29" s="32"/>
      <c r="FFK29" s="32"/>
      <c r="FFL29" s="32"/>
      <c r="FFM29" s="32"/>
      <c r="FFN29" s="32"/>
      <c r="FFO29" s="32"/>
      <c r="FFP29" s="32"/>
      <c r="FFQ29" s="32"/>
      <c r="FFR29" s="32"/>
      <c r="FFS29" s="32"/>
      <c r="FFT29" s="32"/>
      <c r="FFU29" s="32"/>
      <c r="FFV29" s="32"/>
      <c r="FFW29" s="32"/>
      <c r="FFX29" s="32"/>
      <c r="FFY29" s="32"/>
      <c r="FFZ29" s="32"/>
      <c r="FGA29" s="32"/>
      <c r="FGB29" s="32"/>
      <c r="FGC29" s="32"/>
      <c r="FGD29" s="32"/>
      <c r="FGE29" s="32"/>
      <c r="FGF29" s="32"/>
      <c r="FGG29" s="32"/>
      <c r="FGH29" s="32"/>
      <c r="FGI29" s="32"/>
      <c r="FGJ29" s="32"/>
      <c r="FGK29" s="32"/>
      <c r="FGL29" s="32"/>
      <c r="FGM29" s="32"/>
      <c r="FGN29" s="32"/>
      <c r="FGO29" s="32"/>
      <c r="FGP29" s="32"/>
      <c r="FGQ29" s="32"/>
      <c r="FGR29" s="32"/>
      <c r="FGS29" s="32"/>
      <c r="FGT29" s="32"/>
      <c r="FGU29" s="32"/>
      <c r="FGV29" s="32"/>
      <c r="FGW29" s="32"/>
      <c r="FGX29" s="32"/>
      <c r="FGY29" s="32"/>
      <c r="FGZ29" s="32"/>
      <c r="FHA29" s="32"/>
      <c r="FHB29" s="32"/>
      <c r="FHC29" s="32"/>
      <c r="FHD29" s="32"/>
      <c r="FHE29" s="32"/>
      <c r="FHF29" s="32"/>
      <c r="FHG29" s="32"/>
      <c r="FHH29" s="32"/>
      <c r="FHI29" s="32"/>
      <c r="FHJ29" s="32"/>
      <c r="FHK29" s="32"/>
      <c r="FHL29" s="32"/>
      <c r="FHM29" s="32"/>
      <c r="FHN29" s="32"/>
      <c r="FHO29" s="32"/>
      <c r="FHP29" s="32"/>
      <c r="FHQ29" s="32"/>
      <c r="FHR29" s="32"/>
      <c r="FHS29" s="32"/>
      <c r="FHT29" s="32"/>
      <c r="FHU29" s="32"/>
      <c r="FHV29" s="32"/>
      <c r="FHW29" s="32"/>
      <c r="FHX29" s="32"/>
      <c r="FHY29" s="32"/>
      <c r="FHZ29" s="32"/>
      <c r="FIA29" s="32"/>
      <c r="FIB29" s="32"/>
      <c r="FIC29" s="32"/>
      <c r="FID29" s="32"/>
      <c r="FIE29" s="32"/>
      <c r="FIF29" s="32"/>
      <c r="FIG29" s="32"/>
      <c r="FIH29" s="32"/>
      <c r="FII29" s="32"/>
      <c r="FIJ29" s="32"/>
      <c r="FIK29" s="32"/>
      <c r="FIL29" s="32"/>
      <c r="FIM29" s="32"/>
      <c r="FIN29" s="32"/>
      <c r="FIO29" s="32"/>
      <c r="FIP29" s="32"/>
      <c r="FIQ29" s="32"/>
      <c r="FIR29" s="32"/>
      <c r="FIS29" s="32"/>
      <c r="FIT29" s="32"/>
      <c r="FIU29" s="32"/>
      <c r="FIV29" s="32"/>
      <c r="FIW29" s="32"/>
      <c r="FIX29" s="32"/>
      <c r="FIY29" s="32"/>
      <c r="FIZ29" s="32"/>
      <c r="FJA29" s="32"/>
      <c r="FJB29" s="32"/>
      <c r="FJC29" s="32"/>
      <c r="FJD29" s="32"/>
      <c r="FJE29" s="32"/>
      <c r="FJF29" s="32"/>
      <c r="FJG29" s="32"/>
      <c r="FJH29" s="32"/>
      <c r="FJI29" s="32"/>
      <c r="FJJ29" s="32"/>
      <c r="FJK29" s="32"/>
      <c r="FJL29" s="32"/>
      <c r="FJM29" s="32"/>
      <c r="FJN29" s="32"/>
      <c r="FJO29" s="32"/>
      <c r="FJP29" s="32"/>
      <c r="FJQ29" s="32"/>
      <c r="FJR29" s="32"/>
      <c r="FJS29" s="32"/>
      <c r="FJT29" s="32"/>
      <c r="FJU29" s="32"/>
      <c r="FJV29" s="32"/>
      <c r="FJW29" s="32"/>
      <c r="FJX29" s="32"/>
      <c r="FJY29" s="32"/>
      <c r="FJZ29" s="32"/>
      <c r="FKA29" s="32"/>
      <c r="FKB29" s="32"/>
      <c r="FKC29" s="32"/>
      <c r="FKD29" s="32"/>
      <c r="FKE29" s="32"/>
      <c r="FKF29" s="32"/>
      <c r="FKG29" s="32"/>
      <c r="FKH29" s="32"/>
      <c r="FKI29" s="32"/>
      <c r="FKJ29" s="32"/>
      <c r="FKK29" s="32"/>
      <c r="FKL29" s="32"/>
      <c r="FKM29" s="32"/>
      <c r="FKN29" s="32"/>
      <c r="FKO29" s="32"/>
      <c r="FKP29" s="32"/>
      <c r="FKQ29" s="32"/>
      <c r="FKR29" s="32"/>
      <c r="FKS29" s="32"/>
      <c r="FKT29" s="32"/>
      <c r="FKU29" s="32"/>
      <c r="FKV29" s="32"/>
      <c r="FKW29" s="32"/>
      <c r="FKX29" s="32"/>
      <c r="FKY29" s="32"/>
      <c r="FKZ29" s="32"/>
      <c r="FLA29" s="32"/>
      <c r="FLB29" s="32"/>
      <c r="FLC29" s="32"/>
      <c r="FLD29" s="32"/>
      <c r="FLE29" s="32"/>
      <c r="FLF29" s="32"/>
      <c r="FLG29" s="32"/>
      <c r="FLH29" s="32"/>
      <c r="FLI29" s="32"/>
      <c r="FLJ29" s="32"/>
      <c r="FLK29" s="32"/>
      <c r="FLL29" s="32"/>
      <c r="FLM29" s="32"/>
      <c r="FLN29" s="32"/>
      <c r="FLO29" s="32"/>
      <c r="FLP29" s="32"/>
      <c r="FLQ29" s="32"/>
      <c r="FLR29" s="32"/>
      <c r="FLS29" s="32"/>
      <c r="FLT29" s="32"/>
      <c r="FLU29" s="32"/>
      <c r="FLV29" s="32"/>
      <c r="FLW29" s="32"/>
      <c r="FLX29" s="32"/>
      <c r="FLY29" s="32"/>
      <c r="FLZ29" s="32"/>
      <c r="FMA29" s="32"/>
      <c r="FMB29" s="32"/>
      <c r="FMC29" s="32"/>
      <c r="FMD29" s="32"/>
      <c r="FME29" s="32"/>
      <c r="FMF29" s="32"/>
      <c r="FMG29" s="32"/>
      <c r="FMH29" s="32"/>
      <c r="FMI29" s="32"/>
      <c r="FMJ29" s="32"/>
      <c r="FMK29" s="32"/>
      <c r="FML29" s="32"/>
      <c r="FMM29" s="32"/>
      <c r="FMN29" s="32"/>
      <c r="FMO29" s="32"/>
      <c r="FMP29" s="32"/>
      <c r="FMQ29" s="32"/>
      <c r="FMR29" s="32"/>
      <c r="FMS29" s="32"/>
      <c r="FMT29" s="32"/>
      <c r="FMU29" s="32"/>
      <c r="FMV29" s="32"/>
      <c r="FMW29" s="32"/>
      <c r="FMX29" s="32"/>
      <c r="FMY29" s="32"/>
      <c r="FMZ29" s="32"/>
      <c r="FNA29" s="32"/>
      <c r="FNB29" s="32"/>
      <c r="FNC29" s="32"/>
      <c r="FND29" s="32"/>
      <c r="FNE29" s="32"/>
      <c r="FNF29" s="32"/>
      <c r="FNG29" s="32"/>
      <c r="FNH29" s="32"/>
      <c r="FNI29" s="32"/>
      <c r="FNJ29" s="32"/>
      <c r="FNK29" s="32"/>
      <c r="FNL29" s="32"/>
      <c r="FNM29" s="32"/>
      <c r="FNN29" s="32"/>
      <c r="FNO29" s="32"/>
      <c r="FNP29" s="32"/>
      <c r="FNQ29" s="32"/>
      <c r="FNR29" s="32"/>
      <c r="FNS29" s="32"/>
      <c r="FNT29" s="32"/>
      <c r="FNU29" s="32"/>
      <c r="FNV29" s="32"/>
      <c r="FNW29" s="32"/>
      <c r="FNX29" s="32"/>
      <c r="FNY29" s="32"/>
      <c r="FNZ29" s="32"/>
      <c r="FOA29" s="32"/>
      <c r="FOB29" s="32"/>
      <c r="FOC29" s="32"/>
      <c r="FOD29" s="32"/>
      <c r="FOE29" s="32"/>
      <c r="FOF29" s="32"/>
      <c r="FOG29" s="32"/>
      <c r="FOH29" s="32"/>
      <c r="FOI29" s="32"/>
      <c r="FOJ29" s="32"/>
      <c r="FOK29" s="32"/>
      <c r="FOL29" s="32"/>
      <c r="FOM29" s="32"/>
      <c r="FON29" s="32"/>
      <c r="FOO29" s="32"/>
      <c r="FOP29" s="32"/>
      <c r="FOQ29" s="32"/>
      <c r="FOR29" s="32"/>
      <c r="FOS29" s="32"/>
      <c r="FOT29" s="32"/>
      <c r="FOU29" s="32"/>
      <c r="FOV29" s="32"/>
      <c r="FOW29" s="32"/>
      <c r="FOX29" s="32"/>
      <c r="FOY29" s="32"/>
      <c r="FOZ29" s="32"/>
      <c r="FPA29" s="32"/>
      <c r="FPB29" s="32"/>
      <c r="FPC29" s="32"/>
      <c r="FPD29" s="32"/>
      <c r="FPE29" s="32"/>
      <c r="FPF29" s="32"/>
      <c r="FPG29" s="32"/>
      <c r="FPH29" s="32"/>
      <c r="FPI29" s="32"/>
      <c r="FPJ29" s="32"/>
      <c r="FPK29" s="32"/>
      <c r="FPL29" s="32"/>
      <c r="FPM29" s="32"/>
      <c r="FPN29" s="32"/>
      <c r="FPO29" s="32"/>
      <c r="FPP29" s="32"/>
      <c r="FPQ29" s="32"/>
      <c r="FPR29" s="32"/>
      <c r="FPS29" s="32"/>
      <c r="FPT29" s="32"/>
      <c r="FPU29" s="32"/>
      <c r="FPV29" s="32"/>
      <c r="FPW29" s="32"/>
      <c r="FPX29" s="32"/>
      <c r="FPY29" s="32"/>
      <c r="FPZ29" s="32"/>
      <c r="FQA29" s="32"/>
      <c r="FQB29" s="32"/>
      <c r="FQC29" s="32"/>
      <c r="FQD29" s="32"/>
      <c r="FQE29" s="32"/>
      <c r="FQF29" s="32"/>
      <c r="FQG29" s="32"/>
      <c r="FQH29" s="32"/>
      <c r="FQI29" s="32"/>
      <c r="FQJ29" s="32"/>
      <c r="FQK29" s="32"/>
      <c r="FQL29" s="32"/>
      <c r="FQM29" s="32"/>
      <c r="FQN29" s="32"/>
      <c r="FQO29" s="32"/>
      <c r="FQP29" s="32"/>
      <c r="FQQ29" s="32"/>
      <c r="FQR29" s="32"/>
      <c r="FQS29" s="32"/>
      <c r="FQT29" s="32"/>
      <c r="FQU29" s="32"/>
      <c r="FQV29" s="32"/>
      <c r="FQW29" s="32"/>
      <c r="FQX29" s="32"/>
      <c r="FQY29" s="32"/>
      <c r="FQZ29" s="32"/>
      <c r="FRA29" s="32"/>
      <c r="FRB29" s="32"/>
      <c r="FRC29" s="32"/>
      <c r="FRD29" s="32"/>
      <c r="FRE29" s="32"/>
      <c r="FRF29" s="32"/>
      <c r="FRG29" s="32"/>
      <c r="FRH29" s="32"/>
      <c r="FRI29" s="32"/>
      <c r="FRJ29" s="32"/>
      <c r="FRK29" s="32"/>
      <c r="FRL29" s="32"/>
      <c r="FRM29" s="32"/>
      <c r="FRN29" s="32"/>
      <c r="FRO29" s="32"/>
      <c r="FRP29" s="32"/>
      <c r="FRQ29" s="32"/>
      <c r="FRR29" s="32"/>
      <c r="FRS29" s="32"/>
      <c r="FRT29" s="32"/>
      <c r="FRU29" s="32"/>
      <c r="FRV29" s="32"/>
      <c r="FRW29" s="32"/>
      <c r="FRX29" s="32"/>
      <c r="FRY29" s="32"/>
      <c r="FRZ29" s="32"/>
      <c r="FSA29" s="32"/>
      <c r="FSB29" s="32"/>
      <c r="FSC29" s="32"/>
      <c r="FSD29" s="32"/>
      <c r="FSE29" s="32"/>
      <c r="FSF29" s="32"/>
      <c r="FSG29" s="32"/>
      <c r="FSH29" s="32"/>
      <c r="FSI29" s="32"/>
      <c r="FSJ29" s="32"/>
      <c r="FSK29" s="32"/>
      <c r="FSL29" s="32"/>
      <c r="FSM29" s="32"/>
      <c r="FSN29" s="32"/>
      <c r="FSO29" s="32"/>
      <c r="FSP29" s="32"/>
      <c r="FSQ29" s="32"/>
      <c r="FSR29" s="32"/>
      <c r="FSS29" s="32"/>
      <c r="FST29" s="32"/>
      <c r="FSU29" s="32"/>
      <c r="FSV29" s="32"/>
      <c r="FSW29" s="32"/>
      <c r="FSX29" s="32"/>
      <c r="FSY29" s="32"/>
      <c r="FSZ29" s="32"/>
      <c r="FTA29" s="32"/>
      <c r="FTB29" s="32"/>
      <c r="FTC29" s="32"/>
      <c r="FTD29" s="32"/>
      <c r="FTE29" s="32"/>
      <c r="FTF29" s="32"/>
      <c r="FTG29" s="32"/>
      <c r="FTH29" s="32"/>
      <c r="FTI29" s="32"/>
      <c r="FTJ29" s="32"/>
      <c r="FTK29" s="32"/>
      <c r="FTL29" s="32"/>
      <c r="FTM29" s="32"/>
      <c r="FTN29" s="32"/>
      <c r="FTO29" s="32"/>
      <c r="FTP29" s="32"/>
      <c r="FTQ29" s="32"/>
      <c r="FTR29" s="32"/>
      <c r="FTS29" s="32"/>
      <c r="FTT29" s="32"/>
      <c r="FTU29" s="32"/>
      <c r="FTV29" s="32"/>
      <c r="FTW29" s="32"/>
      <c r="FTX29" s="32"/>
      <c r="FTY29" s="32"/>
      <c r="FTZ29" s="32"/>
      <c r="FUA29" s="32"/>
      <c r="FUB29" s="32"/>
      <c r="FUC29" s="32"/>
      <c r="FUD29" s="32"/>
      <c r="FUE29" s="32"/>
      <c r="FUF29" s="32"/>
      <c r="FUG29" s="32"/>
      <c r="FUH29" s="32"/>
      <c r="FUI29" s="32"/>
      <c r="FUJ29" s="32"/>
      <c r="FUK29" s="32"/>
      <c r="FUL29" s="32"/>
      <c r="FUM29" s="32"/>
      <c r="FUN29" s="32"/>
      <c r="FUO29" s="32"/>
      <c r="FUP29" s="32"/>
      <c r="FUQ29" s="32"/>
      <c r="FUR29" s="32"/>
      <c r="FUS29" s="32"/>
      <c r="FUT29" s="32"/>
      <c r="FUU29" s="32"/>
      <c r="FUV29" s="32"/>
      <c r="FUW29" s="32"/>
      <c r="FUX29" s="32"/>
      <c r="FUY29" s="32"/>
      <c r="FUZ29" s="32"/>
      <c r="FVA29" s="32"/>
      <c r="FVB29" s="32"/>
      <c r="FVC29" s="32"/>
      <c r="FVD29" s="32"/>
      <c r="FVE29" s="32"/>
      <c r="FVF29" s="32"/>
      <c r="FVG29" s="32"/>
      <c r="FVH29" s="32"/>
      <c r="FVI29" s="32"/>
      <c r="FVJ29" s="32"/>
      <c r="FVK29" s="32"/>
      <c r="FVL29" s="32"/>
      <c r="FVM29" s="32"/>
      <c r="FVN29" s="32"/>
      <c r="FVO29" s="32"/>
      <c r="FVP29" s="32"/>
      <c r="FVQ29" s="32"/>
      <c r="FVR29" s="32"/>
      <c r="FVS29" s="32"/>
      <c r="FVT29" s="32"/>
      <c r="FVU29" s="32"/>
      <c r="FVV29" s="32"/>
      <c r="FVW29" s="32"/>
      <c r="FVX29" s="32"/>
      <c r="FVY29" s="32"/>
      <c r="FVZ29" s="32"/>
      <c r="FWA29" s="32"/>
      <c r="FWB29" s="32"/>
      <c r="FWC29" s="32"/>
      <c r="FWD29" s="32"/>
      <c r="FWE29" s="32"/>
      <c r="FWF29" s="32"/>
      <c r="FWG29" s="32"/>
      <c r="FWH29" s="32"/>
      <c r="FWI29" s="32"/>
      <c r="FWJ29" s="32"/>
      <c r="FWK29" s="32"/>
      <c r="FWL29" s="32"/>
      <c r="FWM29" s="32"/>
      <c r="FWN29" s="32"/>
      <c r="FWO29" s="32"/>
      <c r="FWP29" s="32"/>
      <c r="FWQ29" s="32"/>
      <c r="FWR29" s="32"/>
      <c r="FWS29" s="32"/>
      <c r="FWT29" s="32"/>
      <c r="FWU29" s="32"/>
      <c r="FWV29" s="32"/>
      <c r="FWW29" s="32"/>
      <c r="FWX29" s="32"/>
      <c r="FWY29" s="32"/>
      <c r="FWZ29" s="32"/>
      <c r="FXA29" s="32"/>
      <c r="FXB29" s="32"/>
      <c r="FXC29" s="32"/>
      <c r="FXD29" s="32"/>
      <c r="FXE29" s="32"/>
      <c r="FXF29" s="32"/>
      <c r="FXG29" s="32"/>
      <c r="FXH29" s="32"/>
      <c r="FXI29" s="32"/>
      <c r="FXJ29" s="32"/>
      <c r="FXK29" s="32"/>
      <c r="FXL29" s="32"/>
      <c r="FXM29" s="32"/>
      <c r="FXN29" s="32"/>
      <c r="FXO29" s="32"/>
      <c r="FXP29" s="32"/>
      <c r="FXQ29" s="32"/>
      <c r="FXR29" s="32"/>
      <c r="FXS29" s="32"/>
      <c r="FXT29" s="32"/>
      <c r="FXU29" s="32"/>
      <c r="FXV29" s="32"/>
      <c r="FXW29" s="32"/>
      <c r="FXX29" s="32"/>
      <c r="FXY29" s="32"/>
      <c r="FXZ29" s="32"/>
      <c r="FYA29" s="32"/>
      <c r="FYB29" s="32"/>
      <c r="FYC29" s="32"/>
      <c r="FYD29" s="32"/>
      <c r="FYE29" s="32"/>
      <c r="FYF29" s="32"/>
      <c r="FYG29" s="32"/>
      <c r="FYH29" s="32"/>
      <c r="FYI29" s="32"/>
      <c r="FYJ29" s="32"/>
      <c r="FYK29" s="32"/>
      <c r="FYL29" s="32"/>
      <c r="FYM29" s="32"/>
      <c r="FYN29" s="32"/>
      <c r="FYO29" s="32"/>
      <c r="FYP29" s="32"/>
      <c r="FYQ29" s="32"/>
      <c r="FYR29" s="32"/>
      <c r="FYS29" s="32"/>
      <c r="FYT29" s="32"/>
      <c r="FYU29" s="32"/>
      <c r="FYV29" s="32"/>
      <c r="FYW29" s="32"/>
      <c r="FYX29" s="32"/>
      <c r="FYY29" s="32"/>
      <c r="FYZ29" s="32"/>
      <c r="FZA29" s="32"/>
      <c r="FZB29" s="32"/>
      <c r="FZC29" s="32"/>
      <c r="FZD29" s="32"/>
      <c r="FZE29" s="32"/>
      <c r="FZF29" s="32"/>
      <c r="FZG29" s="32"/>
      <c r="FZH29" s="32"/>
      <c r="FZI29" s="32"/>
      <c r="FZJ29" s="32"/>
      <c r="FZK29" s="32"/>
      <c r="FZL29" s="32"/>
      <c r="FZM29" s="32"/>
      <c r="FZN29" s="32"/>
      <c r="FZO29" s="32"/>
      <c r="FZP29" s="32"/>
      <c r="FZQ29" s="32"/>
      <c r="FZR29" s="32"/>
      <c r="FZS29" s="32"/>
      <c r="FZT29" s="32"/>
      <c r="FZU29" s="32"/>
      <c r="FZV29" s="32"/>
      <c r="FZW29" s="32"/>
      <c r="FZX29" s="32"/>
      <c r="FZY29" s="32"/>
      <c r="FZZ29" s="32"/>
      <c r="GAA29" s="32"/>
      <c r="GAB29" s="32"/>
      <c r="GAC29" s="32"/>
      <c r="GAD29" s="32"/>
      <c r="GAE29" s="32"/>
      <c r="GAF29" s="32"/>
      <c r="GAG29" s="32"/>
      <c r="GAH29" s="32"/>
      <c r="GAI29" s="32"/>
      <c r="GAJ29" s="32"/>
      <c r="GAK29" s="32"/>
      <c r="GAL29" s="32"/>
      <c r="GAM29" s="32"/>
      <c r="GAN29" s="32"/>
      <c r="GAO29" s="32"/>
      <c r="GAP29" s="32"/>
      <c r="GAQ29" s="32"/>
      <c r="GAR29" s="32"/>
      <c r="GAS29" s="32"/>
      <c r="GAT29" s="32"/>
      <c r="GAU29" s="32"/>
      <c r="GAV29" s="32"/>
      <c r="GAW29" s="32"/>
      <c r="GAX29" s="32"/>
      <c r="GAY29" s="32"/>
      <c r="GAZ29" s="32"/>
      <c r="GBA29" s="32"/>
      <c r="GBB29" s="32"/>
      <c r="GBC29" s="32"/>
      <c r="GBD29" s="32"/>
      <c r="GBE29" s="32"/>
      <c r="GBF29" s="32"/>
      <c r="GBG29" s="32"/>
      <c r="GBH29" s="32"/>
      <c r="GBI29" s="32"/>
      <c r="GBJ29" s="32"/>
      <c r="GBK29" s="32"/>
      <c r="GBL29" s="32"/>
      <c r="GBM29" s="32"/>
      <c r="GBN29" s="32"/>
      <c r="GBO29" s="32"/>
      <c r="GBP29" s="32"/>
      <c r="GBQ29" s="32"/>
      <c r="GBR29" s="32"/>
      <c r="GBS29" s="32"/>
      <c r="GBT29" s="32"/>
      <c r="GBU29" s="32"/>
      <c r="GBV29" s="32"/>
      <c r="GBW29" s="32"/>
      <c r="GBX29" s="32"/>
      <c r="GBY29" s="32"/>
      <c r="GBZ29" s="32"/>
      <c r="GCA29" s="32"/>
      <c r="GCB29" s="32"/>
      <c r="GCC29" s="32"/>
      <c r="GCD29" s="32"/>
      <c r="GCE29" s="32"/>
      <c r="GCF29" s="32"/>
      <c r="GCG29" s="32"/>
      <c r="GCH29" s="32"/>
      <c r="GCI29" s="32"/>
      <c r="GCJ29" s="32"/>
      <c r="GCK29" s="32"/>
      <c r="GCL29" s="32"/>
      <c r="GCM29" s="32"/>
      <c r="GCN29" s="32"/>
      <c r="GCO29" s="32"/>
      <c r="GCP29" s="32"/>
      <c r="GCQ29" s="32"/>
      <c r="GCR29" s="32"/>
      <c r="GCS29" s="32"/>
      <c r="GCT29" s="32"/>
      <c r="GCU29" s="32"/>
      <c r="GCV29" s="32"/>
      <c r="GCW29" s="32"/>
      <c r="GCX29" s="32"/>
      <c r="GCY29" s="32"/>
      <c r="GCZ29" s="32"/>
      <c r="GDA29" s="32"/>
      <c r="GDB29" s="32"/>
      <c r="GDC29" s="32"/>
      <c r="GDD29" s="32"/>
      <c r="GDE29" s="32"/>
      <c r="GDF29" s="32"/>
      <c r="GDG29" s="32"/>
      <c r="GDH29" s="32"/>
      <c r="GDI29" s="32"/>
      <c r="GDJ29" s="32"/>
      <c r="GDK29" s="32"/>
      <c r="GDL29" s="32"/>
      <c r="GDM29" s="32"/>
      <c r="GDN29" s="32"/>
      <c r="GDO29" s="32"/>
      <c r="GDP29" s="32"/>
      <c r="GDQ29" s="32"/>
      <c r="GDR29" s="32"/>
      <c r="GDS29" s="32"/>
      <c r="GDT29" s="32"/>
      <c r="GDU29" s="32"/>
      <c r="GDV29" s="32"/>
      <c r="GDW29" s="32"/>
      <c r="GDX29" s="32"/>
      <c r="GDY29" s="32"/>
      <c r="GDZ29" s="32"/>
      <c r="GEA29" s="32"/>
      <c r="GEB29" s="32"/>
      <c r="GEC29" s="32"/>
      <c r="GED29" s="32"/>
      <c r="GEE29" s="32"/>
      <c r="GEF29" s="32"/>
      <c r="GEG29" s="32"/>
      <c r="GEH29" s="32"/>
      <c r="GEI29" s="32"/>
      <c r="GEJ29" s="32"/>
      <c r="GEK29" s="32"/>
      <c r="GEL29" s="32"/>
      <c r="GEM29" s="32"/>
      <c r="GEN29" s="32"/>
      <c r="GEO29" s="32"/>
      <c r="GEP29" s="32"/>
      <c r="GEQ29" s="32"/>
      <c r="GER29" s="32"/>
      <c r="GES29" s="32"/>
      <c r="GET29" s="32"/>
      <c r="GEU29" s="32"/>
      <c r="GEV29" s="32"/>
      <c r="GEW29" s="32"/>
      <c r="GEX29" s="32"/>
      <c r="GEY29" s="32"/>
      <c r="GEZ29" s="32"/>
      <c r="GFA29" s="32"/>
      <c r="GFB29" s="32"/>
      <c r="GFC29" s="32"/>
      <c r="GFD29" s="32"/>
      <c r="GFE29" s="32"/>
      <c r="GFF29" s="32"/>
      <c r="GFG29" s="32"/>
      <c r="GFH29" s="32"/>
      <c r="GFI29" s="32"/>
      <c r="GFJ29" s="32"/>
      <c r="GFK29" s="32"/>
      <c r="GFL29" s="32"/>
      <c r="GFM29" s="32"/>
      <c r="GFN29" s="32"/>
      <c r="GFO29" s="32"/>
      <c r="GFP29" s="32"/>
      <c r="GFQ29" s="32"/>
      <c r="GFR29" s="32"/>
      <c r="GFS29" s="32"/>
      <c r="GFT29" s="32"/>
      <c r="GFU29" s="32"/>
      <c r="GFV29" s="32"/>
      <c r="GFW29" s="32"/>
      <c r="GFX29" s="32"/>
      <c r="GFY29" s="32"/>
      <c r="GFZ29" s="32"/>
      <c r="GGA29" s="32"/>
      <c r="GGB29" s="32"/>
      <c r="GGC29" s="32"/>
      <c r="GGD29" s="32"/>
      <c r="GGE29" s="32"/>
      <c r="GGF29" s="32"/>
      <c r="GGG29" s="32"/>
      <c r="GGH29" s="32"/>
      <c r="GGI29" s="32"/>
      <c r="GGJ29" s="32"/>
      <c r="GGK29" s="32"/>
      <c r="GGL29" s="32"/>
      <c r="GGM29" s="32"/>
      <c r="GGN29" s="32"/>
      <c r="GGO29" s="32"/>
      <c r="GGP29" s="32"/>
      <c r="GGQ29" s="32"/>
      <c r="GGR29" s="32"/>
      <c r="GGS29" s="32"/>
      <c r="GGT29" s="32"/>
      <c r="GGU29" s="32"/>
      <c r="GGV29" s="32"/>
      <c r="GGW29" s="32"/>
      <c r="GGX29" s="32"/>
      <c r="GGY29" s="32"/>
      <c r="GGZ29" s="32"/>
      <c r="GHA29" s="32"/>
      <c r="GHB29" s="32"/>
      <c r="GHC29" s="32"/>
      <c r="GHD29" s="32"/>
      <c r="GHE29" s="32"/>
      <c r="GHF29" s="32"/>
      <c r="GHG29" s="32"/>
      <c r="GHH29" s="32"/>
      <c r="GHI29" s="32"/>
      <c r="GHJ29" s="32"/>
      <c r="GHK29" s="32"/>
      <c r="GHL29" s="32"/>
      <c r="GHM29" s="32"/>
      <c r="GHN29" s="32"/>
      <c r="GHO29" s="32"/>
      <c r="GHP29" s="32"/>
      <c r="GHQ29" s="32"/>
      <c r="GHR29" s="32"/>
      <c r="GHS29" s="32"/>
      <c r="GHT29" s="32"/>
      <c r="GHU29" s="32"/>
      <c r="GHV29" s="32"/>
      <c r="GHW29" s="32"/>
      <c r="GHX29" s="32"/>
      <c r="GHY29" s="32"/>
      <c r="GHZ29" s="32"/>
      <c r="GIA29" s="32"/>
      <c r="GIB29" s="32"/>
      <c r="GIC29" s="32"/>
      <c r="GID29" s="32"/>
      <c r="GIE29" s="32"/>
      <c r="GIF29" s="32"/>
      <c r="GIG29" s="32"/>
      <c r="GIH29" s="32"/>
      <c r="GII29" s="32"/>
      <c r="GIJ29" s="32"/>
      <c r="GIK29" s="32"/>
      <c r="GIL29" s="32"/>
      <c r="GIM29" s="32"/>
      <c r="GIN29" s="32"/>
      <c r="GIO29" s="32"/>
      <c r="GIP29" s="32"/>
      <c r="GIQ29" s="32"/>
      <c r="GIR29" s="32"/>
      <c r="GIS29" s="32"/>
      <c r="GIT29" s="32"/>
      <c r="GIU29" s="32"/>
      <c r="GIV29" s="32"/>
      <c r="GIW29" s="32"/>
      <c r="GIX29" s="32"/>
      <c r="GIY29" s="32"/>
      <c r="GIZ29" s="32"/>
      <c r="GJA29" s="32"/>
      <c r="GJB29" s="32"/>
      <c r="GJC29" s="32"/>
      <c r="GJD29" s="32"/>
      <c r="GJE29" s="32"/>
      <c r="GJF29" s="32"/>
      <c r="GJG29" s="32"/>
      <c r="GJH29" s="32"/>
      <c r="GJI29" s="32"/>
      <c r="GJJ29" s="32"/>
      <c r="GJK29" s="32"/>
      <c r="GJL29" s="32"/>
      <c r="GJM29" s="32"/>
      <c r="GJN29" s="32"/>
      <c r="GJO29" s="32"/>
      <c r="GJP29" s="32"/>
      <c r="GJQ29" s="32"/>
      <c r="GJR29" s="32"/>
      <c r="GJS29" s="32"/>
      <c r="GJT29" s="32"/>
      <c r="GJU29" s="32"/>
      <c r="GJV29" s="32"/>
      <c r="GJW29" s="32"/>
      <c r="GJX29" s="32"/>
      <c r="GJY29" s="32"/>
      <c r="GJZ29" s="32"/>
      <c r="GKA29" s="32"/>
      <c r="GKB29" s="32"/>
      <c r="GKC29" s="32"/>
      <c r="GKD29" s="32"/>
      <c r="GKE29" s="32"/>
      <c r="GKF29" s="32"/>
      <c r="GKG29" s="32"/>
      <c r="GKH29" s="32"/>
      <c r="GKI29" s="32"/>
      <c r="GKJ29" s="32"/>
      <c r="GKK29" s="32"/>
      <c r="GKL29" s="32"/>
      <c r="GKM29" s="32"/>
      <c r="GKN29" s="32"/>
      <c r="GKO29" s="32"/>
      <c r="GKP29" s="32"/>
      <c r="GKQ29" s="32"/>
      <c r="GKR29" s="32"/>
      <c r="GKS29" s="32"/>
      <c r="GKT29" s="32"/>
      <c r="GKU29" s="32"/>
      <c r="GKV29" s="32"/>
      <c r="GKW29" s="32"/>
      <c r="GKX29" s="32"/>
      <c r="GKY29" s="32"/>
      <c r="GKZ29" s="32"/>
      <c r="GLA29" s="32"/>
      <c r="GLB29" s="32"/>
      <c r="GLC29" s="32"/>
      <c r="GLD29" s="32"/>
      <c r="GLE29" s="32"/>
      <c r="GLF29" s="32"/>
      <c r="GLG29" s="32"/>
      <c r="GLH29" s="32"/>
      <c r="GLI29" s="32"/>
      <c r="GLJ29" s="32"/>
      <c r="GLK29" s="32"/>
      <c r="GLL29" s="32"/>
      <c r="GLM29" s="32"/>
      <c r="GLN29" s="32"/>
      <c r="GLO29" s="32"/>
      <c r="GLP29" s="32"/>
      <c r="GLQ29" s="32"/>
      <c r="GLR29" s="32"/>
      <c r="GLS29" s="32"/>
      <c r="GLT29" s="32"/>
      <c r="GLU29" s="32"/>
      <c r="GLV29" s="32"/>
      <c r="GLW29" s="32"/>
      <c r="GLX29" s="32"/>
      <c r="GLY29" s="32"/>
      <c r="GLZ29" s="32"/>
      <c r="GMA29" s="32"/>
      <c r="GMB29" s="32"/>
      <c r="GMC29" s="32"/>
      <c r="GMD29" s="32"/>
      <c r="GME29" s="32"/>
      <c r="GMF29" s="32"/>
      <c r="GMG29" s="32"/>
      <c r="GMH29" s="32"/>
      <c r="GMI29" s="32"/>
      <c r="GMJ29" s="32"/>
      <c r="GMK29" s="32"/>
      <c r="GML29" s="32"/>
      <c r="GMM29" s="32"/>
      <c r="GMN29" s="32"/>
      <c r="GMO29" s="32"/>
      <c r="GMP29" s="32"/>
      <c r="GMQ29" s="32"/>
      <c r="GMR29" s="32"/>
      <c r="GMS29" s="32"/>
      <c r="GMT29" s="32"/>
      <c r="GMU29" s="32"/>
      <c r="GMV29" s="32"/>
      <c r="GMW29" s="32"/>
      <c r="GMX29" s="32"/>
      <c r="GMY29" s="32"/>
      <c r="GMZ29" s="32"/>
      <c r="GNA29" s="32"/>
      <c r="GNB29" s="32"/>
      <c r="GNC29" s="32"/>
      <c r="GND29" s="32"/>
      <c r="GNE29" s="32"/>
      <c r="GNF29" s="32"/>
      <c r="GNG29" s="32"/>
      <c r="GNH29" s="32"/>
      <c r="GNI29" s="32"/>
      <c r="GNJ29" s="32"/>
      <c r="GNK29" s="32"/>
      <c r="GNL29" s="32"/>
      <c r="GNM29" s="32"/>
      <c r="GNN29" s="32"/>
      <c r="GNO29" s="32"/>
      <c r="GNP29" s="32"/>
      <c r="GNQ29" s="32"/>
      <c r="GNR29" s="32"/>
      <c r="GNS29" s="32"/>
      <c r="GNT29" s="32"/>
      <c r="GNU29" s="32"/>
      <c r="GNV29" s="32"/>
      <c r="GNW29" s="32"/>
      <c r="GNX29" s="32"/>
      <c r="GNY29" s="32"/>
      <c r="GNZ29" s="32"/>
      <c r="GOA29" s="32"/>
      <c r="GOB29" s="32"/>
      <c r="GOC29" s="32"/>
      <c r="GOD29" s="32"/>
      <c r="GOE29" s="32"/>
      <c r="GOF29" s="32"/>
      <c r="GOG29" s="32"/>
      <c r="GOH29" s="32"/>
      <c r="GOI29" s="32"/>
      <c r="GOJ29" s="32"/>
      <c r="GOK29" s="32"/>
      <c r="GOL29" s="32"/>
      <c r="GOM29" s="32"/>
      <c r="GON29" s="32"/>
      <c r="GOO29" s="32"/>
      <c r="GOP29" s="32"/>
      <c r="GOQ29" s="32"/>
      <c r="GOR29" s="32"/>
      <c r="GOS29" s="32"/>
      <c r="GOT29" s="32"/>
      <c r="GOU29" s="32"/>
      <c r="GOV29" s="32"/>
      <c r="GOW29" s="32"/>
      <c r="GOX29" s="32"/>
      <c r="GOY29" s="32"/>
      <c r="GOZ29" s="32"/>
      <c r="GPA29" s="32"/>
      <c r="GPB29" s="32"/>
      <c r="GPC29" s="32"/>
      <c r="GPD29" s="32"/>
      <c r="GPE29" s="32"/>
      <c r="GPF29" s="32"/>
      <c r="GPG29" s="32"/>
      <c r="GPH29" s="32"/>
      <c r="GPI29" s="32"/>
      <c r="GPJ29" s="32"/>
      <c r="GPK29" s="32"/>
      <c r="GPL29" s="32"/>
      <c r="GPM29" s="32"/>
      <c r="GPN29" s="32"/>
      <c r="GPO29" s="32"/>
      <c r="GPP29" s="32"/>
      <c r="GPQ29" s="32"/>
      <c r="GPR29" s="32"/>
      <c r="GPS29" s="32"/>
      <c r="GPT29" s="32"/>
      <c r="GPU29" s="32"/>
      <c r="GPV29" s="32"/>
      <c r="GPW29" s="32"/>
      <c r="GPX29" s="32"/>
      <c r="GPY29" s="32"/>
      <c r="GPZ29" s="32"/>
      <c r="GQA29" s="32"/>
      <c r="GQB29" s="32"/>
      <c r="GQC29" s="32"/>
      <c r="GQD29" s="32"/>
      <c r="GQE29" s="32"/>
      <c r="GQF29" s="32"/>
      <c r="GQG29" s="32"/>
      <c r="GQH29" s="32"/>
      <c r="GQI29" s="32"/>
      <c r="GQJ29" s="32"/>
      <c r="GQK29" s="32"/>
      <c r="GQL29" s="32"/>
      <c r="GQM29" s="32"/>
      <c r="GQN29" s="32"/>
      <c r="GQO29" s="32"/>
      <c r="GQP29" s="32"/>
      <c r="GQQ29" s="32"/>
      <c r="GQR29" s="32"/>
      <c r="GQS29" s="32"/>
      <c r="GQT29" s="32"/>
      <c r="GQU29" s="32"/>
      <c r="GQV29" s="32"/>
      <c r="GQW29" s="32"/>
      <c r="GQX29" s="32"/>
      <c r="GQY29" s="32"/>
      <c r="GQZ29" s="32"/>
      <c r="GRA29" s="32"/>
      <c r="GRB29" s="32"/>
      <c r="GRC29" s="32"/>
      <c r="GRD29" s="32"/>
      <c r="GRE29" s="32"/>
      <c r="GRF29" s="32"/>
      <c r="GRG29" s="32"/>
      <c r="GRH29" s="32"/>
      <c r="GRI29" s="32"/>
      <c r="GRJ29" s="32"/>
      <c r="GRK29" s="32"/>
      <c r="GRL29" s="32"/>
      <c r="GRM29" s="32"/>
      <c r="GRN29" s="32"/>
      <c r="GRO29" s="32"/>
      <c r="GRP29" s="32"/>
      <c r="GRQ29" s="32"/>
      <c r="GRR29" s="32"/>
      <c r="GRS29" s="32"/>
      <c r="GRT29" s="32"/>
      <c r="GRU29" s="32"/>
      <c r="GRV29" s="32"/>
      <c r="GRW29" s="32"/>
      <c r="GRX29" s="32"/>
      <c r="GRY29" s="32"/>
      <c r="GRZ29" s="32"/>
      <c r="GSA29" s="32"/>
      <c r="GSB29" s="32"/>
      <c r="GSC29" s="32"/>
      <c r="GSD29" s="32"/>
      <c r="GSE29" s="32"/>
      <c r="GSF29" s="32"/>
      <c r="GSG29" s="32"/>
      <c r="GSH29" s="32"/>
      <c r="GSI29" s="32"/>
      <c r="GSJ29" s="32"/>
      <c r="GSK29" s="32"/>
      <c r="GSL29" s="32"/>
      <c r="GSM29" s="32"/>
      <c r="GSN29" s="32"/>
      <c r="GSO29" s="32"/>
      <c r="GSP29" s="32"/>
      <c r="GSQ29" s="32"/>
      <c r="GSR29" s="32"/>
      <c r="GSS29" s="32"/>
      <c r="GST29" s="32"/>
      <c r="GSU29" s="32"/>
      <c r="GSV29" s="32"/>
      <c r="GSW29" s="32"/>
      <c r="GSX29" s="32"/>
      <c r="GSY29" s="32"/>
      <c r="GSZ29" s="32"/>
      <c r="GTA29" s="32"/>
      <c r="GTB29" s="32"/>
      <c r="GTC29" s="32"/>
      <c r="GTD29" s="32"/>
      <c r="GTE29" s="32"/>
      <c r="GTF29" s="32"/>
      <c r="GTG29" s="32"/>
      <c r="GTH29" s="32"/>
      <c r="GTI29" s="32"/>
      <c r="GTJ29" s="32"/>
      <c r="GTK29" s="32"/>
      <c r="GTL29" s="32"/>
      <c r="GTM29" s="32"/>
      <c r="GTN29" s="32"/>
      <c r="GTO29" s="32"/>
      <c r="GTP29" s="32"/>
      <c r="GTQ29" s="32"/>
      <c r="GTR29" s="32"/>
      <c r="GTS29" s="32"/>
      <c r="GTT29" s="32"/>
      <c r="GTU29" s="32"/>
      <c r="GTV29" s="32"/>
      <c r="GTW29" s="32"/>
      <c r="GTX29" s="32"/>
      <c r="GTY29" s="32"/>
      <c r="GTZ29" s="32"/>
      <c r="GUA29" s="32"/>
      <c r="GUB29" s="32"/>
      <c r="GUC29" s="32"/>
      <c r="GUD29" s="32"/>
      <c r="GUE29" s="32"/>
      <c r="GUF29" s="32"/>
      <c r="GUG29" s="32"/>
      <c r="GUH29" s="32"/>
      <c r="GUI29" s="32"/>
      <c r="GUJ29" s="32"/>
      <c r="GUK29" s="32"/>
      <c r="GUL29" s="32"/>
      <c r="GUM29" s="32"/>
      <c r="GUN29" s="32"/>
      <c r="GUO29" s="32"/>
      <c r="GUP29" s="32"/>
      <c r="GUQ29" s="32"/>
      <c r="GUR29" s="32"/>
      <c r="GUS29" s="32"/>
      <c r="GUT29" s="32"/>
      <c r="GUU29" s="32"/>
      <c r="GUV29" s="32"/>
      <c r="GUW29" s="32"/>
      <c r="GUX29" s="32"/>
      <c r="GUY29" s="32"/>
      <c r="GUZ29" s="32"/>
      <c r="GVA29" s="32"/>
      <c r="GVB29" s="32"/>
      <c r="GVC29" s="32"/>
      <c r="GVD29" s="32"/>
      <c r="GVE29" s="32"/>
      <c r="GVF29" s="32"/>
      <c r="GVG29" s="32"/>
      <c r="GVH29" s="32"/>
      <c r="GVI29" s="32"/>
      <c r="GVJ29" s="32"/>
      <c r="GVK29" s="32"/>
      <c r="GVL29" s="32"/>
      <c r="GVM29" s="32"/>
      <c r="GVN29" s="32"/>
      <c r="GVO29" s="32"/>
      <c r="GVP29" s="32"/>
      <c r="GVQ29" s="32"/>
      <c r="GVR29" s="32"/>
      <c r="GVS29" s="32"/>
      <c r="GVT29" s="32"/>
      <c r="GVU29" s="32"/>
      <c r="GVV29" s="32"/>
      <c r="GVW29" s="32"/>
      <c r="GVX29" s="32"/>
      <c r="GVY29" s="32"/>
      <c r="GVZ29" s="32"/>
      <c r="GWA29" s="32"/>
      <c r="GWB29" s="32"/>
      <c r="GWC29" s="32"/>
      <c r="GWD29" s="32"/>
      <c r="GWE29" s="32"/>
      <c r="GWF29" s="32"/>
      <c r="GWG29" s="32"/>
      <c r="GWH29" s="32"/>
      <c r="GWI29" s="32"/>
      <c r="GWJ29" s="32"/>
      <c r="GWK29" s="32"/>
      <c r="GWL29" s="32"/>
      <c r="GWM29" s="32"/>
      <c r="GWN29" s="32"/>
      <c r="GWO29" s="32"/>
      <c r="GWP29" s="32"/>
      <c r="GWQ29" s="32"/>
      <c r="GWR29" s="32"/>
      <c r="GWS29" s="32"/>
      <c r="GWT29" s="32"/>
      <c r="GWU29" s="32"/>
      <c r="GWV29" s="32"/>
      <c r="GWW29" s="32"/>
      <c r="GWX29" s="32"/>
      <c r="GWY29" s="32"/>
      <c r="GWZ29" s="32"/>
      <c r="GXA29" s="32"/>
      <c r="GXB29" s="32"/>
      <c r="GXC29" s="32"/>
      <c r="GXD29" s="32"/>
      <c r="GXE29" s="32"/>
      <c r="GXF29" s="32"/>
      <c r="GXG29" s="32"/>
      <c r="GXH29" s="32"/>
      <c r="GXI29" s="32"/>
      <c r="GXJ29" s="32"/>
      <c r="GXK29" s="32"/>
      <c r="GXL29" s="32"/>
      <c r="GXM29" s="32"/>
      <c r="GXN29" s="32"/>
      <c r="GXO29" s="32"/>
      <c r="GXP29" s="32"/>
      <c r="GXQ29" s="32"/>
      <c r="GXR29" s="32"/>
      <c r="GXS29" s="32"/>
      <c r="GXT29" s="32"/>
      <c r="GXU29" s="32"/>
      <c r="GXV29" s="32"/>
      <c r="GXW29" s="32"/>
      <c r="GXX29" s="32"/>
      <c r="GXY29" s="32"/>
      <c r="GXZ29" s="32"/>
      <c r="GYA29" s="32"/>
      <c r="GYB29" s="32"/>
      <c r="GYC29" s="32"/>
      <c r="GYD29" s="32"/>
      <c r="GYE29" s="32"/>
      <c r="GYF29" s="32"/>
      <c r="GYG29" s="32"/>
      <c r="GYH29" s="32"/>
      <c r="GYI29" s="32"/>
      <c r="GYJ29" s="32"/>
      <c r="GYK29" s="32"/>
      <c r="GYL29" s="32"/>
      <c r="GYM29" s="32"/>
      <c r="GYN29" s="32"/>
      <c r="GYO29" s="32"/>
      <c r="GYP29" s="32"/>
      <c r="GYQ29" s="32"/>
      <c r="GYR29" s="32"/>
      <c r="GYS29" s="32"/>
      <c r="GYT29" s="32"/>
      <c r="GYU29" s="32"/>
      <c r="GYV29" s="32"/>
      <c r="GYW29" s="32"/>
      <c r="GYX29" s="32"/>
      <c r="GYY29" s="32"/>
      <c r="GYZ29" s="32"/>
      <c r="GZA29" s="32"/>
      <c r="GZB29" s="32"/>
      <c r="GZC29" s="32"/>
      <c r="GZD29" s="32"/>
      <c r="GZE29" s="32"/>
      <c r="GZF29" s="32"/>
      <c r="GZG29" s="32"/>
      <c r="GZH29" s="32"/>
      <c r="GZI29" s="32"/>
      <c r="GZJ29" s="32"/>
      <c r="GZK29" s="32"/>
      <c r="GZL29" s="32"/>
      <c r="GZM29" s="32"/>
      <c r="GZN29" s="32"/>
      <c r="GZO29" s="32"/>
      <c r="GZP29" s="32"/>
      <c r="GZQ29" s="32"/>
      <c r="GZR29" s="32"/>
      <c r="GZS29" s="32"/>
      <c r="GZT29" s="32"/>
      <c r="GZU29" s="32"/>
      <c r="GZV29" s="32"/>
      <c r="GZW29" s="32"/>
      <c r="GZX29" s="32"/>
      <c r="GZY29" s="32"/>
      <c r="GZZ29" s="32"/>
      <c r="HAA29" s="32"/>
      <c r="HAB29" s="32"/>
      <c r="HAC29" s="32"/>
      <c r="HAD29" s="32"/>
      <c r="HAE29" s="32"/>
      <c r="HAF29" s="32"/>
      <c r="HAG29" s="32"/>
      <c r="HAH29" s="32"/>
      <c r="HAI29" s="32"/>
      <c r="HAJ29" s="32"/>
      <c r="HAK29" s="32"/>
      <c r="HAL29" s="32"/>
      <c r="HAM29" s="32"/>
      <c r="HAN29" s="32"/>
      <c r="HAO29" s="32"/>
      <c r="HAP29" s="32"/>
      <c r="HAQ29" s="32"/>
      <c r="HAR29" s="32"/>
      <c r="HAS29" s="32"/>
      <c r="HAT29" s="32"/>
      <c r="HAU29" s="32"/>
      <c r="HAV29" s="32"/>
      <c r="HAW29" s="32"/>
      <c r="HAX29" s="32"/>
      <c r="HAY29" s="32"/>
      <c r="HAZ29" s="32"/>
      <c r="HBA29" s="32"/>
      <c r="HBB29" s="32"/>
      <c r="HBC29" s="32"/>
      <c r="HBD29" s="32"/>
      <c r="HBE29" s="32"/>
      <c r="HBF29" s="32"/>
      <c r="HBG29" s="32"/>
      <c r="HBH29" s="32"/>
      <c r="HBI29" s="32"/>
      <c r="HBJ29" s="32"/>
      <c r="HBK29" s="32"/>
      <c r="HBL29" s="32"/>
      <c r="HBM29" s="32"/>
      <c r="HBN29" s="32"/>
      <c r="HBO29" s="32"/>
      <c r="HBP29" s="32"/>
      <c r="HBQ29" s="32"/>
      <c r="HBR29" s="32"/>
      <c r="HBS29" s="32"/>
      <c r="HBT29" s="32"/>
      <c r="HBU29" s="32"/>
      <c r="HBV29" s="32"/>
      <c r="HBW29" s="32"/>
      <c r="HBX29" s="32"/>
      <c r="HBY29" s="32"/>
      <c r="HBZ29" s="32"/>
      <c r="HCA29" s="32"/>
      <c r="HCB29" s="32"/>
      <c r="HCC29" s="32"/>
      <c r="HCD29" s="32"/>
      <c r="HCE29" s="32"/>
      <c r="HCF29" s="32"/>
      <c r="HCG29" s="32"/>
      <c r="HCH29" s="32"/>
      <c r="HCI29" s="32"/>
      <c r="HCJ29" s="32"/>
      <c r="HCK29" s="32"/>
      <c r="HCL29" s="32"/>
      <c r="HCM29" s="32"/>
      <c r="HCN29" s="32"/>
      <c r="HCO29" s="32"/>
      <c r="HCP29" s="32"/>
      <c r="HCQ29" s="32"/>
      <c r="HCR29" s="32"/>
      <c r="HCS29" s="32"/>
      <c r="HCT29" s="32"/>
      <c r="HCU29" s="32"/>
      <c r="HCV29" s="32"/>
      <c r="HCW29" s="32"/>
      <c r="HCX29" s="32"/>
      <c r="HCY29" s="32"/>
      <c r="HCZ29" s="32"/>
      <c r="HDA29" s="32"/>
      <c r="HDB29" s="32"/>
      <c r="HDC29" s="32"/>
      <c r="HDD29" s="32"/>
      <c r="HDE29" s="32"/>
      <c r="HDF29" s="32"/>
      <c r="HDG29" s="32"/>
      <c r="HDH29" s="32"/>
      <c r="HDI29" s="32"/>
      <c r="HDJ29" s="32"/>
      <c r="HDK29" s="32"/>
      <c r="HDL29" s="32"/>
      <c r="HDM29" s="32"/>
      <c r="HDN29" s="32"/>
      <c r="HDO29" s="32"/>
      <c r="HDP29" s="32"/>
      <c r="HDQ29" s="32"/>
      <c r="HDR29" s="32"/>
      <c r="HDS29" s="32"/>
      <c r="HDT29" s="32"/>
      <c r="HDU29" s="32"/>
      <c r="HDV29" s="32"/>
      <c r="HDW29" s="32"/>
      <c r="HDX29" s="32"/>
      <c r="HDY29" s="32"/>
      <c r="HDZ29" s="32"/>
      <c r="HEA29" s="32"/>
      <c r="HEB29" s="32"/>
      <c r="HEC29" s="32"/>
      <c r="HED29" s="32"/>
      <c r="HEE29" s="32"/>
      <c r="HEF29" s="32"/>
      <c r="HEG29" s="32"/>
      <c r="HEH29" s="32"/>
      <c r="HEI29" s="32"/>
      <c r="HEJ29" s="32"/>
      <c r="HEK29" s="32"/>
      <c r="HEL29" s="32"/>
      <c r="HEM29" s="32"/>
      <c r="HEN29" s="32"/>
      <c r="HEO29" s="32"/>
      <c r="HEP29" s="32"/>
      <c r="HEQ29" s="32"/>
      <c r="HER29" s="32"/>
      <c r="HES29" s="32"/>
      <c r="HET29" s="32"/>
      <c r="HEU29" s="32"/>
      <c r="HEV29" s="32"/>
      <c r="HEW29" s="32"/>
      <c r="HEX29" s="32"/>
      <c r="HEY29" s="32"/>
      <c r="HEZ29" s="32"/>
      <c r="HFA29" s="32"/>
      <c r="HFB29" s="32"/>
      <c r="HFC29" s="32"/>
      <c r="HFD29" s="32"/>
      <c r="HFE29" s="32"/>
      <c r="HFF29" s="32"/>
      <c r="HFG29" s="32"/>
      <c r="HFH29" s="32"/>
      <c r="HFI29" s="32"/>
      <c r="HFJ29" s="32"/>
      <c r="HFK29" s="32"/>
      <c r="HFL29" s="32"/>
      <c r="HFM29" s="32"/>
      <c r="HFN29" s="32"/>
      <c r="HFO29" s="32"/>
      <c r="HFP29" s="32"/>
      <c r="HFQ29" s="32"/>
      <c r="HFR29" s="32"/>
      <c r="HFS29" s="32"/>
      <c r="HFT29" s="32"/>
      <c r="HFU29" s="32"/>
      <c r="HFV29" s="32"/>
      <c r="HFW29" s="32"/>
      <c r="HFX29" s="32"/>
      <c r="HFY29" s="32"/>
      <c r="HFZ29" s="32"/>
      <c r="HGA29" s="32"/>
      <c r="HGB29" s="32"/>
      <c r="HGC29" s="32"/>
      <c r="HGD29" s="32"/>
      <c r="HGE29" s="32"/>
      <c r="HGF29" s="32"/>
      <c r="HGG29" s="32"/>
      <c r="HGH29" s="32"/>
      <c r="HGI29" s="32"/>
      <c r="HGJ29" s="32"/>
      <c r="HGK29" s="32"/>
      <c r="HGL29" s="32"/>
      <c r="HGM29" s="32"/>
      <c r="HGN29" s="32"/>
      <c r="HGO29" s="32"/>
      <c r="HGP29" s="32"/>
      <c r="HGQ29" s="32"/>
      <c r="HGR29" s="32"/>
      <c r="HGS29" s="32"/>
      <c r="HGT29" s="32"/>
      <c r="HGU29" s="32"/>
      <c r="HGV29" s="32"/>
      <c r="HGW29" s="32"/>
      <c r="HGX29" s="32"/>
      <c r="HGY29" s="32"/>
      <c r="HGZ29" s="32"/>
      <c r="HHA29" s="32"/>
      <c r="HHB29" s="32"/>
      <c r="HHC29" s="32"/>
      <c r="HHD29" s="32"/>
      <c r="HHE29" s="32"/>
      <c r="HHF29" s="32"/>
      <c r="HHG29" s="32"/>
      <c r="HHH29" s="32"/>
      <c r="HHI29" s="32"/>
      <c r="HHJ29" s="32"/>
      <c r="HHK29" s="32"/>
      <c r="HHL29" s="32"/>
      <c r="HHM29" s="32"/>
      <c r="HHN29" s="32"/>
      <c r="HHO29" s="32"/>
      <c r="HHP29" s="32"/>
      <c r="HHQ29" s="32"/>
      <c r="HHR29" s="32"/>
      <c r="HHS29" s="32"/>
      <c r="HHT29" s="32"/>
      <c r="HHU29" s="32"/>
      <c r="HHV29" s="32"/>
      <c r="HHW29" s="32"/>
      <c r="HHX29" s="32"/>
      <c r="HHY29" s="32"/>
      <c r="HHZ29" s="32"/>
      <c r="HIA29" s="32"/>
      <c r="HIB29" s="32"/>
      <c r="HIC29" s="32"/>
      <c r="HID29" s="32"/>
      <c r="HIE29" s="32"/>
      <c r="HIF29" s="32"/>
      <c r="HIG29" s="32"/>
      <c r="HIH29" s="32"/>
      <c r="HII29" s="32"/>
      <c r="HIJ29" s="32"/>
      <c r="HIK29" s="32"/>
      <c r="HIL29" s="32"/>
      <c r="HIM29" s="32"/>
      <c r="HIN29" s="32"/>
      <c r="HIO29" s="32"/>
      <c r="HIP29" s="32"/>
      <c r="HIQ29" s="32"/>
      <c r="HIR29" s="32"/>
      <c r="HIS29" s="32"/>
      <c r="HIT29" s="32"/>
      <c r="HIU29" s="32"/>
      <c r="HIV29" s="32"/>
      <c r="HIW29" s="32"/>
      <c r="HIX29" s="32"/>
      <c r="HIY29" s="32"/>
      <c r="HIZ29" s="32"/>
      <c r="HJA29" s="32"/>
      <c r="HJB29" s="32"/>
      <c r="HJC29" s="32"/>
      <c r="HJD29" s="32"/>
      <c r="HJE29" s="32"/>
      <c r="HJF29" s="32"/>
      <c r="HJG29" s="32"/>
      <c r="HJH29" s="32"/>
      <c r="HJI29" s="32"/>
      <c r="HJJ29" s="32"/>
      <c r="HJK29" s="32"/>
      <c r="HJL29" s="32"/>
      <c r="HJM29" s="32"/>
      <c r="HJN29" s="32"/>
      <c r="HJO29" s="32"/>
      <c r="HJP29" s="32"/>
      <c r="HJQ29" s="32"/>
      <c r="HJR29" s="32"/>
      <c r="HJS29" s="32"/>
      <c r="HJT29" s="32"/>
      <c r="HJU29" s="32"/>
      <c r="HJV29" s="32"/>
      <c r="HJW29" s="32"/>
      <c r="HJX29" s="32"/>
      <c r="HJY29" s="32"/>
      <c r="HJZ29" s="32"/>
      <c r="HKA29" s="32"/>
      <c r="HKB29" s="32"/>
      <c r="HKC29" s="32"/>
      <c r="HKD29" s="32"/>
      <c r="HKE29" s="32"/>
      <c r="HKF29" s="32"/>
      <c r="HKG29" s="32"/>
      <c r="HKH29" s="32"/>
      <c r="HKI29" s="32"/>
      <c r="HKJ29" s="32"/>
      <c r="HKK29" s="32"/>
      <c r="HKL29" s="32"/>
      <c r="HKM29" s="32"/>
      <c r="HKN29" s="32"/>
      <c r="HKO29" s="32"/>
      <c r="HKP29" s="32"/>
      <c r="HKQ29" s="32"/>
      <c r="HKR29" s="32"/>
      <c r="HKS29" s="32"/>
      <c r="HKT29" s="32"/>
      <c r="HKU29" s="32"/>
      <c r="HKV29" s="32"/>
      <c r="HKW29" s="32"/>
      <c r="HKX29" s="32"/>
      <c r="HKY29" s="32"/>
      <c r="HKZ29" s="32"/>
      <c r="HLA29" s="32"/>
      <c r="HLB29" s="32"/>
      <c r="HLC29" s="32"/>
      <c r="HLD29" s="32"/>
      <c r="HLE29" s="32"/>
      <c r="HLF29" s="32"/>
      <c r="HLG29" s="32"/>
      <c r="HLH29" s="32"/>
      <c r="HLI29" s="32"/>
      <c r="HLJ29" s="32"/>
      <c r="HLK29" s="32"/>
      <c r="HLL29" s="32"/>
      <c r="HLM29" s="32"/>
      <c r="HLN29" s="32"/>
      <c r="HLO29" s="32"/>
      <c r="HLP29" s="32"/>
      <c r="HLQ29" s="32"/>
      <c r="HLR29" s="32"/>
      <c r="HLS29" s="32"/>
      <c r="HLT29" s="32"/>
      <c r="HLU29" s="32"/>
      <c r="HLV29" s="32"/>
      <c r="HLW29" s="32"/>
      <c r="HLX29" s="32"/>
      <c r="HLY29" s="32"/>
      <c r="HLZ29" s="32"/>
      <c r="HMA29" s="32"/>
      <c r="HMB29" s="32"/>
      <c r="HMC29" s="32"/>
      <c r="HMD29" s="32"/>
      <c r="HME29" s="32"/>
      <c r="HMF29" s="32"/>
      <c r="HMG29" s="32"/>
      <c r="HMH29" s="32"/>
      <c r="HMI29" s="32"/>
      <c r="HMJ29" s="32"/>
      <c r="HMK29" s="32"/>
      <c r="HML29" s="32"/>
      <c r="HMM29" s="32"/>
      <c r="HMN29" s="32"/>
      <c r="HMO29" s="32"/>
      <c r="HMP29" s="32"/>
      <c r="HMQ29" s="32"/>
      <c r="HMR29" s="32"/>
      <c r="HMS29" s="32"/>
      <c r="HMT29" s="32"/>
      <c r="HMU29" s="32"/>
      <c r="HMV29" s="32"/>
      <c r="HMW29" s="32"/>
      <c r="HMX29" s="32"/>
      <c r="HMY29" s="32"/>
      <c r="HMZ29" s="32"/>
      <c r="HNA29" s="32"/>
      <c r="HNB29" s="32"/>
      <c r="HNC29" s="32"/>
      <c r="HND29" s="32"/>
      <c r="HNE29" s="32"/>
      <c r="HNF29" s="32"/>
      <c r="HNG29" s="32"/>
      <c r="HNH29" s="32"/>
      <c r="HNI29" s="32"/>
      <c r="HNJ29" s="32"/>
      <c r="HNK29" s="32"/>
      <c r="HNL29" s="32"/>
      <c r="HNM29" s="32"/>
      <c r="HNN29" s="32"/>
      <c r="HNO29" s="32"/>
      <c r="HNP29" s="32"/>
      <c r="HNQ29" s="32"/>
      <c r="HNR29" s="32"/>
      <c r="HNS29" s="32"/>
      <c r="HNT29" s="32"/>
      <c r="HNU29" s="32"/>
      <c r="HNV29" s="32"/>
      <c r="HNW29" s="32"/>
      <c r="HNX29" s="32"/>
      <c r="HNY29" s="32"/>
      <c r="HNZ29" s="32"/>
      <c r="HOA29" s="32"/>
      <c r="HOB29" s="32"/>
      <c r="HOC29" s="32"/>
      <c r="HOD29" s="32"/>
      <c r="HOE29" s="32"/>
      <c r="HOF29" s="32"/>
      <c r="HOG29" s="32"/>
      <c r="HOH29" s="32"/>
      <c r="HOI29" s="32"/>
      <c r="HOJ29" s="32"/>
      <c r="HOK29" s="32"/>
      <c r="HOL29" s="32"/>
      <c r="HOM29" s="32"/>
      <c r="HON29" s="32"/>
      <c r="HOO29" s="32"/>
      <c r="HOP29" s="32"/>
      <c r="HOQ29" s="32"/>
      <c r="HOR29" s="32"/>
      <c r="HOS29" s="32"/>
      <c r="HOT29" s="32"/>
      <c r="HOU29" s="32"/>
      <c r="HOV29" s="32"/>
      <c r="HOW29" s="32"/>
      <c r="HOX29" s="32"/>
      <c r="HOY29" s="32"/>
      <c r="HOZ29" s="32"/>
      <c r="HPA29" s="32"/>
      <c r="HPB29" s="32"/>
      <c r="HPC29" s="32"/>
      <c r="HPD29" s="32"/>
      <c r="HPE29" s="32"/>
      <c r="HPF29" s="32"/>
      <c r="HPG29" s="32"/>
      <c r="HPH29" s="32"/>
      <c r="HPI29" s="32"/>
      <c r="HPJ29" s="32"/>
      <c r="HPK29" s="32"/>
      <c r="HPL29" s="32"/>
      <c r="HPM29" s="32"/>
      <c r="HPN29" s="32"/>
      <c r="HPO29" s="32"/>
      <c r="HPP29" s="32"/>
      <c r="HPQ29" s="32"/>
      <c r="HPR29" s="32"/>
      <c r="HPS29" s="32"/>
      <c r="HPT29" s="32"/>
      <c r="HPU29" s="32"/>
      <c r="HPV29" s="32"/>
      <c r="HPW29" s="32"/>
      <c r="HPX29" s="32"/>
      <c r="HPY29" s="32"/>
      <c r="HPZ29" s="32"/>
      <c r="HQA29" s="32"/>
      <c r="HQB29" s="32"/>
      <c r="HQC29" s="32"/>
      <c r="HQD29" s="32"/>
      <c r="HQE29" s="32"/>
      <c r="HQF29" s="32"/>
      <c r="HQG29" s="32"/>
      <c r="HQH29" s="32"/>
      <c r="HQI29" s="32"/>
      <c r="HQJ29" s="32"/>
      <c r="HQK29" s="32"/>
      <c r="HQL29" s="32"/>
      <c r="HQM29" s="32"/>
      <c r="HQN29" s="32"/>
      <c r="HQO29" s="32"/>
      <c r="HQP29" s="32"/>
      <c r="HQQ29" s="32"/>
      <c r="HQR29" s="32"/>
      <c r="HQS29" s="32"/>
      <c r="HQT29" s="32"/>
      <c r="HQU29" s="32"/>
      <c r="HQV29" s="32"/>
      <c r="HQW29" s="32"/>
      <c r="HQX29" s="32"/>
      <c r="HQY29" s="32"/>
      <c r="HQZ29" s="32"/>
      <c r="HRA29" s="32"/>
      <c r="HRB29" s="32"/>
      <c r="HRC29" s="32"/>
      <c r="HRD29" s="32"/>
      <c r="HRE29" s="32"/>
      <c r="HRF29" s="32"/>
      <c r="HRG29" s="32"/>
      <c r="HRH29" s="32"/>
      <c r="HRI29" s="32"/>
      <c r="HRJ29" s="32"/>
      <c r="HRK29" s="32"/>
      <c r="HRL29" s="32"/>
      <c r="HRM29" s="32"/>
      <c r="HRN29" s="32"/>
      <c r="HRO29" s="32"/>
      <c r="HRP29" s="32"/>
      <c r="HRQ29" s="32"/>
      <c r="HRR29" s="32"/>
      <c r="HRS29" s="32"/>
      <c r="HRT29" s="32"/>
      <c r="HRU29" s="32"/>
      <c r="HRV29" s="32"/>
      <c r="HRW29" s="32"/>
      <c r="HRX29" s="32"/>
      <c r="HRY29" s="32"/>
      <c r="HRZ29" s="32"/>
      <c r="HSA29" s="32"/>
      <c r="HSB29" s="32"/>
      <c r="HSC29" s="32"/>
      <c r="HSD29" s="32"/>
      <c r="HSE29" s="32"/>
      <c r="HSF29" s="32"/>
      <c r="HSG29" s="32"/>
      <c r="HSH29" s="32"/>
      <c r="HSI29" s="32"/>
      <c r="HSJ29" s="32"/>
      <c r="HSK29" s="32"/>
      <c r="HSL29" s="32"/>
      <c r="HSM29" s="32"/>
      <c r="HSN29" s="32"/>
      <c r="HSO29" s="32"/>
      <c r="HSP29" s="32"/>
      <c r="HSQ29" s="32"/>
      <c r="HSR29" s="32"/>
      <c r="HSS29" s="32"/>
      <c r="HST29" s="32"/>
      <c r="HSU29" s="32"/>
      <c r="HSV29" s="32"/>
      <c r="HSW29" s="32"/>
      <c r="HSX29" s="32"/>
      <c r="HSY29" s="32"/>
      <c r="HSZ29" s="32"/>
      <c r="HTA29" s="32"/>
      <c r="HTB29" s="32"/>
      <c r="HTC29" s="32"/>
      <c r="HTD29" s="32"/>
      <c r="HTE29" s="32"/>
      <c r="HTF29" s="32"/>
      <c r="HTG29" s="32"/>
      <c r="HTH29" s="32"/>
      <c r="HTI29" s="32"/>
      <c r="HTJ29" s="32"/>
      <c r="HTK29" s="32"/>
      <c r="HTL29" s="32"/>
      <c r="HTM29" s="32"/>
      <c r="HTN29" s="32"/>
      <c r="HTO29" s="32"/>
      <c r="HTP29" s="32"/>
      <c r="HTQ29" s="32"/>
      <c r="HTR29" s="32"/>
      <c r="HTS29" s="32"/>
      <c r="HTT29" s="32"/>
      <c r="HTU29" s="32"/>
      <c r="HTV29" s="32"/>
      <c r="HTW29" s="32"/>
      <c r="HTX29" s="32"/>
      <c r="HTY29" s="32"/>
      <c r="HTZ29" s="32"/>
      <c r="HUA29" s="32"/>
      <c r="HUB29" s="32"/>
      <c r="HUC29" s="32"/>
      <c r="HUD29" s="32"/>
      <c r="HUE29" s="32"/>
      <c r="HUF29" s="32"/>
      <c r="HUG29" s="32"/>
      <c r="HUH29" s="32"/>
      <c r="HUI29" s="32"/>
      <c r="HUJ29" s="32"/>
      <c r="HUK29" s="32"/>
      <c r="HUL29" s="32"/>
      <c r="HUM29" s="32"/>
      <c r="HUN29" s="32"/>
      <c r="HUO29" s="32"/>
      <c r="HUP29" s="32"/>
      <c r="HUQ29" s="32"/>
      <c r="HUR29" s="32"/>
      <c r="HUS29" s="32"/>
      <c r="HUT29" s="32"/>
      <c r="HUU29" s="32"/>
      <c r="HUV29" s="32"/>
      <c r="HUW29" s="32"/>
      <c r="HUX29" s="32"/>
      <c r="HUY29" s="32"/>
      <c r="HUZ29" s="32"/>
      <c r="HVA29" s="32"/>
      <c r="HVB29" s="32"/>
      <c r="HVC29" s="32"/>
      <c r="HVD29" s="32"/>
      <c r="HVE29" s="32"/>
      <c r="HVF29" s="32"/>
      <c r="HVG29" s="32"/>
      <c r="HVH29" s="32"/>
      <c r="HVI29" s="32"/>
      <c r="HVJ29" s="32"/>
      <c r="HVK29" s="32"/>
      <c r="HVL29" s="32"/>
      <c r="HVM29" s="32"/>
      <c r="HVN29" s="32"/>
      <c r="HVO29" s="32"/>
      <c r="HVP29" s="32"/>
      <c r="HVQ29" s="32"/>
      <c r="HVR29" s="32"/>
      <c r="HVS29" s="32"/>
      <c r="HVT29" s="32"/>
      <c r="HVU29" s="32"/>
      <c r="HVV29" s="32"/>
      <c r="HVW29" s="32"/>
      <c r="HVX29" s="32"/>
      <c r="HVY29" s="32"/>
      <c r="HVZ29" s="32"/>
      <c r="HWA29" s="32"/>
      <c r="HWB29" s="32"/>
      <c r="HWC29" s="32"/>
      <c r="HWD29" s="32"/>
      <c r="HWE29" s="32"/>
      <c r="HWF29" s="32"/>
      <c r="HWG29" s="32"/>
      <c r="HWH29" s="32"/>
      <c r="HWI29" s="32"/>
      <c r="HWJ29" s="32"/>
      <c r="HWK29" s="32"/>
      <c r="HWL29" s="32"/>
      <c r="HWM29" s="32"/>
      <c r="HWN29" s="32"/>
      <c r="HWO29" s="32"/>
      <c r="HWP29" s="32"/>
      <c r="HWQ29" s="32"/>
      <c r="HWR29" s="32"/>
      <c r="HWS29" s="32"/>
      <c r="HWT29" s="32"/>
      <c r="HWU29" s="32"/>
      <c r="HWV29" s="32"/>
      <c r="HWW29" s="32"/>
      <c r="HWX29" s="32"/>
      <c r="HWY29" s="32"/>
      <c r="HWZ29" s="32"/>
      <c r="HXA29" s="32"/>
      <c r="HXB29" s="32"/>
      <c r="HXC29" s="32"/>
      <c r="HXD29" s="32"/>
      <c r="HXE29" s="32"/>
      <c r="HXF29" s="32"/>
      <c r="HXG29" s="32"/>
      <c r="HXH29" s="32"/>
      <c r="HXI29" s="32"/>
      <c r="HXJ29" s="32"/>
      <c r="HXK29" s="32"/>
      <c r="HXL29" s="32"/>
      <c r="HXM29" s="32"/>
      <c r="HXN29" s="32"/>
      <c r="HXO29" s="32"/>
      <c r="HXP29" s="32"/>
      <c r="HXQ29" s="32"/>
      <c r="HXR29" s="32"/>
      <c r="HXS29" s="32"/>
      <c r="HXT29" s="32"/>
      <c r="HXU29" s="32"/>
      <c r="HXV29" s="32"/>
      <c r="HXW29" s="32"/>
      <c r="HXX29" s="32"/>
      <c r="HXY29" s="32"/>
      <c r="HXZ29" s="32"/>
      <c r="HYA29" s="32"/>
      <c r="HYB29" s="32"/>
      <c r="HYC29" s="32"/>
      <c r="HYD29" s="32"/>
      <c r="HYE29" s="32"/>
      <c r="HYF29" s="32"/>
      <c r="HYG29" s="32"/>
      <c r="HYH29" s="32"/>
      <c r="HYI29" s="32"/>
      <c r="HYJ29" s="32"/>
      <c r="HYK29" s="32"/>
      <c r="HYL29" s="32"/>
      <c r="HYM29" s="32"/>
      <c r="HYN29" s="32"/>
      <c r="HYO29" s="32"/>
      <c r="HYP29" s="32"/>
      <c r="HYQ29" s="32"/>
      <c r="HYR29" s="32"/>
      <c r="HYS29" s="32"/>
      <c r="HYT29" s="32"/>
      <c r="HYU29" s="32"/>
      <c r="HYV29" s="32"/>
      <c r="HYW29" s="32"/>
      <c r="HYX29" s="32"/>
      <c r="HYY29" s="32"/>
      <c r="HYZ29" s="32"/>
      <c r="HZA29" s="32"/>
      <c r="HZB29" s="32"/>
      <c r="HZC29" s="32"/>
      <c r="HZD29" s="32"/>
      <c r="HZE29" s="32"/>
      <c r="HZF29" s="32"/>
      <c r="HZG29" s="32"/>
      <c r="HZH29" s="32"/>
      <c r="HZI29" s="32"/>
      <c r="HZJ29" s="32"/>
      <c r="HZK29" s="32"/>
      <c r="HZL29" s="32"/>
      <c r="HZM29" s="32"/>
      <c r="HZN29" s="32"/>
      <c r="HZO29" s="32"/>
      <c r="HZP29" s="32"/>
      <c r="HZQ29" s="32"/>
      <c r="HZR29" s="32"/>
      <c r="HZS29" s="32"/>
      <c r="HZT29" s="32"/>
      <c r="HZU29" s="32"/>
      <c r="HZV29" s="32"/>
      <c r="HZW29" s="32"/>
      <c r="HZX29" s="32"/>
      <c r="HZY29" s="32"/>
      <c r="HZZ29" s="32"/>
      <c r="IAA29" s="32"/>
      <c r="IAB29" s="32"/>
      <c r="IAC29" s="32"/>
      <c r="IAD29" s="32"/>
      <c r="IAE29" s="32"/>
      <c r="IAF29" s="32"/>
      <c r="IAG29" s="32"/>
      <c r="IAH29" s="32"/>
      <c r="IAI29" s="32"/>
      <c r="IAJ29" s="32"/>
      <c r="IAK29" s="32"/>
      <c r="IAL29" s="32"/>
      <c r="IAM29" s="32"/>
      <c r="IAN29" s="32"/>
      <c r="IAO29" s="32"/>
      <c r="IAP29" s="32"/>
      <c r="IAQ29" s="32"/>
      <c r="IAR29" s="32"/>
      <c r="IAS29" s="32"/>
      <c r="IAT29" s="32"/>
      <c r="IAU29" s="32"/>
      <c r="IAV29" s="32"/>
      <c r="IAW29" s="32"/>
      <c r="IAX29" s="32"/>
      <c r="IAY29" s="32"/>
      <c r="IAZ29" s="32"/>
      <c r="IBA29" s="32"/>
      <c r="IBB29" s="32"/>
      <c r="IBC29" s="32"/>
      <c r="IBD29" s="32"/>
      <c r="IBE29" s="32"/>
      <c r="IBF29" s="32"/>
      <c r="IBG29" s="32"/>
      <c r="IBH29" s="32"/>
      <c r="IBI29" s="32"/>
      <c r="IBJ29" s="32"/>
      <c r="IBK29" s="32"/>
      <c r="IBL29" s="32"/>
      <c r="IBM29" s="32"/>
      <c r="IBN29" s="32"/>
      <c r="IBO29" s="32"/>
      <c r="IBP29" s="32"/>
      <c r="IBQ29" s="32"/>
      <c r="IBR29" s="32"/>
      <c r="IBS29" s="32"/>
      <c r="IBT29" s="32"/>
      <c r="IBU29" s="32"/>
      <c r="IBV29" s="32"/>
      <c r="IBW29" s="32"/>
      <c r="IBX29" s="32"/>
      <c r="IBY29" s="32"/>
      <c r="IBZ29" s="32"/>
      <c r="ICA29" s="32"/>
      <c r="ICB29" s="32"/>
      <c r="ICC29" s="32"/>
      <c r="ICD29" s="32"/>
      <c r="ICE29" s="32"/>
      <c r="ICF29" s="32"/>
      <c r="ICG29" s="32"/>
      <c r="ICH29" s="32"/>
      <c r="ICI29" s="32"/>
      <c r="ICJ29" s="32"/>
      <c r="ICK29" s="32"/>
      <c r="ICL29" s="32"/>
      <c r="ICM29" s="32"/>
      <c r="ICN29" s="32"/>
      <c r="ICO29" s="32"/>
      <c r="ICP29" s="32"/>
      <c r="ICQ29" s="32"/>
      <c r="ICR29" s="32"/>
      <c r="ICS29" s="32"/>
      <c r="ICT29" s="32"/>
      <c r="ICU29" s="32"/>
      <c r="ICV29" s="32"/>
      <c r="ICW29" s="32"/>
      <c r="ICX29" s="32"/>
      <c r="ICY29" s="32"/>
      <c r="ICZ29" s="32"/>
      <c r="IDA29" s="32"/>
      <c r="IDB29" s="32"/>
      <c r="IDC29" s="32"/>
      <c r="IDD29" s="32"/>
      <c r="IDE29" s="32"/>
      <c r="IDF29" s="32"/>
      <c r="IDG29" s="32"/>
      <c r="IDH29" s="32"/>
      <c r="IDI29" s="32"/>
      <c r="IDJ29" s="32"/>
      <c r="IDK29" s="32"/>
      <c r="IDL29" s="32"/>
      <c r="IDM29" s="32"/>
      <c r="IDN29" s="32"/>
      <c r="IDO29" s="32"/>
      <c r="IDP29" s="32"/>
      <c r="IDQ29" s="32"/>
      <c r="IDR29" s="32"/>
      <c r="IDS29" s="32"/>
      <c r="IDT29" s="32"/>
      <c r="IDU29" s="32"/>
      <c r="IDV29" s="32"/>
      <c r="IDW29" s="32"/>
      <c r="IDX29" s="32"/>
      <c r="IDY29" s="32"/>
      <c r="IDZ29" s="32"/>
      <c r="IEA29" s="32"/>
      <c r="IEB29" s="32"/>
      <c r="IEC29" s="32"/>
      <c r="IED29" s="32"/>
      <c r="IEE29" s="32"/>
      <c r="IEF29" s="32"/>
      <c r="IEG29" s="32"/>
      <c r="IEH29" s="32"/>
      <c r="IEI29" s="32"/>
      <c r="IEJ29" s="32"/>
      <c r="IEK29" s="32"/>
      <c r="IEL29" s="32"/>
      <c r="IEM29" s="32"/>
      <c r="IEN29" s="32"/>
      <c r="IEO29" s="32"/>
      <c r="IEP29" s="32"/>
      <c r="IEQ29" s="32"/>
      <c r="IER29" s="32"/>
      <c r="IES29" s="32"/>
      <c r="IET29" s="32"/>
      <c r="IEU29" s="32"/>
      <c r="IEV29" s="32"/>
      <c r="IEW29" s="32"/>
      <c r="IEX29" s="32"/>
      <c r="IEY29" s="32"/>
      <c r="IEZ29" s="32"/>
      <c r="IFA29" s="32"/>
      <c r="IFB29" s="32"/>
      <c r="IFC29" s="32"/>
      <c r="IFD29" s="32"/>
      <c r="IFE29" s="32"/>
      <c r="IFF29" s="32"/>
      <c r="IFG29" s="32"/>
      <c r="IFH29" s="32"/>
      <c r="IFI29" s="32"/>
      <c r="IFJ29" s="32"/>
      <c r="IFK29" s="32"/>
      <c r="IFL29" s="32"/>
      <c r="IFM29" s="32"/>
      <c r="IFN29" s="32"/>
      <c r="IFO29" s="32"/>
      <c r="IFP29" s="32"/>
      <c r="IFQ29" s="32"/>
      <c r="IFR29" s="32"/>
      <c r="IFS29" s="32"/>
      <c r="IFT29" s="32"/>
      <c r="IFU29" s="32"/>
      <c r="IFV29" s="32"/>
      <c r="IFW29" s="32"/>
      <c r="IFX29" s="32"/>
      <c r="IFY29" s="32"/>
      <c r="IFZ29" s="32"/>
      <c r="IGA29" s="32"/>
      <c r="IGB29" s="32"/>
      <c r="IGC29" s="32"/>
      <c r="IGD29" s="32"/>
      <c r="IGE29" s="32"/>
      <c r="IGF29" s="32"/>
      <c r="IGG29" s="32"/>
      <c r="IGH29" s="32"/>
      <c r="IGI29" s="32"/>
      <c r="IGJ29" s="32"/>
      <c r="IGK29" s="32"/>
      <c r="IGL29" s="32"/>
      <c r="IGM29" s="32"/>
      <c r="IGN29" s="32"/>
      <c r="IGO29" s="32"/>
      <c r="IGP29" s="32"/>
      <c r="IGQ29" s="32"/>
      <c r="IGR29" s="32"/>
      <c r="IGS29" s="32"/>
      <c r="IGT29" s="32"/>
      <c r="IGU29" s="32"/>
      <c r="IGV29" s="32"/>
      <c r="IGW29" s="32"/>
      <c r="IGX29" s="32"/>
      <c r="IGY29" s="32"/>
      <c r="IGZ29" s="32"/>
      <c r="IHA29" s="32"/>
      <c r="IHB29" s="32"/>
      <c r="IHC29" s="32"/>
      <c r="IHD29" s="32"/>
      <c r="IHE29" s="32"/>
      <c r="IHF29" s="32"/>
      <c r="IHG29" s="32"/>
      <c r="IHH29" s="32"/>
      <c r="IHI29" s="32"/>
      <c r="IHJ29" s="32"/>
      <c r="IHK29" s="32"/>
      <c r="IHL29" s="32"/>
      <c r="IHM29" s="32"/>
      <c r="IHN29" s="32"/>
      <c r="IHO29" s="32"/>
      <c r="IHP29" s="32"/>
      <c r="IHQ29" s="32"/>
      <c r="IHR29" s="32"/>
      <c r="IHS29" s="32"/>
      <c r="IHT29" s="32"/>
      <c r="IHU29" s="32"/>
      <c r="IHV29" s="32"/>
      <c r="IHW29" s="32"/>
      <c r="IHX29" s="32"/>
      <c r="IHY29" s="32"/>
      <c r="IHZ29" s="32"/>
      <c r="IIA29" s="32"/>
      <c r="IIB29" s="32"/>
      <c r="IIC29" s="32"/>
      <c r="IID29" s="32"/>
      <c r="IIE29" s="32"/>
      <c r="IIF29" s="32"/>
      <c r="IIG29" s="32"/>
      <c r="IIH29" s="32"/>
      <c r="III29" s="32"/>
      <c r="IIJ29" s="32"/>
      <c r="IIK29" s="32"/>
      <c r="IIL29" s="32"/>
      <c r="IIM29" s="32"/>
      <c r="IIN29" s="32"/>
      <c r="IIO29" s="32"/>
      <c r="IIP29" s="32"/>
      <c r="IIQ29" s="32"/>
      <c r="IIR29" s="32"/>
      <c r="IIS29" s="32"/>
      <c r="IIT29" s="32"/>
      <c r="IIU29" s="32"/>
      <c r="IIV29" s="32"/>
      <c r="IIW29" s="32"/>
      <c r="IIX29" s="32"/>
      <c r="IIY29" s="32"/>
      <c r="IIZ29" s="32"/>
      <c r="IJA29" s="32"/>
      <c r="IJB29" s="32"/>
      <c r="IJC29" s="32"/>
      <c r="IJD29" s="32"/>
      <c r="IJE29" s="32"/>
      <c r="IJF29" s="32"/>
      <c r="IJG29" s="32"/>
      <c r="IJH29" s="32"/>
      <c r="IJI29" s="32"/>
      <c r="IJJ29" s="32"/>
      <c r="IJK29" s="32"/>
      <c r="IJL29" s="32"/>
      <c r="IJM29" s="32"/>
      <c r="IJN29" s="32"/>
      <c r="IJO29" s="32"/>
      <c r="IJP29" s="32"/>
      <c r="IJQ29" s="32"/>
      <c r="IJR29" s="32"/>
      <c r="IJS29" s="32"/>
      <c r="IJT29" s="32"/>
      <c r="IJU29" s="32"/>
      <c r="IJV29" s="32"/>
      <c r="IJW29" s="32"/>
      <c r="IJX29" s="32"/>
      <c r="IJY29" s="32"/>
      <c r="IJZ29" s="32"/>
      <c r="IKA29" s="32"/>
      <c r="IKB29" s="32"/>
      <c r="IKC29" s="32"/>
      <c r="IKD29" s="32"/>
      <c r="IKE29" s="32"/>
      <c r="IKF29" s="32"/>
      <c r="IKG29" s="32"/>
      <c r="IKH29" s="32"/>
      <c r="IKI29" s="32"/>
      <c r="IKJ29" s="32"/>
      <c r="IKK29" s="32"/>
      <c r="IKL29" s="32"/>
      <c r="IKM29" s="32"/>
      <c r="IKN29" s="32"/>
      <c r="IKO29" s="32"/>
      <c r="IKP29" s="32"/>
      <c r="IKQ29" s="32"/>
      <c r="IKR29" s="32"/>
      <c r="IKS29" s="32"/>
      <c r="IKT29" s="32"/>
      <c r="IKU29" s="32"/>
      <c r="IKV29" s="32"/>
      <c r="IKW29" s="32"/>
      <c r="IKX29" s="32"/>
      <c r="IKY29" s="32"/>
      <c r="IKZ29" s="32"/>
      <c r="ILA29" s="32"/>
      <c r="ILB29" s="32"/>
      <c r="ILC29" s="32"/>
      <c r="ILD29" s="32"/>
      <c r="ILE29" s="32"/>
      <c r="ILF29" s="32"/>
      <c r="ILG29" s="32"/>
      <c r="ILH29" s="32"/>
      <c r="ILI29" s="32"/>
      <c r="ILJ29" s="32"/>
      <c r="ILK29" s="32"/>
      <c r="ILL29" s="32"/>
      <c r="ILM29" s="32"/>
      <c r="ILN29" s="32"/>
      <c r="ILO29" s="32"/>
      <c r="ILP29" s="32"/>
      <c r="ILQ29" s="32"/>
      <c r="ILR29" s="32"/>
      <c r="ILS29" s="32"/>
      <c r="ILT29" s="32"/>
      <c r="ILU29" s="32"/>
      <c r="ILV29" s="32"/>
      <c r="ILW29" s="32"/>
      <c r="ILX29" s="32"/>
      <c r="ILY29" s="32"/>
      <c r="ILZ29" s="32"/>
      <c r="IMA29" s="32"/>
      <c r="IMB29" s="32"/>
      <c r="IMC29" s="32"/>
      <c r="IMD29" s="32"/>
      <c r="IME29" s="32"/>
      <c r="IMF29" s="32"/>
      <c r="IMG29" s="32"/>
      <c r="IMH29" s="32"/>
      <c r="IMI29" s="32"/>
      <c r="IMJ29" s="32"/>
      <c r="IMK29" s="32"/>
      <c r="IML29" s="32"/>
      <c r="IMM29" s="32"/>
      <c r="IMN29" s="32"/>
      <c r="IMO29" s="32"/>
      <c r="IMP29" s="32"/>
      <c r="IMQ29" s="32"/>
      <c r="IMR29" s="32"/>
      <c r="IMS29" s="32"/>
      <c r="IMT29" s="32"/>
      <c r="IMU29" s="32"/>
      <c r="IMV29" s="32"/>
      <c r="IMW29" s="32"/>
      <c r="IMX29" s="32"/>
      <c r="IMY29" s="32"/>
      <c r="IMZ29" s="32"/>
      <c r="INA29" s="32"/>
      <c r="INB29" s="32"/>
      <c r="INC29" s="32"/>
      <c r="IND29" s="32"/>
      <c r="INE29" s="32"/>
      <c r="INF29" s="32"/>
      <c r="ING29" s="32"/>
      <c r="INH29" s="32"/>
      <c r="INI29" s="32"/>
      <c r="INJ29" s="32"/>
      <c r="INK29" s="32"/>
      <c r="INL29" s="32"/>
      <c r="INM29" s="32"/>
      <c r="INN29" s="32"/>
      <c r="INO29" s="32"/>
      <c r="INP29" s="32"/>
      <c r="INQ29" s="32"/>
      <c r="INR29" s="32"/>
      <c r="INS29" s="32"/>
      <c r="INT29" s="32"/>
      <c r="INU29" s="32"/>
      <c r="INV29" s="32"/>
      <c r="INW29" s="32"/>
      <c r="INX29" s="32"/>
      <c r="INY29" s="32"/>
      <c r="INZ29" s="32"/>
      <c r="IOA29" s="32"/>
      <c r="IOB29" s="32"/>
      <c r="IOC29" s="32"/>
      <c r="IOD29" s="32"/>
      <c r="IOE29" s="32"/>
      <c r="IOF29" s="32"/>
      <c r="IOG29" s="32"/>
      <c r="IOH29" s="32"/>
      <c r="IOI29" s="32"/>
      <c r="IOJ29" s="32"/>
      <c r="IOK29" s="32"/>
      <c r="IOL29" s="32"/>
      <c r="IOM29" s="32"/>
      <c r="ION29" s="32"/>
      <c r="IOO29" s="32"/>
      <c r="IOP29" s="32"/>
      <c r="IOQ29" s="32"/>
      <c r="IOR29" s="32"/>
      <c r="IOS29" s="32"/>
      <c r="IOT29" s="32"/>
      <c r="IOU29" s="32"/>
      <c r="IOV29" s="32"/>
      <c r="IOW29" s="32"/>
      <c r="IOX29" s="32"/>
      <c r="IOY29" s="32"/>
      <c r="IOZ29" s="32"/>
      <c r="IPA29" s="32"/>
      <c r="IPB29" s="32"/>
      <c r="IPC29" s="32"/>
      <c r="IPD29" s="32"/>
      <c r="IPE29" s="32"/>
      <c r="IPF29" s="32"/>
      <c r="IPG29" s="32"/>
      <c r="IPH29" s="32"/>
      <c r="IPI29" s="32"/>
      <c r="IPJ29" s="32"/>
      <c r="IPK29" s="32"/>
      <c r="IPL29" s="32"/>
      <c r="IPM29" s="32"/>
      <c r="IPN29" s="32"/>
      <c r="IPO29" s="32"/>
      <c r="IPP29" s="32"/>
      <c r="IPQ29" s="32"/>
      <c r="IPR29" s="32"/>
      <c r="IPS29" s="32"/>
      <c r="IPT29" s="32"/>
      <c r="IPU29" s="32"/>
      <c r="IPV29" s="32"/>
      <c r="IPW29" s="32"/>
      <c r="IPX29" s="32"/>
      <c r="IPY29" s="32"/>
      <c r="IPZ29" s="32"/>
      <c r="IQA29" s="32"/>
      <c r="IQB29" s="32"/>
      <c r="IQC29" s="32"/>
      <c r="IQD29" s="32"/>
      <c r="IQE29" s="32"/>
      <c r="IQF29" s="32"/>
      <c r="IQG29" s="32"/>
      <c r="IQH29" s="32"/>
      <c r="IQI29" s="32"/>
      <c r="IQJ29" s="32"/>
      <c r="IQK29" s="32"/>
      <c r="IQL29" s="32"/>
      <c r="IQM29" s="32"/>
      <c r="IQN29" s="32"/>
      <c r="IQO29" s="32"/>
      <c r="IQP29" s="32"/>
      <c r="IQQ29" s="32"/>
      <c r="IQR29" s="32"/>
      <c r="IQS29" s="32"/>
      <c r="IQT29" s="32"/>
      <c r="IQU29" s="32"/>
      <c r="IQV29" s="32"/>
      <c r="IQW29" s="32"/>
      <c r="IQX29" s="32"/>
      <c r="IQY29" s="32"/>
      <c r="IQZ29" s="32"/>
      <c r="IRA29" s="32"/>
      <c r="IRB29" s="32"/>
      <c r="IRC29" s="32"/>
      <c r="IRD29" s="32"/>
      <c r="IRE29" s="32"/>
      <c r="IRF29" s="32"/>
      <c r="IRG29" s="32"/>
      <c r="IRH29" s="32"/>
      <c r="IRI29" s="32"/>
      <c r="IRJ29" s="32"/>
      <c r="IRK29" s="32"/>
      <c r="IRL29" s="32"/>
      <c r="IRM29" s="32"/>
      <c r="IRN29" s="32"/>
      <c r="IRO29" s="32"/>
      <c r="IRP29" s="32"/>
      <c r="IRQ29" s="32"/>
      <c r="IRR29" s="32"/>
      <c r="IRS29" s="32"/>
      <c r="IRT29" s="32"/>
      <c r="IRU29" s="32"/>
      <c r="IRV29" s="32"/>
      <c r="IRW29" s="32"/>
      <c r="IRX29" s="32"/>
      <c r="IRY29" s="32"/>
      <c r="IRZ29" s="32"/>
      <c r="ISA29" s="32"/>
      <c r="ISB29" s="32"/>
      <c r="ISC29" s="32"/>
      <c r="ISD29" s="32"/>
      <c r="ISE29" s="32"/>
      <c r="ISF29" s="32"/>
      <c r="ISG29" s="32"/>
      <c r="ISH29" s="32"/>
      <c r="ISI29" s="32"/>
      <c r="ISJ29" s="32"/>
      <c r="ISK29" s="32"/>
      <c r="ISL29" s="32"/>
      <c r="ISM29" s="32"/>
      <c r="ISN29" s="32"/>
      <c r="ISO29" s="32"/>
      <c r="ISP29" s="32"/>
      <c r="ISQ29" s="32"/>
      <c r="ISR29" s="32"/>
      <c r="ISS29" s="32"/>
      <c r="IST29" s="32"/>
      <c r="ISU29" s="32"/>
      <c r="ISV29" s="32"/>
      <c r="ISW29" s="32"/>
      <c r="ISX29" s="32"/>
      <c r="ISY29" s="32"/>
      <c r="ISZ29" s="32"/>
      <c r="ITA29" s="32"/>
      <c r="ITB29" s="32"/>
      <c r="ITC29" s="32"/>
      <c r="ITD29" s="32"/>
      <c r="ITE29" s="32"/>
      <c r="ITF29" s="32"/>
      <c r="ITG29" s="32"/>
      <c r="ITH29" s="32"/>
      <c r="ITI29" s="32"/>
      <c r="ITJ29" s="32"/>
      <c r="ITK29" s="32"/>
      <c r="ITL29" s="32"/>
      <c r="ITM29" s="32"/>
      <c r="ITN29" s="32"/>
      <c r="ITO29" s="32"/>
      <c r="ITP29" s="32"/>
      <c r="ITQ29" s="32"/>
      <c r="ITR29" s="32"/>
      <c r="ITS29" s="32"/>
      <c r="ITT29" s="32"/>
      <c r="ITU29" s="32"/>
      <c r="ITV29" s="32"/>
      <c r="ITW29" s="32"/>
      <c r="ITX29" s="32"/>
      <c r="ITY29" s="32"/>
      <c r="ITZ29" s="32"/>
      <c r="IUA29" s="32"/>
      <c r="IUB29" s="32"/>
      <c r="IUC29" s="32"/>
      <c r="IUD29" s="32"/>
      <c r="IUE29" s="32"/>
      <c r="IUF29" s="32"/>
      <c r="IUG29" s="32"/>
      <c r="IUH29" s="32"/>
      <c r="IUI29" s="32"/>
      <c r="IUJ29" s="32"/>
      <c r="IUK29" s="32"/>
      <c r="IUL29" s="32"/>
      <c r="IUM29" s="32"/>
      <c r="IUN29" s="32"/>
      <c r="IUO29" s="32"/>
      <c r="IUP29" s="32"/>
      <c r="IUQ29" s="32"/>
      <c r="IUR29" s="32"/>
      <c r="IUS29" s="32"/>
      <c r="IUT29" s="32"/>
      <c r="IUU29" s="32"/>
      <c r="IUV29" s="32"/>
      <c r="IUW29" s="32"/>
      <c r="IUX29" s="32"/>
      <c r="IUY29" s="32"/>
      <c r="IUZ29" s="32"/>
      <c r="IVA29" s="32"/>
      <c r="IVB29" s="32"/>
      <c r="IVC29" s="32"/>
      <c r="IVD29" s="32"/>
      <c r="IVE29" s="32"/>
      <c r="IVF29" s="32"/>
      <c r="IVG29" s="32"/>
      <c r="IVH29" s="32"/>
      <c r="IVI29" s="32"/>
      <c r="IVJ29" s="32"/>
      <c r="IVK29" s="32"/>
      <c r="IVL29" s="32"/>
      <c r="IVM29" s="32"/>
      <c r="IVN29" s="32"/>
      <c r="IVO29" s="32"/>
      <c r="IVP29" s="32"/>
      <c r="IVQ29" s="32"/>
      <c r="IVR29" s="32"/>
      <c r="IVS29" s="32"/>
      <c r="IVT29" s="32"/>
      <c r="IVU29" s="32"/>
      <c r="IVV29" s="32"/>
      <c r="IVW29" s="32"/>
      <c r="IVX29" s="32"/>
      <c r="IVY29" s="32"/>
      <c r="IVZ29" s="32"/>
      <c r="IWA29" s="32"/>
      <c r="IWB29" s="32"/>
      <c r="IWC29" s="32"/>
      <c r="IWD29" s="32"/>
      <c r="IWE29" s="32"/>
      <c r="IWF29" s="32"/>
      <c r="IWG29" s="32"/>
      <c r="IWH29" s="32"/>
      <c r="IWI29" s="32"/>
      <c r="IWJ29" s="32"/>
      <c r="IWK29" s="32"/>
      <c r="IWL29" s="32"/>
      <c r="IWM29" s="32"/>
      <c r="IWN29" s="32"/>
      <c r="IWO29" s="32"/>
      <c r="IWP29" s="32"/>
      <c r="IWQ29" s="32"/>
      <c r="IWR29" s="32"/>
      <c r="IWS29" s="32"/>
      <c r="IWT29" s="32"/>
      <c r="IWU29" s="32"/>
      <c r="IWV29" s="32"/>
      <c r="IWW29" s="32"/>
      <c r="IWX29" s="32"/>
      <c r="IWY29" s="32"/>
      <c r="IWZ29" s="32"/>
      <c r="IXA29" s="32"/>
      <c r="IXB29" s="32"/>
      <c r="IXC29" s="32"/>
      <c r="IXD29" s="32"/>
      <c r="IXE29" s="32"/>
      <c r="IXF29" s="32"/>
      <c r="IXG29" s="32"/>
      <c r="IXH29" s="32"/>
      <c r="IXI29" s="32"/>
      <c r="IXJ29" s="32"/>
      <c r="IXK29" s="32"/>
      <c r="IXL29" s="32"/>
      <c r="IXM29" s="32"/>
      <c r="IXN29" s="32"/>
      <c r="IXO29" s="32"/>
      <c r="IXP29" s="32"/>
      <c r="IXQ29" s="32"/>
      <c r="IXR29" s="32"/>
      <c r="IXS29" s="32"/>
      <c r="IXT29" s="32"/>
      <c r="IXU29" s="32"/>
      <c r="IXV29" s="32"/>
      <c r="IXW29" s="32"/>
      <c r="IXX29" s="32"/>
      <c r="IXY29" s="32"/>
      <c r="IXZ29" s="32"/>
      <c r="IYA29" s="32"/>
      <c r="IYB29" s="32"/>
      <c r="IYC29" s="32"/>
      <c r="IYD29" s="32"/>
      <c r="IYE29" s="32"/>
      <c r="IYF29" s="32"/>
      <c r="IYG29" s="32"/>
      <c r="IYH29" s="32"/>
      <c r="IYI29" s="32"/>
      <c r="IYJ29" s="32"/>
      <c r="IYK29" s="32"/>
      <c r="IYL29" s="32"/>
      <c r="IYM29" s="32"/>
      <c r="IYN29" s="32"/>
      <c r="IYO29" s="32"/>
      <c r="IYP29" s="32"/>
      <c r="IYQ29" s="32"/>
      <c r="IYR29" s="32"/>
      <c r="IYS29" s="32"/>
      <c r="IYT29" s="32"/>
      <c r="IYU29" s="32"/>
      <c r="IYV29" s="32"/>
      <c r="IYW29" s="32"/>
      <c r="IYX29" s="32"/>
      <c r="IYY29" s="32"/>
      <c r="IYZ29" s="32"/>
      <c r="IZA29" s="32"/>
      <c r="IZB29" s="32"/>
      <c r="IZC29" s="32"/>
      <c r="IZD29" s="32"/>
      <c r="IZE29" s="32"/>
      <c r="IZF29" s="32"/>
      <c r="IZG29" s="32"/>
      <c r="IZH29" s="32"/>
      <c r="IZI29" s="32"/>
      <c r="IZJ29" s="32"/>
      <c r="IZK29" s="32"/>
      <c r="IZL29" s="32"/>
      <c r="IZM29" s="32"/>
      <c r="IZN29" s="32"/>
      <c r="IZO29" s="32"/>
      <c r="IZP29" s="32"/>
      <c r="IZQ29" s="32"/>
      <c r="IZR29" s="32"/>
      <c r="IZS29" s="32"/>
      <c r="IZT29" s="32"/>
      <c r="IZU29" s="32"/>
      <c r="IZV29" s="32"/>
      <c r="IZW29" s="32"/>
      <c r="IZX29" s="32"/>
      <c r="IZY29" s="32"/>
      <c r="IZZ29" s="32"/>
      <c r="JAA29" s="32"/>
      <c r="JAB29" s="32"/>
      <c r="JAC29" s="32"/>
      <c r="JAD29" s="32"/>
      <c r="JAE29" s="32"/>
      <c r="JAF29" s="32"/>
      <c r="JAG29" s="32"/>
      <c r="JAH29" s="32"/>
      <c r="JAI29" s="32"/>
      <c r="JAJ29" s="32"/>
      <c r="JAK29" s="32"/>
      <c r="JAL29" s="32"/>
      <c r="JAM29" s="32"/>
      <c r="JAN29" s="32"/>
      <c r="JAO29" s="32"/>
      <c r="JAP29" s="32"/>
      <c r="JAQ29" s="32"/>
      <c r="JAR29" s="32"/>
      <c r="JAS29" s="32"/>
      <c r="JAT29" s="32"/>
      <c r="JAU29" s="32"/>
      <c r="JAV29" s="32"/>
      <c r="JAW29" s="32"/>
      <c r="JAX29" s="32"/>
      <c r="JAY29" s="32"/>
      <c r="JAZ29" s="32"/>
      <c r="JBA29" s="32"/>
      <c r="JBB29" s="32"/>
      <c r="JBC29" s="32"/>
      <c r="JBD29" s="32"/>
      <c r="JBE29" s="32"/>
      <c r="JBF29" s="32"/>
      <c r="JBG29" s="32"/>
      <c r="JBH29" s="32"/>
      <c r="JBI29" s="32"/>
      <c r="JBJ29" s="32"/>
      <c r="JBK29" s="32"/>
      <c r="JBL29" s="32"/>
      <c r="JBM29" s="32"/>
      <c r="JBN29" s="32"/>
      <c r="JBO29" s="32"/>
      <c r="JBP29" s="32"/>
      <c r="JBQ29" s="32"/>
      <c r="JBR29" s="32"/>
      <c r="JBS29" s="32"/>
      <c r="JBT29" s="32"/>
      <c r="JBU29" s="32"/>
      <c r="JBV29" s="32"/>
      <c r="JBW29" s="32"/>
      <c r="JBX29" s="32"/>
      <c r="JBY29" s="32"/>
      <c r="JBZ29" s="32"/>
      <c r="JCA29" s="32"/>
      <c r="JCB29" s="32"/>
      <c r="JCC29" s="32"/>
      <c r="JCD29" s="32"/>
      <c r="JCE29" s="32"/>
      <c r="JCF29" s="32"/>
      <c r="JCG29" s="32"/>
      <c r="JCH29" s="32"/>
      <c r="JCI29" s="32"/>
      <c r="JCJ29" s="32"/>
      <c r="JCK29" s="32"/>
      <c r="JCL29" s="32"/>
      <c r="JCM29" s="32"/>
      <c r="JCN29" s="32"/>
      <c r="JCO29" s="32"/>
      <c r="JCP29" s="32"/>
      <c r="JCQ29" s="32"/>
      <c r="JCR29" s="32"/>
      <c r="JCS29" s="32"/>
      <c r="JCT29" s="32"/>
      <c r="JCU29" s="32"/>
      <c r="JCV29" s="32"/>
      <c r="JCW29" s="32"/>
      <c r="JCX29" s="32"/>
      <c r="JCY29" s="32"/>
      <c r="JCZ29" s="32"/>
      <c r="JDA29" s="32"/>
      <c r="JDB29" s="32"/>
      <c r="JDC29" s="32"/>
      <c r="JDD29" s="32"/>
      <c r="JDE29" s="32"/>
      <c r="JDF29" s="32"/>
      <c r="JDG29" s="32"/>
      <c r="JDH29" s="32"/>
      <c r="JDI29" s="32"/>
      <c r="JDJ29" s="32"/>
      <c r="JDK29" s="32"/>
      <c r="JDL29" s="32"/>
      <c r="JDM29" s="32"/>
      <c r="JDN29" s="32"/>
      <c r="JDO29" s="32"/>
      <c r="JDP29" s="32"/>
      <c r="JDQ29" s="32"/>
      <c r="JDR29" s="32"/>
      <c r="JDS29" s="32"/>
      <c r="JDT29" s="32"/>
      <c r="JDU29" s="32"/>
      <c r="JDV29" s="32"/>
      <c r="JDW29" s="32"/>
      <c r="JDX29" s="32"/>
      <c r="JDY29" s="32"/>
      <c r="JDZ29" s="32"/>
      <c r="JEA29" s="32"/>
      <c r="JEB29" s="32"/>
      <c r="JEC29" s="32"/>
      <c r="JED29" s="32"/>
      <c r="JEE29" s="32"/>
      <c r="JEF29" s="32"/>
      <c r="JEG29" s="32"/>
      <c r="JEH29" s="32"/>
      <c r="JEI29" s="32"/>
      <c r="JEJ29" s="32"/>
      <c r="JEK29" s="32"/>
      <c r="JEL29" s="32"/>
      <c r="JEM29" s="32"/>
      <c r="JEN29" s="32"/>
      <c r="JEO29" s="32"/>
      <c r="JEP29" s="32"/>
      <c r="JEQ29" s="32"/>
      <c r="JER29" s="32"/>
      <c r="JES29" s="32"/>
      <c r="JET29" s="32"/>
      <c r="JEU29" s="32"/>
      <c r="JEV29" s="32"/>
      <c r="JEW29" s="32"/>
      <c r="JEX29" s="32"/>
      <c r="JEY29" s="32"/>
      <c r="JEZ29" s="32"/>
      <c r="JFA29" s="32"/>
      <c r="JFB29" s="32"/>
      <c r="JFC29" s="32"/>
      <c r="JFD29" s="32"/>
      <c r="JFE29" s="32"/>
      <c r="JFF29" s="32"/>
      <c r="JFG29" s="32"/>
      <c r="JFH29" s="32"/>
      <c r="JFI29" s="32"/>
      <c r="JFJ29" s="32"/>
      <c r="JFK29" s="32"/>
      <c r="JFL29" s="32"/>
      <c r="JFM29" s="32"/>
      <c r="JFN29" s="32"/>
      <c r="JFO29" s="32"/>
      <c r="JFP29" s="32"/>
      <c r="JFQ29" s="32"/>
      <c r="JFR29" s="32"/>
      <c r="JFS29" s="32"/>
      <c r="JFT29" s="32"/>
      <c r="JFU29" s="32"/>
      <c r="JFV29" s="32"/>
      <c r="JFW29" s="32"/>
      <c r="JFX29" s="32"/>
      <c r="JFY29" s="32"/>
      <c r="JFZ29" s="32"/>
      <c r="JGA29" s="32"/>
      <c r="JGB29" s="32"/>
      <c r="JGC29" s="32"/>
      <c r="JGD29" s="32"/>
      <c r="JGE29" s="32"/>
      <c r="JGF29" s="32"/>
      <c r="JGG29" s="32"/>
      <c r="JGH29" s="32"/>
      <c r="JGI29" s="32"/>
      <c r="JGJ29" s="32"/>
      <c r="JGK29" s="32"/>
      <c r="JGL29" s="32"/>
      <c r="JGM29" s="32"/>
      <c r="JGN29" s="32"/>
      <c r="JGO29" s="32"/>
      <c r="JGP29" s="32"/>
      <c r="JGQ29" s="32"/>
      <c r="JGR29" s="32"/>
      <c r="JGS29" s="32"/>
      <c r="JGT29" s="32"/>
      <c r="JGU29" s="32"/>
      <c r="JGV29" s="32"/>
      <c r="JGW29" s="32"/>
      <c r="JGX29" s="32"/>
      <c r="JGY29" s="32"/>
      <c r="JGZ29" s="32"/>
      <c r="JHA29" s="32"/>
      <c r="JHB29" s="32"/>
      <c r="JHC29" s="32"/>
      <c r="JHD29" s="32"/>
      <c r="JHE29" s="32"/>
      <c r="JHF29" s="32"/>
      <c r="JHG29" s="32"/>
      <c r="JHH29" s="32"/>
      <c r="JHI29" s="32"/>
      <c r="JHJ29" s="32"/>
      <c r="JHK29" s="32"/>
      <c r="JHL29" s="32"/>
      <c r="JHM29" s="32"/>
      <c r="JHN29" s="32"/>
      <c r="JHO29" s="32"/>
      <c r="JHP29" s="32"/>
      <c r="JHQ29" s="32"/>
      <c r="JHR29" s="32"/>
      <c r="JHS29" s="32"/>
      <c r="JHT29" s="32"/>
      <c r="JHU29" s="32"/>
      <c r="JHV29" s="32"/>
      <c r="JHW29" s="32"/>
      <c r="JHX29" s="32"/>
      <c r="JHY29" s="32"/>
      <c r="JHZ29" s="32"/>
      <c r="JIA29" s="32"/>
      <c r="JIB29" s="32"/>
      <c r="JIC29" s="32"/>
      <c r="JID29" s="32"/>
      <c r="JIE29" s="32"/>
      <c r="JIF29" s="32"/>
      <c r="JIG29" s="32"/>
      <c r="JIH29" s="32"/>
      <c r="JII29" s="32"/>
      <c r="JIJ29" s="32"/>
      <c r="JIK29" s="32"/>
      <c r="JIL29" s="32"/>
      <c r="JIM29" s="32"/>
      <c r="JIN29" s="32"/>
      <c r="JIO29" s="32"/>
      <c r="JIP29" s="32"/>
      <c r="JIQ29" s="32"/>
      <c r="JIR29" s="32"/>
      <c r="JIS29" s="32"/>
      <c r="JIT29" s="32"/>
      <c r="JIU29" s="32"/>
      <c r="JIV29" s="32"/>
      <c r="JIW29" s="32"/>
      <c r="JIX29" s="32"/>
      <c r="JIY29" s="32"/>
      <c r="JIZ29" s="32"/>
      <c r="JJA29" s="32"/>
      <c r="JJB29" s="32"/>
      <c r="JJC29" s="32"/>
      <c r="JJD29" s="32"/>
      <c r="JJE29" s="32"/>
      <c r="JJF29" s="32"/>
      <c r="JJG29" s="32"/>
      <c r="JJH29" s="32"/>
      <c r="JJI29" s="32"/>
      <c r="JJJ29" s="32"/>
      <c r="JJK29" s="32"/>
      <c r="JJL29" s="32"/>
      <c r="JJM29" s="32"/>
      <c r="JJN29" s="32"/>
      <c r="JJO29" s="32"/>
      <c r="JJP29" s="32"/>
      <c r="JJQ29" s="32"/>
      <c r="JJR29" s="32"/>
      <c r="JJS29" s="32"/>
      <c r="JJT29" s="32"/>
      <c r="JJU29" s="32"/>
      <c r="JJV29" s="32"/>
      <c r="JJW29" s="32"/>
      <c r="JJX29" s="32"/>
      <c r="JJY29" s="32"/>
      <c r="JJZ29" s="32"/>
      <c r="JKA29" s="32"/>
      <c r="JKB29" s="32"/>
      <c r="JKC29" s="32"/>
      <c r="JKD29" s="32"/>
      <c r="JKE29" s="32"/>
      <c r="JKF29" s="32"/>
      <c r="JKG29" s="32"/>
      <c r="JKH29" s="32"/>
      <c r="JKI29" s="32"/>
      <c r="JKJ29" s="32"/>
      <c r="JKK29" s="32"/>
      <c r="JKL29" s="32"/>
      <c r="JKM29" s="32"/>
      <c r="JKN29" s="32"/>
      <c r="JKO29" s="32"/>
      <c r="JKP29" s="32"/>
      <c r="JKQ29" s="32"/>
      <c r="JKR29" s="32"/>
      <c r="JKS29" s="32"/>
      <c r="JKT29" s="32"/>
      <c r="JKU29" s="32"/>
      <c r="JKV29" s="32"/>
      <c r="JKW29" s="32"/>
      <c r="JKX29" s="32"/>
      <c r="JKY29" s="32"/>
      <c r="JKZ29" s="32"/>
      <c r="JLA29" s="32"/>
      <c r="JLB29" s="32"/>
      <c r="JLC29" s="32"/>
      <c r="JLD29" s="32"/>
      <c r="JLE29" s="32"/>
      <c r="JLF29" s="32"/>
      <c r="JLG29" s="32"/>
      <c r="JLH29" s="32"/>
      <c r="JLI29" s="32"/>
      <c r="JLJ29" s="32"/>
      <c r="JLK29" s="32"/>
      <c r="JLL29" s="32"/>
      <c r="JLM29" s="32"/>
      <c r="JLN29" s="32"/>
      <c r="JLO29" s="32"/>
      <c r="JLP29" s="32"/>
      <c r="JLQ29" s="32"/>
      <c r="JLR29" s="32"/>
      <c r="JLS29" s="32"/>
      <c r="JLT29" s="32"/>
      <c r="JLU29" s="32"/>
      <c r="JLV29" s="32"/>
      <c r="JLW29" s="32"/>
      <c r="JLX29" s="32"/>
      <c r="JLY29" s="32"/>
      <c r="JLZ29" s="32"/>
      <c r="JMA29" s="32"/>
      <c r="JMB29" s="32"/>
      <c r="JMC29" s="32"/>
      <c r="JMD29" s="32"/>
      <c r="JME29" s="32"/>
      <c r="JMF29" s="32"/>
      <c r="JMG29" s="32"/>
      <c r="JMH29" s="32"/>
      <c r="JMI29" s="32"/>
      <c r="JMJ29" s="32"/>
      <c r="JMK29" s="32"/>
      <c r="JML29" s="32"/>
      <c r="JMM29" s="32"/>
      <c r="JMN29" s="32"/>
      <c r="JMO29" s="32"/>
      <c r="JMP29" s="32"/>
      <c r="JMQ29" s="32"/>
      <c r="JMR29" s="32"/>
      <c r="JMS29" s="32"/>
      <c r="JMT29" s="32"/>
      <c r="JMU29" s="32"/>
      <c r="JMV29" s="32"/>
      <c r="JMW29" s="32"/>
      <c r="JMX29" s="32"/>
      <c r="JMY29" s="32"/>
      <c r="JMZ29" s="32"/>
      <c r="JNA29" s="32"/>
      <c r="JNB29" s="32"/>
      <c r="JNC29" s="32"/>
      <c r="JND29" s="32"/>
      <c r="JNE29" s="32"/>
      <c r="JNF29" s="32"/>
      <c r="JNG29" s="32"/>
      <c r="JNH29" s="32"/>
      <c r="JNI29" s="32"/>
      <c r="JNJ29" s="32"/>
      <c r="JNK29" s="32"/>
      <c r="JNL29" s="32"/>
      <c r="JNM29" s="32"/>
      <c r="JNN29" s="32"/>
      <c r="JNO29" s="32"/>
      <c r="JNP29" s="32"/>
      <c r="JNQ29" s="32"/>
      <c r="JNR29" s="32"/>
      <c r="JNS29" s="32"/>
      <c r="JNT29" s="32"/>
      <c r="JNU29" s="32"/>
      <c r="JNV29" s="32"/>
      <c r="JNW29" s="32"/>
      <c r="JNX29" s="32"/>
      <c r="JNY29" s="32"/>
      <c r="JNZ29" s="32"/>
      <c r="JOA29" s="32"/>
      <c r="JOB29" s="32"/>
      <c r="JOC29" s="32"/>
      <c r="JOD29" s="32"/>
      <c r="JOE29" s="32"/>
      <c r="JOF29" s="32"/>
      <c r="JOG29" s="32"/>
      <c r="JOH29" s="32"/>
      <c r="JOI29" s="32"/>
      <c r="JOJ29" s="32"/>
      <c r="JOK29" s="32"/>
      <c r="JOL29" s="32"/>
      <c r="JOM29" s="32"/>
      <c r="JON29" s="32"/>
      <c r="JOO29" s="32"/>
      <c r="JOP29" s="32"/>
      <c r="JOQ29" s="32"/>
      <c r="JOR29" s="32"/>
      <c r="JOS29" s="32"/>
      <c r="JOT29" s="32"/>
      <c r="JOU29" s="32"/>
      <c r="JOV29" s="32"/>
      <c r="JOW29" s="32"/>
      <c r="JOX29" s="32"/>
      <c r="JOY29" s="32"/>
      <c r="JOZ29" s="32"/>
      <c r="JPA29" s="32"/>
      <c r="JPB29" s="32"/>
      <c r="JPC29" s="32"/>
      <c r="JPD29" s="32"/>
      <c r="JPE29" s="32"/>
      <c r="JPF29" s="32"/>
      <c r="JPG29" s="32"/>
      <c r="JPH29" s="32"/>
      <c r="JPI29" s="32"/>
      <c r="JPJ29" s="32"/>
      <c r="JPK29" s="32"/>
      <c r="JPL29" s="32"/>
      <c r="JPM29" s="32"/>
      <c r="JPN29" s="32"/>
      <c r="JPO29" s="32"/>
      <c r="JPP29" s="32"/>
      <c r="JPQ29" s="32"/>
      <c r="JPR29" s="32"/>
      <c r="JPS29" s="32"/>
      <c r="JPT29" s="32"/>
      <c r="JPU29" s="32"/>
      <c r="JPV29" s="32"/>
      <c r="JPW29" s="32"/>
      <c r="JPX29" s="32"/>
      <c r="JPY29" s="32"/>
      <c r="JPZ29" s="32"/>
      <c r="JQA29" s="32"/>
      <c r="JQB29" s="32"/>
      <c r="JQC29" s="32"/>
      <c r="JQD29" s="32"/>
      <c r="JQE29" s="32"/>
      <c r="JQF29" s="32"/>
      <c r="JQG29" s="32"/>
      <c r="JQH29" s="32"/>
      <c r="JQI29" s="32"/>
      <c r="JQJ29" s="32"/>
      <c r="JQK29" s="32"/>
      <c r="JQL29" s="32"/>
      <c r="JQM29" s="32"/>
      <c r="JQN29" s="32"/>
      <c r="JQO29" s="32"/>
      <c r="JQP29" s="32"/>
      <c r="JQQ29" s="32"/>
      <c r="JQR29" s="32"/>
      <c r="JQS29" s="32"/>
      <c r="JQT29" s="32"/>
      <c r="JQU29" s="32"/>
      <c r="JQV29" s="32"/>
      <c r="JQW29" s="32"/>
      <c r="JQX29" s="32"/>
      <c r="JQY29" s="32"/>
      <c r="JQZ29" s="32"/>
      <c r="JRA29" s="32"/>
      <c r="JRB29" s="32"/>
      <c r="JRC29" s="32"/>
      <c r="JRD29" s="32"/>
      <c r="JRE29" s="32"/>
      <c r="JRF29" s="32"/>
      <c r="JRG29" s="32"/>
      <c r="JRH29" s="32"/>
      <c r="JRI29" s="32"/>
      <c r="JRJ29" s="32"/>
      <c r="JRK29" s="32"/>
      <c r="JRL29" s="32"/>
      <c r="JRM29" s="32"/>
      <c r="JRN29" s="32"/>
      <c r="JRO29" s="32"/>
      <c r="JRP29" s="32"/>
      <c r="JRQ29" s="32"/>
      <c r="JRR29" s="32"/>
      <c r="JRS29" s="32"/>
      <c r="JRT29" s="32"/>
      <c r="JRU29" s="32"/>
      <c r="JRV29" s="32"/>
      <c r="JRW29" s="32"/>
      <c r="JRX29" s="32"/>
      <c r="JRY29" s="32"/>
      <c r="JRZ29" s="32"/>
      <c r="JSA29" s="32"/>
      <c r="JSB29" s="32"/>
      <c r="JSC29" s="32"/>
      <c r="JSD29" s="32"/>
      <c r="JSE29" s="32"/>
      <c r="JSF29" s="32"/>
      <c r="JSG29" s="32"/>
      <c r="JSH29" s="32"/>
      <c r="JSI29" s="32"/>
      <c r="JSJ29" s="32"/>
      <c r="JSK29" s="32"/>
      <c r="JSL29" s="32"/>
      <c r="JSM29" s="32"/>
      <c r="JSN29" s="32"/>
      <c r="JSO29" s="32"/>
      <c r="JSP29" s="32"/>
      <c r="JSQ29" s="32"/>
      <c r="JSR29" s="32"/>
      <c r="JSS29" s="32"/>
      <c r="JST29" s="32"/>
      <c r="JSU29" s="32"/>
      <c r="JSV29" s="32"/>
      <c r="JSW29" s="32"/>
      <c r="JSX29" s="32"/>
      <c r="JSY29" s="32"/>
      <c r="JSZ29" s="32"/>
      <c r="JTA29" s="32"/>
      <c r="JTB29" s="32"/>
      <c r="JTC29" s="32"/>
      <c r="JTD29" s="32"/>
      <c r="JTE29" s="32"/>
      <c r="JTF29" s="32"/>
      <c r="JTG29" s="32"/>
      <c r="JTH29" s="32"/>
      <c r="JTI29" s="32"/>
      <c r="JTJ29" s="32"/>
      <c r="JTK29" s="32"/>
      <c r="JTL29" s="32"/>
      <c r="JTM29" s="32"/>
      <c r="JTN29" s="32"/>
      <c r="JTO29" s="32"/>
      <c r="JTP29" s="32"/>
      <c r="JTQ29" s="32"/>
      <c r="JTR29" s="32"/>
      <c r="JTS29" s="32"/>
      <c r="JTT29" s="32"/>
      <c r="JTU29" s="32"/>
      <c r="JTV29" s="32"/>
      <c r="JTW29" s="32"/>
      <c r="JTX29" s="32"/>
      <c r="JTY29" s="32"/>
      <c r="JTZ29" s="32"/>
      <c r="JUA29" s="32"/>
      <c r="JUB29" s="32"/>
      <c r="JUC29" s="32"/>
      <c r="JUD29" s="32"/>
      <c r="JUE29" s="32"/>
      <c r="JUF29" s="32"/>
      <c r="JUG29" s="32"/>
      <c r="JUH29" s="32"/>
      <c r="JUI29" s="32"/>
      <c r="JUJ29" s="32"/>
      <c r="JUK29" s="32"/>
      <c r="JUL29" s="32"/>
      <c r="JUM29" s="32"/>
      <c r="JUN29" s="32"/>
      <c r="JUO29" s="32"/>
      <c r="JUP29" s="32"/>
      <c r="JUQ29" s="32"/>
      <c r="JUR29" s="32"/>
      <c r="JUS29" s="32"/>
      <c r="JUT29" s="32"/>
      <c r="JUU29" s="32"/>
      <c r="JUV29" s="32"/>
      <c r="JUW29" s="32"/>
      <c r="JUX29" s="32"/>
      <c r="JUY29" s="32"/>
      <c r="JUZ29" s="32"/>
      <c r="JVA29" s="32"/>
      <c r="JVB29" s="32"/>
      <c r="JVC29" s="32"/>
      <c r="JVD29" s="32"/>
      <c r="JVE29" s="32"/>
      <c r="JVF29" s="32"/>
      <c r="JVG29" s="32"/>
      <c r="JVH29" s="32"/>
      <c r="JVI29" s="32"/>
      <c r="JVJ29" s="32"/>
      <c r="JVK29" s="32"/>
      <c r="JVL29" s="32"/>
      <c r="JVM29" s="32"/>
      <c r="JVN29" s="32"/>
      <c r="JVO29" s="32"/>
      <c r="JVP29" s="32"/>
      <c r="JVQ29" s="32"/>
      <c r="JVR29" s="32"/>
      <c r="JVS29" s="32"/>
      <c r="JVT29" s="32"/>
      <c r="JVU29" s="32"/>
      <c r="JVV29" s="32"/>
      <c r="JVW29" s="32"/>
      <c r="JVX29" s="32"/>
      <c r="JVY29" s="32"/>
      <c r="JVZ29" s="32"/>
      <c r="JWA29" s="32"/>
      <c r="JWB29" s="32"/>
      <c r="JWC29" s="32"/>
      <c r="JWD29" s="32"/>
      <c r="JWE29" s="32"/>
      <c r="JWF29" s="32"/>
      <c r="JWG29" s="32"/>
      <c r="JWH29" s="32"/>
      <c r="JWI29" s="32"/>
      <c r="JWJ29" s="32"/>
      <c r="JWK29" s="32"/>
      <c r="JWL29" s="32"/>
      <c r="JWM29" s="32"/>
      <c r="JWN29" s="32"/>
      <c r="JWO29" s="32"/>
      <c r="JWP29" s="32"/>
      <c r="JWQ29" s="32"/>
      <c r="JWR29" s="32"/>
      <c r="JWS29" s="32"/>
      <c r="JWT29" s="32"/>
      <c r="JWU29" s="32"/>
      <c r="JWV29" s="32"/>
      <c r="JWW29" s="32"/>
      <c r="JWX29" s="32"/>
      <c r="JWY29" s="32"/>
      <c r="JWZ29" s="32"/>
      <c r="JXA29" s="32"/>
      <c r="JXB29" s="32"/>
      <c r="JXC29" s="32"/>
      <c r="JXD29" s="32"/>
      <c r="JXE29" s="32"/>
      <c r="JXF29" s="32"/>
      <c r="JXG29" s="32"/>
      <c r="JXH29" s="32"/>
      <c r="JXI29" s="32"/>
      <c r="JXJ29" s="32"/>
      <c r="JXK29" s="32"/>
      <c r="JXL29" s="32"/>
      <c r="JXM29" s="32"/>
      <c r="JXN29" s="32"/>
      <c r="JXO29" s="32"/>
      <c r="JXP29" s="32"/>
      <c r="JXQ29" s="32"/>
      <c r="JXR29" s="32"/>
      <c r="JXS29" s="32"/>
      <c r="JXT29" s="32"/>
      <c r="JXU29" s="32"/>
      <c r="JXV29" s="32"/>
      <c r="JXW29" s="32"/>
      <c r="JXX29" s="32"/>
      <c r="JXY29" s="32"/>
      <c r="JXZ29" s="32"/>
      <c r="JYA29" s="32"/>
      <c r="JYB29" s="32"/>
      <c r="JYC29" s="32"/>
      <c r="JYD29" s="32"/>
      <c r="JYE29" s="32"/>
      <c r="JYF29" s="32"/>
      <c r="JYG29" s="32"/>
      <c r="JYH29" s="32"/>
      <c r="JYI29" s="32"/>
      <c r="JYJ29" s="32"/>
      <c r="JYK29" s="32"/>
      <c r="JYL29" s="32"/>
      <c r="JYM29" s="32"/>
      <c r="JYN29" s="32"/>
      <c r="JYO29" s="32"/>
      <c r="JYP29" s="32"/>
      <c r="JYQ29" s="32"/>
      <c r="JYR29" s="32"/>
      <c r="JYS29" s="32"/>
      <c r="JYT29" s="32"/>
      <c r="JYU29" s="32"/>
      <c r="JYV29" s="32"/>
      <c r="JYW29" s="32"/>
      <c r="JYX29" s="32"/>
      <c r="JYY29" s="32"/>
      <c r="JYZ29" s="32"/>
      <c r="JZA29" s="32"/>
      <c r="JZB29" s="32"/>
      <c r="JZC29" s="32"/>
      <c r="JZD29" s="32"/>
      <c r="JZE29" s="32"/>
      <c r="JZF29" s="32"/>
      <c r="JZG29" s="32"/>
      <c r="JZH29" s="32"/>
      <c r="JZI29" s="32"/>
      <c r="JZJ29" s="32"/>
      <c r="JZK29" s="32"/>
      <c r="JZL29" s="32"/>
      <c r="JZM29" s="32"/>
      <c r="JZN29" s="32"/>
      <c r="JZO29" s="32"/>
      <c r="JZP29" s="32"/>
      <c r="JZQ29" s="32"/>
      <c r="JZR29" s="32"/>
      <c r="JZS29" s="32"/>
      <c r="JZT29" s="32"/>
      <c r="JZU29" s="32"/>
      <c r="JZV29" s="32"/>
      <c r="JZW29" s="32"/>
      <c r="JZX29" s="32"/>
      <c r="JZY29" s="32"/>
      <c r="JZZ29" s="32"/>
      <c r="KAA29" s="32"/>
      <c r="KAB29" s="32"/>
      <c r="KAC29" s="32"/>
      <c r="KAD29" s="32"/>
      <c r="KAE29" s="32"/>
      <c r="KAF29" s="32"/>
      <c r="KAG29" s="32"/>
      <c r="KAH29" s="32"/>
      <c r="KAI29" s="32"/>
      <c r="KAJ29" s="32"/>
      <c r="KAK29" s="32"/>
      <c r="KAL29" s="32"/>
      <c r="KAM29" s="32"/>
      <c r="KAN29" s="32"/>
      <c r="KAO29" s="32"/>
      <c r="KAP29" s="32"/>
      <c r="KAQ29" s="32"/>
      <c r="KAR29" s="32"/>
      <c r="KAS29" s="32"/>
      <c r="KAT29" s="32"/>
      <c r="KAU29" s="32"/>
      <c r="KAV29" s="32"/>
      <c r="KAW29" s="32"/>
      <c r="KAX29" s="32"/>
      <c r="KAY29" s="32"/>
      <c r="KAZ29" s="32"/>
      <c r="KBA29" s="32"/>
      <c r="KBB29" s="32"/>
      <c r="KBC29" s="32"/>
      <c r="KBD29" s="32"/>
      <c r="KBE29" s="32"/>
      <c r="KBF29" s="32"/>
      <c r="KBG29" s="32"/>
      <c r="KBH29" s="32"/>
      <c r="KBI29" s="32"/>
      <c r="KBJ29" s="32"/>
      <c r="KBK29" s="32"/>
      <c r="KBL29" s="32"/>
      <c r="KBM29" s="32"/>
      <c r="KBN29" s="32"/>
      <c r="KBO29" s="32"/>
      <c r="KBP29" s="32"/>
      <c r="KBQ29" s="32"/>
      <c r="KBR29" s="32"/>
      <c r="KBS29" s="32"/>
      <c r="KBT29" s="32"/>
      <c r="KBU29" s="32"/>
      <c r="KBV29" s="32"/>
      <c r="KBW29" s="32"/>
      <c r="KBX29" s="32"/>
      <c r="KBY29" s="32"/>
      <c r="KBZ29" s="32"/>
      <c r="KCA29" s="32"/>
      <c r="KCB29" s="32"/>
      <c r="KCC29" s="32"/>
      <c r="KCD29" s="32"/>
      <c r="KCE29" s="32"/>
      <c r="KCF29" s="32"/>
      <c r="KCG29" s="32"/>
      <c r="KCH29" s="32"/>
      <c r="KCI29" s="32"/>
      <c r="KCJ29" s="32"/>
      <c r="KCK29" s="32"/>
      <c r="KCL29" s="32"/>
      <c r="KCM29" s="32"/>
      <c r="KCN29" s="32"/>
      <c r="KCO29" s="32"/>
      <c r="KCP29" s="32"/>
      <c r="KCQ29" s="32"/>
      <c r="KCR29" s="32"/>
      <c r="KCS29" s="32"/>
      <c r="KCT29" s="32"/>
      <c r="KCU29" s="32"/>
      <c r="KCV29" s="32"/>
      <c r="KCW29" s="32"/>
      <c r="KCX29" s="32"/>
      <c r="KCY29" s="32"/>
      <c r="KCZ29" s="32"/>
      <c r="KDA29" s="32"/>
      <c r="KDB29" s="32"/>
      <c r="KDC29" s="32"/>
      <c r="KDD29" s="32"/>
      <c r="KDE29" s="32"/>
      <c r="KDF29" s="32"/>
      <c r="KDG29" s="32"/>
      <c r="KDH29" s="32"/>
      <c r="KDI29" s="32"/>
      <c r="KDJ29" s="32"/>
      <c r="KDK29" s="32"/>
      <c r="KDL29" s="32"/>
      <c r="KDM29" s="32"/>
      <c r="KDN29" s="32"/>
      <c r="KDO29" s="32"/>
      <c r="KDP29" s="32"/>
      <c r="KDQ29" s="32"/>
      <c r="KDR29" s="32"/>
      <c r="KDS29" s="32"/>
      <c r="KDT29" s="32"/>
      <c r="KDU29" s="32"/>
      <c r="KDV29" s="32"/>
      <c r="KDW29" s="32"/>
      <c r="KDX29" s="32"/>
      <c r="KDY29" s="32"/>
      <c r="KDZ29" s="32"/>
      <c r="KEA29" s="32"/>
      <c r="KEB29" s="32"/>
      <c r="KEC29" s="32"/>
      <c r="KED29" s="32"/>
      <c r="KEE29" s="32"/>
      <c r="KEF29" s="32"/>
      <c r="KEG29" s="32"/>
      <c r="KEH29" s="32"/>
      <c r="KEI29" s="32"/>
      <c r="KEJ29" s="32"/>
      <c r="KEK29" s="32"/>
      <c r="KEL29" s="32"/>
      <c r="KEM29" s="32"/>
      <c r="KEN29" s="32"/>
      <c r="KEO29" s="32"/>
      <c r="KEP29" s="32"/>
      <c r="KEQ29" s="32"/>
      <c r="KER29" s="32"/>
      <c r="KES29" s="32"/>
      <c r="KET29" s="32"/>
      <c r="KEU29" s="32"/>
      <c r="KEV29" s="32"/>
      <c r="KEW29" s="32"/>
      <c r="KEX29" s="32"/>
      <c r="KEY29" s="32"/>
      <c r="KEZ29" s="32"/>
      <c r="KFA29" s="32"/>
      <c r="KFB29" s="32"/>
      <c r="KFC29" s="32"/>
      <c r="KFD29" s="32"/>
      <c r="KFE29" s="32"/>
      <c r="KFF29" s="32"/>
      <c r="KFG29" s="32"/>
      <c r="KFH29" s="32"/>
      <c r="KFI29" s="32"/>
      <c r="KFJ29" s="32"/>
      <c r="KFK29" s="32"/>
      <c r="KFL29" s="32"/>
      <c r="KFM29" s="32"/>
      <c r="KFN29" s="32"/>
      <c r="KFO29" s="32"/>
      <c r="KFP29" s="32"/>
      <c r="KFQ29" s="32"/>
      <c r="KFR29" s="32"/>
      <c r="KFS29" s="32"/>
      <c r="KFT29" s="32"/>
      <c r="KFU29" s="32"/>
      <c r="KFV29" s="32"/>
      <c r="KFW29" s="32"/>
      <c r="KFX29" s="32"/>
      <c r="KFY29" s="32"/>
      <c r="KFZ29" s="32"/>
      <c r="KGA29" s="32"/>
      <c r="KGB29" s="32"/>
      <c r="KGC29" s="32"/>
      <c r="KGD29" s="32"/>
      <c r="KGE29" s="32"/>
      <c r="KGF29" s="32"/>
      <c r="KGG29" s="32"/>
      <c r="KGH29" s="32"/>
      <c r="KGI29" s="32"/>
      <c r="KGJ29" s="32"/>
      <c r="KGK29" s="32"/>
      <c r="KGL29" s="32"/>
      <c r="KGM29" s="32"/>
      <c r="KGN29" s="32"/>
      <c r="KGO29" s="32"/>
      <c r="KGP29" s="32"/>
      <c r="KGQ29" s="32"/>
      <c r="KGR29" s="32"/>
      <c r="KGS29" s="32"/>
      <c r="KGT29" s="32"/>
      <c r="KGU29" s="32"/>
      <c r="KGV29" s="32"/>
      <c r="KGW29" s="32"/>
      <c r="KGX29" s="32"/>
      <c r="KGY29" s="32"/>
      <c r="KGZ29" s="32"/>
      <c r="KHA29" s="32"/>
      <c r="KHB29" s="32"/>
      <c r="KHC29" s="32"/>
      <c r="KHD29" s="32"/>
      <c r="KHE29" s="32"/>
      <c r="KHF29" s="32"/>
      <c r="KHG29" s="32"/>
      <c r="KHH29" s="32"/>
      <c r="KHI29" s="32"/>
      <c r="KHJ29" s="32"/>
      <c r="KHK29" s="32"/>
      <c r="KHL29" s="32"/>
      <c r="KHM29" s="32"/>
      <c r="KHN29" s="32"/>
      <c r="KHO29" s="32"/>
      <c r="KHP29" s="32"/>
      <c r="KHQ29" s="32"/>
      <c r="KHR29" s="32"/>
      <c r="KHS29" s="32"/>
      <c r="KHT29" s="32"/>
      <c r="KHU29" s="32"/>
      <c r="KHV29" s="32"/>
      <c r="KHW29" s="32"/>
      <c r="KHX29" s="32"/>
      <c r="KHY29" s="32"/>
      <c r="KHZ29" s="32"/>
      <c r="KIA29" s="32"/>
      <c r="KIB29" s="32"/>
      <c r="KIC29" s="32"/>
      <c r="KID29" s="32"/>
      <c r="KIE29" s="32"/>
      <c r="KIF29" s="32"/>
      <c r="KIG29" s="32"/>
      <c r="KIH29" s="32"/>
      <c r="KII29" s="32"/>
      <c r="KIJ29" s="32"/>
      <c r="KIK29" s="32"/>
      <c r="KIL29" s="32"/>
      <c r="KIM29" s="32"/>
      <c r="KIN29" s="32"/>
      <c r="KIO29" s="32"/>
      <c r="KIP29" s="32"/>
      <c r="KIQ29" s="32"/>
      <c r="KIR29" s="32"/>
      <c r="KIS29" s="32"/>
      <c r="KIT29" s="32"/>
      <c r="KIU29" s="32"/>
      <c r="KIV29" s="32"/>
      <c r="KIW29" s="32"/>
      <c r="KIX29" s="32"/>
      <c r="KIY29" s="32"/>
      <c r="KIZ29" s="32"/>
      <c r="KJA29" s="32"/>
      <c r="KJB29" s="32"/>
      <c r="KJC29" s="32"/>
      <c r="KJD29" s="32"/>
      <c r="KJE29" s="32"/>
      <c r="KJF29" s="32"/>
      <c r="KJG29" s="32"/>
      <c r="KJH29" s="32"/>
      <c r="KJI29" s="32"/>
      <c r="KJJ29" s="32"/>
      <c r="KJK29" s="32"/>
      <c r="KJL29" s="32"/>
      <c r="KJM29" s="32"/>
      <c r="KJN29" s="32"/>
      <c r="KJO29" s="32"/>
      <c r="KJP29" s="32"/>
      <c r="KJQ29" s="32"/>
      <c r="KJR29" s="32"/>
      <c r="KJS29" s="32"/>
      <c r="KJT29" s="32"/>
      <c r="KJU29" s="32"/>
      <c r="KJV29" s="32"/>
      <c r="KJW29" s="32"/>
      <c r="KJX29" s="32"/>
      <c r="KJY29" s="32"/>
      <c r="KJZ29" s="32"/>
      <c r="KKA29" s="32"/>
      <c r="KKB29" s="32"/>
      <c r="KKC29" s="32"/>
      <c r="KKD29" s="32"/>
      <c r="KKE29" s="32"/>
      <c r="KKF29" s="32"/>
      <c r="KKG29" s="32"/>
      <c r="KKH29" s="32"/>
      <c r="KKI29" s="32"/>
      <c r="KKJ29" s="32"/>
      <c r="KKK29" s="32"/>
      <c r="KKL29" s="32"/>
      <c r="KKM29" s="32"/>
      <c r="KKN29" s="32"/>
      <c r="KKO29" s="32"/>
      <c r="KKP29" s="32"/>
      <c r="KKQ29" s="32"/>
      <c r="KKR29" s="32"/>
      <c r="KKS29" s="32"/>
      <c r="KKT29" s="32"/>
      <c r="KKU29" s="32"/>
      <c r="KKV29" s="32"/>
      <c r="KKW29" s="32"/>
      <c r="KKX29" s="32"/>
      <c r="KKY29" s="32"/>
      <c r="KKZ29" s="32"/>
      <c r="KLA29" s="32"/>
      <c r="KLB29" s="32"/>
      <c r="KLC29" s="32"/>
      <c r="KLD29" s="32"/>
      <c r="KLE29" s="32"/>
      <c r="KLF29" s="32"/>
      <c r="KLG29" s="32"/>
      <c r="KLH29" s="32"/>
      <c r="KLI29" s="32"/>
      <c r="KLJ29" s="32"/>
      <c r="KLK29" s="32"/>
      <c r="KLL29" s="32"/>
      <c r="KLM29" s="32"/>
      <c r="KLN29" s="32"/>
      <c r="KLO29" s="32"/>
      <c r="KLP29" s="32"/>
      <c r="KLQ29" s="32"/>
      <c r="KLR29" s="32"/>
      <c r="KLS29" s="32"/>
      <c r="KLT29" s="32"/>
      <c r="KLU29" s="32"/>
      <c r="KLV29" s="32"/>
      <c r="KLW29" s="32"/>
      <c r="KLX29" s="32"/>
      <c r="KLY29" s="32"/>
      <c r="KLZ29" s="32"/>
      <c r="KMA29" s="32"/>
      <c r="KMB29" s="32"/>
      <c r="KMC29" s="32"/>
      <c r="KMD29" s="32"/>
      <c r="KME29" s="32"/>
      <c r="KMF29" s="32"/>
      <c r="KMG29" s="32"/>
      <c r="KMH29" s="32"/>
      <c r="KMI29" s="32"/>
      <c r="KMJ29" s="32"/>
      <c r="KMK29" s="32"/>
      <c r="KML29" s="32"/>
      <c r="KMM29" s="32"/>
      <c r="KMN29" s="32"/>
      <c r="KMO29" s="32"/>
      <c r="KMP29" s="32"/>
      <c r="KMQ29" s="32"/>
      <c r="KMR29" s="32"/>
      <c r="KMS29" s="32"/>
      <c r="KMT29" s="32"/>
      <c r="KMU29" s="32"/>
      <c r="KMV29" s="32"/>
      <c r="KMW29" s="32"/>
      <c r="KMX29" s="32"/>
      <c r="KMY29" s="32"/>
      <c r="KMZ29" s="32"/>
      <c r="KNA29" s="32"/>
      <c r="KNB29" s="32"/>
      <c r="KNC29" s="32"/>
      <c r="KND29" s="32"/>
      <c r="KNE29" s="32"/>
      <c r="KNF29" s="32"/>
      <c r="KNG29" s="32"/>
      <c r="KNH29" s="32"/>
      <c r="KNI29" s="32"/>
      <c r="KNJ29" s="32"/>
      <c r="KNK29" s="32"/>
      <c r="KNL29" s="32"/>
      <c r="KNM29" s="32"/>
      <c r="KNN29" s="32"/>
      <c r="KNO29" s="32"/>
      <c r="KNP29" s="32"/>
      <c r="KNQ29" s="32"/>
      <c r="KNR29" s="32"/>
      <c r="KNS29" s="32"/>
      <c r="KNT29" s="32"/>
      <c r="KNU29" s="32"/>
      <c r="KNV29" s="32"/>
      <c r="KNW29" s="32"/>
      <c r="KNX29" s="32"/>
      <c r="KNY29" s="32"/>
      <c r="KNZ29" s="32"/>
      <c r="KOA29" s="32"/>
      <c r="KOB29" s="32"/>
      <c r="KOC29" s="32"/>
      <c r="KOD29" s="32"/>
      <c r="KOE29" s="32"/>
      <c r="KOF29" s="32"/>
      <c r="KOG29" s="32"/>
      <c r="KOH29" s="32"/>
      <c r="KOI29" s="32"/>
      <c r="KOJ29" s="32"/>
      <c r="KOK29" s="32"/>
      <c r="KOL29" s="32"/>
      <c r="KOM29" s="32"/>
      <c r="KON29" s="32"/>
      <c r="KOO29" s="32"/>
      <c r="KOP29" s="32"/>
      <c r="KOQ29" s="32"/>
      <c r="KOR29" s="32"/>
      <c r="KOS29" s="32"/>
      <c r="KOT29" s="32"/>
      <c r="KOU29" s="32"/>
      <c r="KOV29" s="32"/>
      <c r="KOW29" s="32"/>
      <c r="KOX29" s="32"/>
      <c r="KOY29" s="32"/>
      <c r="KOZ29" s="32"/>
      <c r="KPA29" s="32"/>
      <c r="KPB29" s="32"/>
      <c r="KPC29" s="32"/>
      <c r="KPD29" s="32"/>
      <c r="KPE29" s="32"/>
      <c r="KPF29" s="32"/>
      <c r="KPG29" s="32"/>
      <c r="KPH29" s="32"/>
      <c r="KPI29" s="32"/>
      <c r="KPJ29" s="32"/>
      <c r="KPK29" s="32"/>
      <c r="KPL29" s="32"/>
      <c r="KPM29" s="32"/>
      <c r="KPN29" s="32"/>
      <c r="KPO29" s="32"/>
      <c r="KPP29" s="32"/>
      <c r="KPQ29" s="32"/>
      <c r="KPR29" s="32"/>
      <c r="KPS29" s="32"/>
      <c r="KPT29" s="32"/>
      <c r="KPU29" s="32"/>
      <c r="KPV29" s="32"/>
      <c r="KPW29" s="32"/>
      <c r="KPX29" s="32"/>
      <c r="KPY29" s="32"/>
      <c r="KPZ29" s="32"/>
      <c r="KQA29" s="32"/>
      <c r="KQB29" s="32"/>
      <c r="KQC29" s="32"/>
      <c r="KQD29" s="32"/>
      <c r="KQE29" s="32"/>
      <c r="KQF29" s="32"/>
      <c r="KQG29" s="32"/>
      <c r="KQH29" s="32"/>
      <c r="KQI29" s="32"/>
      <c r="KQJ29" s="32"/>
      <c r="KQK29" s="32"/>
      <c r="KQL29" s="32"/>
      <c r="KQM29" s="32"/>
      <c r="KQN29" s="32"/>
      <c r="KQO29" s="32"/>
      <c r="KQP29" s="32"/>
      <c r="KQQ29" s="32"/>
      <c r="KQR29" s="32"/>
      <c r="KQS29" s="32"/>
      <c r="KQT29" s="32"/>
      <c r="KQU29" s="32"/>
      <c r="KQV29" s="32"/>
      <c r="KQW29" s="32"/>
      <c r="KQX29" s="32"/>
      <c r="KQY29" s="32"/>
      <c r="KQZ29" s="32"/>
      <c r="KRA29" s="32"/>
      <c r="KRB29" s="32"/>
      <c r="KRC29" s="32"/>
      <c r="KRD29" s="32"/>
      <c r="KRE29" s="32"/>
      <c r="KRF29" s="32"/>
      <c r="KRG29" s="32"/>
      <c r="KRH29" s="32"/>
      <c r="KRI29" s="32"/>
      <c r="KRJ29" s="32"/>
      <c r="KRK29" s="32"/>
      <c r="KRL29" s="32"/>
      <c r="KRM29" s="32"/>
      <c r="KRN29" s="32"/>
      <c r="KRO29" s="32"/>
      <c r="KRP29" s="32"/>
      <c r="KRQ29" s="32"/>
      <c r="KRR29" s="32"/>
      <c r="KRS29" s="32"/>
      <c r="KRT29" s="32"/>
      <c r="KRU29" s="32"/>
      <c r="KRV29" s="32"/>
      <c r="KRW29" s="32"/>
      <c r="KRX29" s="32"/>
      <c r="KRY29" s="32"/>
      <c r="KRZ29" s="32"/>
      <c r="KSA29" s="32"/>
      <c r="KSB29" s="32"/>
      <c r="KSC29" s="32"/>
      <c r="KSD29" s="32"/>
      <c r="KSE29" s="32"/>
      <c r="KSF29" s="32"/>
      <c r="KSG29" s="32"/>
      <c r="KSH29" s="32"/>
      <c r="KSI29" s="32"/>
      <c r="KSJ29" s="32"/>
      <c r="KSK29" s="32"/>
      <c r="KSL29" s="32"/>
      <c r="KSM29" s="32"/>
      <c r="KSN29" s="32"/>
      <c r="KSO29" s="32"/>
      <c r="KSP29" s="32"/>
      <c r="KSQ29" s="32"/>
      <c r="KSR29" s="32"/>
      <c r="KSS29" s="32"/>
      <c r="KST29" s="32"/>
      <c r="KSU29" s="32"/>
      <c r="KSV29" s="32"/>
      <c r="KSW29" s="32"/>
      <c r="KSX29" s="32"/>
      <c r="KSY29" s="32"/>
      <c r="KSZ29" s="32"/>
      <c r="KTA29" s="32"/>
      <c r="KTB29" s="32"/>
      <c r="KTC29" s="32"/>
      <c r="KTD29" s="32"/>
      <c r="KTE29" s="32"/>
      <c r="KTF29" s="32"/>
      <c r="KTG29" s="32"/>
      <c r="KTH29" s="32"/>
      <c r="KTI29" s="32"/>
      <c r="KTJ29" s="32"/>
      <c r="KTK29" s="32"/>
      <c r="KTL29" s="32"/>
      <c r="KTM29" s="32"/>
      <c r="KTN29" s="32"/>
      <c r="KTO29" s="32"/>
      <c r="KTP29" s="32"/>
      <c r="KTQ29" s="32"/>
      <c r="KTR29" s="32"/>
      <c r="KTS29" s="32"/>
      <c r="KTT29" s="32"/>
      <c r="KTU29" s="32"/>
      <c r="KTV29" s="32"/>
      <c r="KTW29" s="32"/>
      <c r="KTX29" s="32"/>
      <c r="KTY29" s="32"/>
      <c r="KTZ29" s="32"/>
      <c r="KUA29" s="32"/>
      <c r="KUB29" s="32"/>
      <c r="KUC29" s="32"/>
      <c r="KUD29" s="32"/>
      <c r="KUE29" s="32"/>
      <c r="KUF29" s="32"/>
      <c r="KUG29" s="32"/>
      <c r="KUH29" s="32"/>
      <c r="KUI29" s="32"/>
      <c r="KUJ29" s="32"/>
      <c r="KUK29" s="32"/>
      <c r="KUL29" s="32"/>
      <c r="KUM29" s="32"/>
      <c r="KUN29" s="32"/>
      <c r="KUO29" s="32"/>
      <c r="KUP29" s="32"/>
      <c r="KUQ29" s="32"/>
      <c r="KUR29" s="32"/>
      <c r="KUS29" s="32"/>
      <c r="KUT29" s="32"/>
      <c r="KUU29" s="32"/>
      <c r="KUV29" s="32"/>
      <c r="KUW29" s="32"/>
      <c r="KUX29" s="32"/>
      <c r="KUY29" s="32"/>
      <c r="KUZ29" s="32"/>
      <c r="KVA29" s="32"/>
      <c r="KVB29" s="32"/>
      <c r="KVC29" s="32"/>
      <c r="KVD29" s="32"/>
      <c r="KVE29" s="32"/>
      <c r="KVF29" s="32"/>
      <c r="KVG29" s="32"/>
      <c r="KVH29" s="32"/>
      <c r="KVI29" s="32"/>
      <c r="KVJ29" s="32"/>
      <c r="KVK29" s="32"/>
      <c r="KVL29" s="32"/>
      <c r="KVM29" s="32"/>
      <c r="KVN29" s="32"/>
      <c r="KVO29" s="32"/>
      <c r="KVP29" s="32"/>
      <c r="KVQ29" s="32"/>
      <c r="KVR29" s="32"/>
      <c r="KVS29" s="32"/>
      <c r="KVT29" s="32"/>
      <c r="KVU29" s="32"/>
      <c r="KVV29" s="32"/>
      <c r="KVW29" s="32"/>
      <c r="KVX29" s="32"/>
      <c r="KVY29" s="32"/>
      <c r="KVZ29" s="32"/>
      <c r="KWA29" s="32"/>
      <c r="KWB29" s="32"/>
      <c r="KWC29" s="32"/>
      <c r="KWD29" s="32"/>
      <c r="KWE29" s="32"/>
      <c r="KWF29" s="32"/>
      <c r="KWG29" s="32"/>
      <c r="KWH29" s="32"/>
      <c r="KWI29" s="32"/>
      <c r="KWJ29" s="32"/>
      <c r="KWK29" s="32"/>
      <c r="KWL29" s="32"/>
      <c r="KWM29" s="32"/>
      <c r="KWN29" s="32"/>
      <c r="KWO29" s="32"/>
      <c r="KWP29" s="32"/>
      <c r="KWQ29" s="32"/>
      <c r="KWR29" s="32"/>
      <c r="KWS29" s="32"/>
      <c r="KWT29" s="32"/>
      <c r="KWU29" s="32"/>
      <c r="KWV29" s="32"/>
      <c r="KWW29" s="32"/>
      <c r="KWX29" s="32"/>
      <c r="KWY29" s="32"/>
      <c r="KWZ29" s="32"/>
      <c r="KXA29" s="32"/>
      <c r="KXB29" s="32"/>
      <c r="KXC29" s="32"/>
      <c r="KXD29" s="32"/>
      <c r="KXE29" s="32"/>
      <c r="KXF29" s="32"/>
      <c r="KXG29" s="32"/>
      <c r="KXH29" s="32"/>
      <c r="KXI29" s="32"/>
      <c r="KXJ29" s="32"/>
      <c r="KXK29" s="32"/>
      <c r="KXL29" s="32"/>
      <c r="KXM29" s="32"/>
      <c r="KXN29" s="32"/>
      <c r="KXO29" s="32"/>
      <c r="KXP29" s="32"/>
      <c r="KXQ29" s="32"/>
      <c r="KXR29" s="32"/>
      <c r="KXS29" s="32"/>
      <c r="KXT29" s="32"/>
      <c r="KXU29" s="32"/>
      <c r="KXV29" s="32"/>
      <c r="KXW29" s="32"/>
      <c r="KXX29" s="32"/>
      <c r="KXY29" s="32"/>
      <c r="KXZ29" s="32"/>
      <c r="KYA29" s="32"/>
      <c r="KYB29" s="32"/>
      <c r="KYC29" s="32"/>
      <c r="KYD29" s="32"/>
      <c r="KYE29" s="32"/>
      <c r="KYF29" s="32"/>
      <c r="KYG29" s="32"/>
      <c r="KYH29" s="32"/>
      <c r="KYI29" s="32"/>
      <c r="KYJ29" s="32"/>
      <c r="KYK29" s="32"/>
      <c r="KYL29" s="32"/>
      <c r="KYM29" s="32"/>
      <c r="KYN29" s="32"/>
      <c r="KYO29" s="32"/>
      <c r="KYP29" s="32"/>
      <c r="KYQ29" s="32"/>
      <c r="KYR29" s="32"/>
      <c r="KYS29" s="32"/>
      <c r="KYT29" s="32"/>
      <c r="KYU29" s="32"/>
      <c r="KYV29" s="32"/>
      <c r="KYW29" s="32"/>
      <c r="KYX29" s="32"/>
      <c r="KYY29" s="32"/>
      <c r="KYZ29" s="32"/>
      <c r="KZA29" s="32"/>
      <c r="KZB29" s="32"/>
      <c r="KZC29" s="32"/>
      <c r="KZD29" s="32"/>
      <c r="KZE29" s="32"/>
      <c r="KZF29" s="32"/>
      <c r="KZG29" s="32"/>
      <c r="KZH29" s="32"/>
      <c r="KZI29" s="32"/>
      <c r="KZJ29" s="32"/>
      <c r="KZK29" s="32"/>
      <c r="KZL29" s="32"/>
      <c r="KZM29" s="32"/>
      <c r="KZN29" s="32"/>
      <c r="KZO29" s="32"/>
      <c r="KZP29" s="32"/>
      <c r="KZQ29" s="32"/>
      <c r="KZR29" s="32"/>
      <c r="KZS29" s="32"/>
      <c r="KZT29" s="32"/>
      <c r="KZU29" s="32"/>
      <c r="KZV29" s="32"/>
      <c r="KZW29" s="32"/>
      <c r="KZX29" s="32"/>
      <c r="KZY29" s="32"/>
      <c r="KZZ29" s="32"/>
      <c r="LAA29" s="32"/>
      <c r="LAB29" s="32"/>
      <c r="LAC29" s="32"/>
      <c r="LAD29" s="32"/>
      <c r="LAE29" s="32"/>
      <c r="LAF29" s="32"/>
      <c r="LAG29" s="32"/>
      <c r="LAH29" s="32"/>
      <c r="LAI29" s="32"/>
      <c r="LAJ29" s="32"/>
      <c r="LAK29" s="32"/>
      <c r="LAL29" s="32"/>
      <c r="LAM29" s="32"/>
      <c r="LAN29" s="32"/>
      <c r="LAO29" s="32"/>
      <c r="LAP29" s="32"/>
      <c r="LAQ29" s="32"/>
      <c r="LAR29" s="32"/>
      <c r="LAS29" s="32"/>
      <c r="LAT29" s="32"/>
      <c r="LAU29" s="32"/>
      <c r="LAV29" s="32"/>
      <c r="LAW29" s="32"/>
      <c r="LAX29" s="32"/>
      <c r="LAY29" s="32"/>
      <c r="LAZ29" s="32"/>
      <c r="LBA29" s="32"/>
      <c r="LBB29" s="32"/>
      <c r="LBC29" s="32"/>
      <c r="LBD29" s="32"/>
      <c r="LBE29" s="32"/>
      <c r="LBF29" s="32"/>
      <c r="LBG29" s="32"/>
      <c r="LBH29" s="32"/>
      <c r="LBI29" s="32"/>
      <c r="LBJ29" s="32"/>
      <c r="LBK29" s="32"/>
      <c r="LBL29" s="32"/>
      <c r="LBM29" s="32"/>
      <c r="LBN29" s="32"/>
      <c r="LBO29" s="32"/>
      <c r="LBP29" s="32"/>
      <c r="LBQ29" s="32"/>
      <c r="LBR29" s="32"/>
      <c r="LBS29" s="32"/>
      <c r="LBT29" s="32"/>
      <c r="LBU29" s="32"/>
      <c r="LBV29" s="32"/>
      <c r="LBW29" s="32"/>
      <c r="LBX29" s="32"/>
      <c r="LBY29" s="32"/>
      <c r="LBZ29" s="32"/>
      <c r="LCA29" s="32"/>
      <c r="LCB29" s="32"/>
      <c r="LCC29" s="32"/>
      <c r="LCD29" s="32"/>
      <c r="LCE29" s="32"/>
      <c r="LCF29" s="32"/>
      <c r="LCG29" s="32"/>
      <c r="LCH29" s="32"/>
      <c r="LCI29" s="32"/>
      <c r="LCJ29" s="32"/>
      <c r="LCK29" s="32"/>
      <c r="LCL29" s="32"/>
      <c r="LCM29" s="32"/>
      <c r="LCN29" s="32"/>
      <c r="LCO29" s="32"/>
      <c r="LCP29" s="32"/>
      <c r="LCQ29" s="32"/>
      <c r="LCR29" s="32"/>
      <c r="LCS29" s="32"/>
      <c r="LCT29" s="32"/>
      <c r="LCU29" s="32"/>
      <c r="LCV29" s="32"/>
      <c r="LCW29" s="32"/>
      <c r="LCX29" s="32"/>
      <c r="LCY29" s="32"/>
      <c r="LCZ29" s="32"/>
      <c r="LDA29" s="32"/>
      <c r="LDB29" s="32"/>
      <c r="LDC29" s="32"/>
      <c r="LDD29" s="32"/>
      <c r="LDE29" s="32"/>
      <c r="LDF29" s="32"/>
      <c r="LDG29" s="32"/>
      <c r="LDH29" s="32"/>
      <c r="LDI29" s="32"/>
      <c r="LDJ29" s="32"/>
      <c r="LDK29" s="32"/>
      <c r="LDL29" s="32"/>
      <c r="LDM29" s="32"/>
      <c r="LDN29" s="32"/>
      <c r="LDO29" s="32"/>
      <c r="LDP29" s="32"/>
      <c r="LDQ29" s="32"/>
      <c r="LDR29" s="32"/>
      <c r="LDS29" s="32"/>
      <c r="LDT29" s="32"/>
      <c r="LDU29" s="32"/>
      <c r="LDV29" s="32"/>
      <c r="LDW29" s="32"/>
      <c r="LDX29" s="32"/>
      <c r="LDY29" s="32"/>
      <c r="LDZ29" s="32"/>
      <c r="LEA29" s="32"/>
      <c r="LEB29" s="32"/>
      <c r="LEC29" s="32"/>
      <c r="LED29" s="32"/>
      <c r="LEE29" s="32"/>
      <c r="LEF29" s="32"/>
      <c r="LEG29" s="32"/>
      <c r="LEH29" s="32"/>
      <c r="LEI29" s="32"/>
      <c r="LEJ29" s="32"/>
      <c r="LEK29" s="32"/>
      <c r="LEL29" s="32"/>
      <c r="LEM29" s="32"/>
      <c r="LEN29" s="32"/>
      <c r="LEO29" s="32"/>
      <c r="LEP29" s="32"/>
      <c r="LEQ29" s="32"/>
      <c r="LER29" s="32"/>
      <c r="LES29" s="32"/>
      <c r="LET29" s="32"/>
      <c r="LEU29" s="32"/>
      <c r="LEV29" s="32"/>
      <c r="LEW29" s="32"/>
      <c r="LEX29" s="32"/>
      <c r="LEY29" s="32"/>
      <c r="LEZ29" s="32"/>
      <c r="LFA29" s="32"/>
      <c r="LFB29" s="32"/>
      <c r="LFC29" s="32"/>
      <c r="LFD29" s="32"/>
      <c r="LFE29" s="32"/>
      <c r="LFF29" s="32"/>
      <c r="LFG29" s="32"/>
      <c r="LFH29" s="32"/>
      <c r="LFI29" s="32"/>
      <c r="LFJ29" s="32"/>
      <c r="LFK29" s="32"/>
      <c r="LFL29" s="32"/>
      <c r="LFM29" s="32"/>
      <c r="LFN29" s="32"/>
      <c r="LFO29" s="32"/>
      <c r="LFP29" s="32"/>
      <c r="LFQ29" s="32"/>
      <c r="LFR29" s="32"/>
      <c r="LFS29" s="32"/>
      <c r="LFT29" s="32"/>
      <c r="LFU29" s="32"/>
      <c r="LFV29" s="32"/>
      <c r="LFW29" s="32"/>
      <c r="LFX29" s="32"/>
      <c r="LFY29" s="32"/>
      <c r="LFZ29" s="32"/>
      <c r="LGA29" s="32"/>
      <c r="LGB29" s="32"/>
      <c r="LGC29" s="32"/>
      <c r="LGD29" s="32"/>
      <c r="LGE29" s="32"/>
      <c r="LGF29" s="32"/>
      <c r="LGG29" s="32"/>
      <c r="LGH29" s="32"/>
      <c r="LGI29" s="32"/>
      <c r="LGJ29" s="32"/>
      <c r="LGK29" s="32"/>
      <c r="LGL29" s="32"/>
      <c r="LGM29" s="32"/>
      <c r="LGN29" s="32"/>
      <c r="LGO29" s="32"/>
      <c r="LGP29" s="32"/>
      <c r="LGQ29" s="32"/>
      <c r="LGR29" s="32"/>
      <c r="LGS29" s="32"/>
      <c r="LGT29" s="32"/>
      <c r="LGU29" s="32"/>
      <c r="LGV29" s="32"/>
      <c r="LGW29" s="32"/>
      <c r="LGX29" s="32"/>
      <c r="LGY29" s="32"/>
      <c r="LGZ29" s="32"/>
      <c r="LHA29" s="32"/>
      <c r="LHB29" s="32"/>
      <c r="LHC29" s="32"/>
      <c r="LHD29" s="32"/>
      <c r="LHE29" s="32"/>
      <c r="LHF29" s="32"/>
      <c r="LHG29" s="32"/>
      <c r="LHH29" s="32"/>
      <c r="LHI29" s="32"/>
      <c r="LHJ29" s="32"/>
      <c r="LHK29" s="32"/>
      <c r="LHL29" s="32"/>
      <c r="LHM29" s="32"/>
      <c r="LHN29" s="32"/>
      <c r="LHO29" s="32"/>
      <c r="LHP29" s="32"/>
      <c r="LHQ29" s="32"/>
      <c r="LHR29" s="32"/>
      <c r="LHS29" s="32"/>
      <c r="LHT29" s="32"/>
      <c r="LHU29" s="32"/>
      <c r="LHV29" s="32"/>
      <c r="LHW29" s="32"/>
      <c r="LHX29" s="32"/>
      <c r="LHY29" s="32"/>
      <c r="LHZ29" s="32"/>
      <c r="LIA29" s="32"/>
      <c r="LIB29" s="32"/>
      <c r="LIC29" s="32"/>
      <c r="LID29" s="32"/>
      <c r="LIE29" s="32"/>
      <c r="LIF29" s="32"/>
      <c r="LIG29" s="32"/>
      <c r="LIH29" s="32"/>
      <c r="LII29" s="32"/>
      <c r="LIJ29" s="32"/>
      <c r="LIK29" s="32"/>
      <c r="LIL29" s="32"/>
      <c r="LIM29" s="32"/>
      <c r="LIN29" s="32"/>
      <c r="LIO29" s="32"/>
      <c r="LIP29" s="32"/>
      <c r="LIQ29" s="32"/>
      <c r="LIR29" s="32"/>
      <c r="LIS29" s="32"/>
      <c r="LIT29" s="32"/>
      <c r="LIU29" s="32"/>
      <c r="LIV29" s="32"/>
      <c r="LIW29" s="32"/>
      <c r="LIX29" s="32"/>
      <c r="LIY29" s="32"/>
      <c r="LIZ29" s="32"/>
      <c r="LJA29" s="32"/>
      <c r="LJB29" s="32"/>
      <c r="LJC29" s="32"/>
      <c r="LJD29" s="32"/>
      <c r="LJE29" s="32"/>
      <c r="LJF29" s="32"/>
      <c r="LJG29" s="32"/>
      <c r="LJH29" s="32"/>
      <c r="LJI29" s="32"/>
      <c r="LJJ29" s="32"/>
      <c r="LJK29" s="32"/>
      <c r="LJL29" s="32"/>
      <c r="LJM29" s="32"/>
      <c r="LJN29" s="32"/>
      <c r="LJO29" s="32"/>
      <c r="LJP29" s="32"/>
      <c r="LJQ29" s="32"/>
      <c r="LJR29" s="32"/>
      <c r="LJS29" s="32"/>
      <c r="LJT29" s="32"/>
      <c r="LJU29" s="32"/>
      <c r="LJV29" s="32"/>
      <c r="LJW29" s="32"/>
      <c r="LJX29" s="32"/>
      <c r="LJY29" s="32"/>
      <c r="LJZ29" s="32"/>
      <c r="LKA29" s="32"/>
      <c r="LKB29" s="32"/>
      <c r="LKC29" s="32"/>
      <c r="LKD29" s="32"/>
      <c r="LKE29" s="32"/>
      <c r="LKF29" s="32"/>
      <c r="LKG29" s="32"/>
      <c r="LKH29" s="32"/>
      <c r="LKI29" s="32"/>
      <c r="LKJ29" s="32"/>
      <c r="LKK29" s="32"/>
      <c r="LKL29" s="32"/>
      <c r="LKM29" s="32"/>
      <c r="LKN29" s="32"/>
      <c r="LKO29" s="32"/>
      <c r="LKP29" s="32"/>
      <c r="LKQ29" s="32"/>
      <c r="LKR29" s="32"/>
      <c r="LKS29" s="32"/>
      <c r="LKT29" s="32"/>
      <c r="LKU29" s="32"/>
      <c r="LKV29" s="32"/>
      <c r="LKW29" s="32"/>
      <c r="LKX29" s="32"/>
      <c r="LKY29" s="32"/>
      <c r="LKZ29" s="32"/>
      <c r="LLA29" s="32"/>
      <c r="LLB29" s="32"/>
      <c r="LLC29" s="32"/>
      <c r="LLD29" s="32"/>
      <c r="LLE29" s="32"/>
      <c r="LLF29" s="32"/>
      <c r="LLG29" s="32"/>
      <c r="LLH29" s="32"/>
      <c r="LLI29" s="32"/>
      <c r="LLJ29" s="32"/>
      <c r="LLK29" s="32"/>
      <c r="LLL29" s="32"/>
      <c r="LLM29" s="32"/>
      <c r="LLN29" s="32"/>
      <c r="LLO29" s="32"/>
      <c r="LLP29" s="32"/>
      <c r="LLQ29" s="32"/>
      <c r="LLR29" s="32"/>
      <c r="LLS29" s="32"/>
      <c r="LLT29" s="32"/>
      <c r="LLU29" s="32"/>
      <c r="LLV29" s="32"/>
      <c r="LLW29" s="32"/>
      <c r="LLX29" s="32"/>
      <c r="LLY29" s="32"/>
      <c r="LLZ29" s="32"/>
      <c r="LMA29" s="32"/>
      <c r="LMB29" s="32"/>
      <c r="LMC29" s="32"/>
      <c r="LMD29" s="32"/>
      <c r="LME29" s="32"/>
      <c r="LMF29" s="32"/>
      <c r="LMG29" s="32"/>
      <c r="LMH29" s="32"/>
      <c r="LMI29" s="32"/>
      <c r="LMJ29" s="32"/>
      <c r="LMK29" s="32"/>
      <c r="LML29" s="32"/>
      <c r="LMM29" s="32"/>
      <c r="LMN29" s="32"/>
      <c r="LMO29" s="32"/>
      <c r="LMP29" s="32"/>
      <c r="LMQ29" s="32"/>
      <c r="LMR29" s="32"/>
      <c r="LMS29" s="32"/>
      <c r="LMT29" s="32"/>
      <c r="LMU29" s="32"/>
      <c r="LMV29" s="32"/>
      <c r="LMW29" s="32"/>
      <c r="LMX29" s="32"/>
      <c r="LMY29" s="32"/>
      <c r="LMZ29" s="32"/>
      <c r="LNA29" s="32"/>
      <c r="LNB29" s="32"/>
      <c r="LNC29" s="32"/>
      <c r="LND29" s="32"/>
      <c r="LNE29" s="32"/>
      <c r="LNF29" s="32"/>
      <c r="LNG29" s="32"/>
      <c r="LNH29" s="32"/>
      <c r="LNI29" s="32"/>
      <c r="LNJ29" s="32"/>
      <c r="LNK29" s="32"/>
      <c r="LNL29" s="32"/>
      <c r="LNM29" s="32"/>
      <c r="LNN29" s="32"/>
      <c r="LNO29" s="32"/>
      <c r="LNP29" s="32"/>
      <c r="LNQ29" s="32"/>
      <c r="LNR29" s="32"/>
      <c r="LNS29" s="32"/>
      <c r="LNT29" s="32"/>
      <c r="LNU29" s="32"/>
      <c r="LNV29" s="32"/>
      <c r="LNW29" s="32"/>
      <c r="LNX29" s="32"/>
      <c r="LNY29" s="32"/>
      <c r="LNZ29" s="32"/>
      <c r="LOA29" s="32"/>
      <c r="LOB29" s="32"/>
      <c r="LOC29" s="32"/>
      <c r="LOD29" s="32"/>
      <c r="LOE29" s="32"/>
      <c r="LOF29" s="32"/>
      <c r="LOG29" s="32"/>
      <c r="LOH29" s="32"/>
      <c r="LOI29" s="32"/>
      <c r="LOJ29" s="32"/>
      <c r="LOK29" s="32"/>
      <c r="LOL29" s="32"/>
      <c r="LOM29" s="32"/>
      <c r="LON29" s="32"/>
      <c r="LOO29" s="32"/>
      <c r="LOP29" s="32"/>
      <c r="LOQ29" s="32"/>
      <c r="LOR29" s="32"/>
      <c r="LOS29" s="32"/>
      <c r="LOT29" s="32"/>
      <c r="LOU29" s="32"/>
      <c r="LOV29" s="32"/>
      <c r="LOW29" s="32"/>
      <c r="LOX29" s="32"/>
      <c r="LOY29" s="32"/>
      <c r="LOZ29" s="32"/>
      <c r="LPA29" s="32"/>
      <c r="LPB29" s="32"/>
      <c r="LPC29" s="32"/>
      <c r="LPD29" s="32"/>
      <c r="LPE29" s="32"/>
      <c r="LPF29" s="32"/>
      <c r="LPG29" s="32"/>
      <c r="LPH29" s="32"/>
      <c r="LPI29" s="32"/>
      <c r="LPJ29" s="32"/>
      <c r="LPK29" s="32"/>
      <c r="LPL29" s="32"/>
      <c r="LPM29" s="32"/>
      <c r="LPN29" s="32"/>
      <c r="LPO29" s="32"/>
      <c r="LPP29" s="32"/>
      <c r="LPQ29" s="32"/>
      <c r="LPR29" s="32"/>
      <c r="LPS29" s="32"/>
      <c r="LPT29" s="32"/>
      <c r="LPU29" s="32"/>
      <c r="LPV29" s="32"/>
      <c r="LPW29" s="32"/>
      <c r="LPX29" s="32"/>
      <c r="LPY29" s="32"/>
      <c r="LPZ29" s="32"/>
      <c r="LQA29" s="32"/>
      <c r="LQB29" s="32"/>
      <c r="LQC29" s="32"/>
      <c r="LQD29" s="32"/>
      <c r="LQE29" s="32"/>
      <c r="LQF29" s="32"/>
      <c r="LQG29" s="32"/>
      <c r="LQH29" s="32"/>
      <c r="LQI29" s="32"/>
      <c r="LQJ29" s="32"/>
      <c r="LQK29" s="32"/>
      <c r="LQL29" s="32"/>
      <c r="LQM29" s="32"/>
      <c r="LQN29" s="32"/>
      <c r="LQO29" s="32"/>
      <c r="LQP29" s="32"/>
      <c r="LQQ29" s="32"/>
      <c r="LQR29" s="32"/>
      <c r="LQS29" s="32"/>
      <c r="LQT29" s="32"/>
      <c r="LQU29" s="32"/>
      <c r="LQV29" s="32"/>
      <c r="LQW29" s="32"/>
      <c r="LQX29" s="32"/>
      <c r="LQY29" s="32"/>
      <c r="LQZ29" s="32"/>
      <c r="LRA29" s="32"/>
      <c r="LRB29" s="32"/>
      <c r="LRC29" s="32"/>
      <c r="LRD29" s="32"/>
      <c r="LRE29" s="32"/>
      <c r="LRF29" s="32"/>
      <c r="LRG29" s="32"/>
      <c r="LRH29" s="32"/>
      <c r="LRI29" s="32"/>
      <c r="LRJ29" s="32"/>
      <c r="LRK29" s="32"/>
      <c r="LRL29" s="32"/>
      <c r="LRM29" s="32"/>
      <c r="LRN29" s="32"/>
      <c r="LRO29" s="32"/>
      <c r="LRP29" s="32"/>
      <c r="LRQ29" s="32"/>
      <c r="LRR29" s="32"/>
      <c r="LRS29" s="32"/>
      <c r="LRT29" s="32"/>
      <c r="LRU29" s="32"/>
      <c r="LRV29" s="32"/>
      <c r="LRW29" s="32"/>
      <c r="LRX29" s="32"/>
      <c r="LRY29" s="32"/>
      <c r="LRZ29" s="32"/>
      <c r="LSA29" s="32"/>
      <c r="LSB29" s="32"/>
      <c r="LSC29" s="32"/>
      <c r="LSD29" s="32"/>
      <c r="LSE29" s="32"/>
      <c r="LSF29" s="32"/>
      <c r="LSG29" s="32"/>
      <c r="LSH29" s="32"/>
      <c r="LSI29" s="32"/>
      <c r="LSJ29" s="32"/>
      <c r="LSK29" s="32"/>
      <c r="LSL29" s="32"/>
      <c r="LSM29" s="32"/>
      <c r="LSN29" s="32"/>
      <c r="LSO29" s="32"/>
      <c r="LSP29" s="32"/>
      <c r="LSQ29" s="32"/>
      <c r="LSR29" s="32"/>
      <c r="LSS29" s="32"/>
      <c r="LST29" s="32"/>
      <c r="LSU29" s="32"/>
      <c r="LSV29" s="32"/>
      <c r="LSW29" s="32"/>
      <c r="LSX29" s="32"/>
      <c r="LSY29" s="32"/>
      <c r="LSZ29" s="32"/>
      <c r="LTA29" s="32"/>
      <c r="LTB29" s="32"/>
      <c r="LTC29" s="32"/>
      <c r="LTD29" s="32"/>
      <c r="LTE29" s="32"/>
      <c r="LTF29" s="32"/>
      <c r="LTG29" s="32"/>
      <c r="LTH29" s="32"/>
      <c r="LTI29" s="32"/>
      <c r="LTJ29" s="32"/>
      <c r="LTK29" s="32"/>
      <c r="LTL29" s="32"/>
      <c r="LTM29" s="32"/>
      <c r="LTN29" s="32"/>
      <c r="LTO29" s="32"/>
      <c r="LTP29" s="32"/>
      <c r="LTQ29" s="32"/>
      <c r="LTR29" s="32"/>
      <c r="LTS29" s="32"/>
      <c r="LTT29" s="32"/>
      <c r="LTU29" s="32"/>
      <c r="LTV29" s="32"/>
      <c r="LTW29" s="32"/>
      <c r="LTX29" s="32"/>
      <c r="LTY29" s="32"/>
      <c r="LTZ29" s="32"/>
      <c r="LUA29" s="32"/>
      <c r="LUB29" s="32"/>
      <c r="LUC29" s="32"/>
      <c r="LUD29" s="32"/>
      <c r="LUE29" s="32"/>
      <c r="LUF29" s="32"/>
      <c r="LUG29" s="32"/>
      <c r="LUH29" s="32"/>
      <c r="LUI29" s="32"/>
      <c r="LUJ29" s="32"/>
      <c r="LUK29" s="32"/>
      <c r="LUL29" s="32"/>
      <c r="LUM29" s="32"/>
      <c r="LUN29" s="32"/>
      <c r="LUO29" s="32"/>
      <c r="LUP29" s="32"/>
      <c r="LUQ29" s="32"/>
      <c r="LUR29" s="32"/>
      <c r="LUS29" s="32"/>
      <c r="LUT29" s="32"/>
      <c r="LUU29" s="32"/>
      <c r="LUV29" s="32"/>
      <c r="LUW29" s="32"/>
      <c r="LUX29" s="32"/>
      <c r="LUY29" s="32"/>
      <c r="LUZ29" s="32"/>
      <c r="LVA29" s="32"/>
      <c r="LVB29" s="32"/>
      <c r="LVC29" s="32"/>
      <c r="LVD29" s="32"/>
      <c r="LVE29" s="32"/>
      <c r="LVF29" s="32"/>
      <c r="LVG29" s="32"/>
      <c r="LVH29" s="32"/>
      <c r="LVI29" s="32"/>
      <c r="LVJ29" s="32"/>
      <c r="LVK29" s="32"/>
      <c r="LVL29" s="32"/>
      <c r="LVM29" s="32"/>
      <c r="LVN29" s="32"/>
      <c r="LVO29" s="32"/>
      <c r="LVP29" s="32"/>
      <c r="LVQ29" s="32"/>
      <c r="LVR29" s="32"/>
      <c r="LVS29" s="32"/>
      <c r="LVT29" s="32"/>
      <c r="LVU29" s="32"/>
      <c r="LVV29" s="32"/>
      <c r="LVW29" s="32"/>
      <c r="LVX29" s="32"/>
      <c r="LVY29" s="32"/>
      <c r="LVZ29" s="32"/>
      <c r="LWA29" s="32"/>
      <c r="LWB29" s="32"/>
      <c r="LWC29" s="32"/>
      <c r="LWD29" s="32"/>
      <c r="LWE29" s="32"/>
      <c r="LWF29" s="32"/>
      <c r="LWG29" s="32"/>
      <c r="LWH29" s="32"/>
      <c r="LWI29" s="32"/>
      <c r="LWJ29" s="32"/>
      <c r="LWK29" s="32"/>
      <c r="LWL29" s="32"/>
      <c r="LWM29" s="32"/>
      <c r="LWN29" s="32"/>
      <c r="LWO29" s="32"/>
      <c r="LWP29" s="32"/>
      <c r="LWQ29" s="32"/>
      <c r="LWR29" s="32"/>
      <c r="LWS29" s="32"/>
      <c r="LWT29" s="32"/>
      <c r="LWU29" s="32"/>
      <c r="LWV29" s="32"/>
      <c r="LWW29" s="32"/>
      <c r="LWX29" s="32"/>
      <c r="LWY29" s="32"/>
      <c r="LWZ29" s="32"/>
      <c r="LXA29" s="32"/>
      <c r="LXB29" s="32"/>
      <c r="LXC29" s="32"/>
      <c r="LXD29" s="32"/>
      <c r="LXE29" s="32"/>
      <c r="LXF29" s="32"/>
      <c r="LXG29" s="32"/>
      <c r="LXH29" s="32"/>
      <c r="LXI29" s="32"/>
      <c r="LXJ29" s="32"/>
      <c r="LXK29" s="32"/>
      <c r="LXL29" s="32"/>
      <c r="LXM29" s="32"/>
      <c r="LXN29" s="32"/>
      <c r="LXO29" s="32"/>
      <c r="LXP29" s="32"/>
      <c r="LXQ29" s="32"/>
      <c r="LXR29" s="32"/>
      <c r="LXS29" s="32"/>
      <c r="LXT29" s="32"/>
      <c r="LXU29" s="32"/>
      <c r="LXV29" s="32"/>
      <c r="LXW29" s="32"/>
      <c r="LXX29" s="32"/>
      <c r="LXY29" s="32"/>
      <c r="LXZ29" s="32"/>
      <c r="LYA29" s="32"/>
      <c r="LYB29" s="32"/>
      <c r="LYC29" s="32"/>
      <c r="LYD29" s="32"/>
      <c r="LYE29" s="32"/>
      <c r="LYF29" s="32"/>
      <c r="LYG29" s="32"/>
      <c r="LYH29" s="32"/>
      <c r="LYI29" s="32"/>
      <c r="LYJ29" s="32"/>
      <c r="LYK29" s="32"/>
      <c r="LYL29" s="32"/>
      <c r="LYM29" s="32"/>
      <c r="LYN29" s="32"/>
      <c r="LYO29" s="32"/>
      <c r="LYP29" s="32"/>
      <c r="LYQ29" s="32"/>
      <c r="LYR29" s="32"/>
      <c r="LYS29" s="32"/>
      <c r="LYT29" s="32"/>
      <c r="LYU29" s="32"/>
      <c r="LYV29" s="32"/>
      <c r="LYW29" s="32"/>
      <c r="LYX29" s="32"/>
      <c r="LYY29" s="32"/>
      <c r="LYZ29" s="32"/>
      <c r="LZA29" s="32"/>
      <c r="LZB29" s="32"/>
      <c r="LZC29" s="32"/>
      <c r="LZD29" s="32"/>
      <c r="LZE29" s="32"/>
      <c r="LZF29" s="32"/>
      <c r="LZG29" s="32"/>
      <c r="LZH29" s="32"/>
      <c r="LZI29" s="32"/>
      <c r="LZJ29" s="32"/>
      <c r="LZK29" s="32"/>
      <c r="LZL29" s="32"/>
      <c r="LZM29" s="32"/>
      <c r="LZN29" s="32"/>
      <c r="LZO29" s="32"/>
      <c r="LZP29" s="32"/>
      <c r="LZQ29" s="32"/>
      <c r="LZR29" s="32"/>
      <c r="LZS29" s="32"/>
      <c r="LZT29" s="32"/>
      <c r="LZU29" s="32"/>
      <c r="LZV29" s="32"/>
      <c r="LZW29" s="32"/>
      <c r="LZX29" s="32"/>
      <c r="LZY29" s="32"/>
      <c r="LZZ29" s="32"/>
      <c r="MAA29" s="32"/>
      <c r="MAB29" s="32"/>
      <c r="MAC29" s="32"/>
      <c r="MAD29" s="32"/>
      <c r="MAE29" s="32"/>
      <c r="MAF29" s="32"/>
      <c r="MAG29" s="32"/>
      <c r="MAH29" s="32"/>
      <c r="MAI29" s="32"/>
      <c r="MAJ29" s="32"/>
      <c r="MAK29" s="32"/>
      <c r="MAL29" s="32"/>
      <c r="MAM29" s="32"/>
      <c r="MAN29" s="32"/>
      <c r="MAO29" s="32"/>
      <c r="MAP29" s="32"/>
      <c r="MAQ29" s="32"/>
      <c r="MAR29" s="32"/>
      <c r="MAS29" s="32"/>
      <c r="MAT29" s="32"/>
      <c r="MAU29" s="32"/>
      <c r="MAV29" s="32"/>
      <c r="MAW29" s="32"/>
      <c r="MAX29" s="32"/>
      <c r="MAY29" s="32"/>
      <c r="MAZ29" s="32"/>
      <c r="MBA29" s="32"/>
      <c r="MBB29" s="32"/>
      <c r="MBC29" s="32"/>
      <c r="MBD29" s="32"/>
      <c r="MBE29" s="32"/>
      <c r="MBF29" s="32"/>
      <c r="MBG29" s="32"/>
      <c r="MBH29" s="32"/>
      <c r="MBI29" s="32"/>
      <c r="MBJ29" s="32"/>
      <c r="MBK29" s="32"/>
      <c r="MBL29" s="32"/>
      <c r="MBM29" s="32"/>
      <c r="MBN29" s="32"/>
      <c r="MBO29" s="32"/>
      <c r="MBP29" s="32"/>
      <c r="MBQ29" s="32"/>
      <c r="MBR29" s="32"/>
      <c r="MBS29" s="32"/>
      <c r="MBT29" s="32"/>
      <c r="MBU29" s="32"/>
      <c r="MBV29" s="32"/>
      <c r="MBW29" s="32"/>
      <c r="MBX29" s="32"/>
      <c r="MBY29" s="32"/>
      <c r="MBZ29" s="32"/>
      <c r="MCA29" s="32"/>
      <c r="MCB29" s="32"/>
      <c r="MCC29" s="32"/>
      <c r="MCD29" s="32"/>
      <c r="MCE29" s="32"/>
      <c r="MCF29" s="32"/>
      <c r="MCG29" s="32"/>
      <c r="MCH29" s="32"/>
      <c r="MCI29" s="32"/>
      <c r="MCJ29" s="32"/>
      <c r="MCK29" s="32"/>
      <c r="MCL29" s="32"/>
      <c r="MCM29" s="32"/>
      <c r="MCN29" s="32"/>
      <c r="MCO29" s="32"/>
      <c r="MCP29" s="32"/>
      <c r="MCQ29" s="32"/>
      <c r="MCR29" s="32"/>
      <c r="MCS29" s="32"/>
      <c r="MCT29" s="32"/>
      <c r="MCU29" s="32"/>
      <c r="MCV29" s="32"/>
      <c r="MCW29" s="32"/>
      <c r="MCX29" s="32"/>
      <c r="MCY29" s="32"/>
      <c r="MCZ29" s="32"/>
      <c r="MDA29" s="32"/>
      <c r="MDB29" s="32"/>
      <c r="MDC29" s="32"/>
      <c r="MDD29" s="32"/>
      <c r="MDE29" s="32"/>
      <c r="MDF29" s="32"/>
      <c r="MDG29" s="32"/>
      <c r="MDH29" s="32"/>
      <c r="MDI29" s="32"/>
      <c r="MDJ29" s="32"/>
      <c r="MDK29" s="32"/>
      <c r="MDL29" s="32"/>
      <c r="MDM29" s="32"/>
      <c r="MDN29" s="32"/>
      <c r="MDO29" s="32"/>
      <c r="MDP29" s="32"/>
      <c r="MDQ29" s="32"/>
      <c r="MDR29" s="32"/>
      <c r="MDS29" s="32"/>
      <c r="MDT29" s="32"/>
      <c r="MDU29" s="32"/>
      <c r="MDV29" s="32"/>
      <c r="MDW29" s="32"/>
      <c r="MDX29" s="32"/>
      <c r="MDY29" s="32"/>
      <c r="MDZ29" s="32"/>
      <c r="MEA29" s="32"/>
      <c r="MEB29" s="32"/>
      <c r="MEC29" s="32"/>
      <c r="MED29" s="32"/>
      <c r="MEE29" s="32"/>
      <c r="MEF29" s="32"/>
      <c r="MEG29" s="32"/>
      <c r="MEH29" s="32"/>
      <c r="MEI29" s="32"/>
      <c r="MEJ29" s="32"/>
      <c r="MEK29" s="32"/>
      <c r="MEL29" s="32"/>
      <c r="MEM29" s="32"/>
      <c r="MEN29" s="32"/>
      <c r="MEO29" s="32"/>
      <c r="MEP29" s="32"/>
      <c r="MEQ29" s="32"/>
      <c r="MER29" s="32"/>
      <c r="MES29" s="32"/>
      <c r="MET29" s="32"/>
      <c r="MEU29" s="32"/>
      <c r="MEV29" s="32"/>
      <c r="MEW29" s="32"/>
      <c r="MEX29" s="32"/>
      <c r="MEY29" s="32"/>
      <c r="MEZ29" s="32"/>
      <c r="MFA29" s="32"/>
      <c r="MFB29" s="32"/>
      <c r="MFC29" s="32"/>
      <c r="MFD29" s="32"/>
      <c r="MFE29" s="32"/>
      <c r="MFF29" s="32"/>
      <c r="MFG29" s="32"/>
      <c r="MFH29" s="32"/>
      <c r="MFI29" s="32"/>
      <c r="MFJ29" s="32"/>
      <c r="MFK29" s="32"/>
      <c r="MFL29" s="32"/>
      <c r="MFM29" s="32"/>
      <c r="MFN29" s="32"/>
      <c r="MFO29" s="32"/>
      <c r="MFP29" s="32"/>
      <c r="MFQ29" s="32"/>
      <c r="MFR29" s="32"/>
      <c r="MFS29" s="32"/>
      <c r="MFT29" s="32"/>
      <c r="MFU29" s="32"/>
      <c r="MFV29" s="32"/>
      <c r="MFW29" s="32"/>
      <c r="MFX29" s="32"/>
      <c r="MFY29" s="32"/>
      <c r="MFZ29" s="32"/>
      <c r="MGA29" s="32"/>
      <c r="MGB29" s="32"/>
      <c r="MGC29" s="32"/>
      <c r="MGD29" s="32"/>
      <c r="MGE29" s="32"/>
      <c r="MGF29" s="32"/>
      <c r="MGG29" s="32"/>
      <c r="MGH29" s="32"/>
      <c r="MGI29" s="32"/>
      <c r="MGJ29" s="32"/>
      <c r="MGK29" s="32"/>
      <c r="MGL29" s="32"/>
      <c r="MGM29" s="32"/>
      <c r="MGN29" s="32"/>
      <c r="MGO29" s="32"/>
      <c r="MGP29" s="32"/>
      <c r="MGQ29" s="32"/>
      <c r="MGR29" s="32"/>
      <c r="MGS29" s="32"/>
      <c r="MGT29" s="32"/>
      <c r="MGU29" s="32"/>
      <c r="MGV29" s="32"/>
      <c r="MGW29" s="32"/>
      <c r="MGX29" s="32"/>
      <c r="MGY29" s="32"/>
      <c r="MGZ29" s="32"/>
      <c r="MHA29" s="32"/>
      <c r="MHB29" s="32"/>
      <c r="MHC29" s="32"/>
      <c r="MHD29" s="32"/>
      <c r="MHE29" s="32"/>
      <c r="MHF29" s="32"/>
      <c r="MHG29" s="32"/>
      <c r="MHH29" s="32"/>
      <c r="MHI29" s="32"/>
      <c r="MHJ29" s="32"/>
      <c r="MHK29" s="32"/>
      <c r="MHL29" s="32"/>
      <c r="MHM29" s="32"/>
      <c r="MHN29" s="32"/>
      <c r="MHO29" s="32"/>
      <c r="MHP29" s="32"/>
      <c r="MHQ29" s="32"/>
      <c r="MHR29" s="32"/>
      <c r="MHS29" s="32"/>
      <c r="MHT29" s="32"/>
      <c r="MHU29" s="32"/>
      <c r="MHV29" s="32"/>
      <c r="MHW29" s="32"/>
      <c r="MHX29" s="32"/>
      <c r="MHY29" s="32"/>
      <c r="MHZ29" s="32"/>
      <c r="MIA29" s="32"/>
      <c r="MIB29" s="32"/>
      <c r="MIC29" s="32"/>
      <c r="MID29" s="32"/>
      <c r="MIE29" s="32"/>
      <c r="MIF29" s="32"/>
      <c r="MIG29" s="32"/>
      <c r="MIH29" s="32"/>
      <c r="MII29" s="32"/>
      <c r="MIJ29" s="32"/>
      <c r="MIK29" s="32"/>
      <c r="MIL29" s="32"/>
      <c r="MIM29" s="32"/>
      <c r="MIN29" s="32"/>
      <c r="MIO29" s="32"/>
      <c r="MIP29" s="32"/>
      <c r="MIQ29" s="32"/>
      <c r="MIR29" s="32"/>
      <c r="MIS29" s="32"/>
      <c r="MIT29" s="32"/>
      <c r="MIU29" s="32"/>
      <c r="MIV29" s="32"/>
      <c r="MIW29" s="32"/>
      <c r="MIX29" s="32"/>
      <c r="MIY29" s="32"/>
      <c r="MIZ29" s="32"/>
      <c r="MJA29" s="32"/>
      <c r="MJB29" s="32"/>
      <c r="MJC29" s="32"/>
      <c r="MJD29" s="32"/>
      <c r="MJE29" s="32"/>
      <c r="MJF29" s="32"/>
      <c r="MJG29" s="32"/>
      <c r="MJH29" s="32"/>
      <c r="MJI29" s="32"/>
      <c r="MJJ29" s="32"/>
      <c r="MJK29" s="32"/>
      <c r="MJL29" s="32"/>
      <c r="MJM29" s="32"/>
      <c r="MJN29" s="32"/>
      <c r="MJO29" s="32"/>
      <c r="MJP29" s="32"/>
      <c r="MJQ29" s="32"/>
      <c r="MJR29" s="32"/>
      <c r="MJS29" s="32"/>
      <c r="MJT29" s="32"/>
      <c r="MJU29" s="32"/>
      <c r="MJV29" s="32"/>
      <c r="MJW29" s="32"/>
      <c r="MJX29" s="32"/>
      <c r="MJY29" s="32"/>
      <c r="MJZ29" s="32"/>
      <c r="MKA29" s="32"/>
      <c r="MKB29" s="32"/>
      <c r="MKC29" s="32"/>
      <c r="MKD29" s="32"/>
      <c r="MKE29" s="32"/>
      <c r="MKF29" s="32"/>
      <c r="MKG29" s="32"/>
      <c r="MKH29" s="32"/>
      <c r="MKI29" s="32"/>
      <c r="MKJ29" s="32"/>
      <c r="MKK29" s="32"/>
      <c r="MKL29" s="32"/>
      <c r="MKM29" s="32"/>
      <c r="MKN29" s="32"/>
      <c r="MKO29" s="32"/>
      <c r="MKP29" s="32"/>
      <c r="MKQ29" s="32"/>
      <c r="MKR29" s="32"/>
      <c r="MKS29" s="32"/>
      <c r="MKT29" s="32"/>
      <c r="MKU29" s="32"/>
      <c r="MKV29" s="32"/>
      <c r="MKW29" s="32"/>
      <c r="MKX29" s="32"/>
      <c r="MKY29" s="32"/>
      <c r="MKZ29" s="32"/>
      <c r="MLA29" s="32"/>
      <c r="MLB29" s="32"/>
      <c r="MLC29" s="32"/>
      <c r="MLD29" s="32"/>
      <c r="MLE29" s="32"/>
      <c r="MLF29" s="32"/>
      <c r="MLG29" s="32"/>
      <c r="MLH29" s="32"/>
      <c r="MLI29" s="32"/>
      <c r="MLJ29" s="32"/>
      <c r="MLK29" s="32"/>
      <c r="MLL29" s="32"/>
      <c r="MLM29" s="32"/>
      <c r="MLN29" s="32"/>
      <c r="MLO29" s="32"/>
      <c r="MLP29" s="32"/>
      <c r="MLQ29" s="32"/>
      <c r="MLR29" s="32"/>
      <c r="MLS29" s="32"/>
      <c r="MLT29" s="32"/>
      <c r="MLU29" s="32"/>
      <c r="MLV29" s="32"/>
      <c r="MLW29" s="32"/>
      <c r="MLX29" s="32"/>
      <c r="MLY29" s="32"/>
      <c r="MLZ29" s="32"/>
      <c r="MMA29" s="32"/>
      <c r="MMB29" s="32"/>
      <c r="MMC29" s="32"/>
      <c r="MMD29" s="32"/>
      <c r="MME29" s="32"/>
      <c r="MMF29" s="32"/>
      <c r="MMG29" s="32"/>
      <c r="MMH29" s="32"/>
      <c r="MMI29" s="32"/>
      <c r="MMJ29" s="32"/>
      <c r="MMK29" s="32"/>
      <c r="MML29" s="32"/>
      <c r="MMM29" s="32"/>
      <c r="MMN29" s="32"/>
      <c r="MMO29" s="32"/>
      <c r="MMP29" s="32"/>
      <c r="MMQ29" s="32"/>
      <c r="MMR29" s="32"/>
      <c r="MMS29" s="32"/>
      <c r="MMT29" s="32"/>
      <c r="MMU29" s="32"/>
      <c r="MMV29" s="32"/>
      <c r="MMW29" s="32"/>
      <c r="MMX29" s="32"/>
      <c r="MMY29" s="32"/>
      <c r="MMZ29" s="32"/>
      <c r="MNA29" s="32"/>
      <c r="MNB29" s="32"/>
      <c r="MNC29" s="32"/>
      <c r="MND29" s="32"/>
      <c r="MNE29" s="32"/>
      <c r="MNF29" s="32"/>
      <c r="MNG29" s="32"/>
      <c r="MNH29" s="32"/>
      <c r="MNI29" s="32"/>
      <c r="MNJ29" s="32"/>
      <c r="MNK29" s="32"/>
      <c r="MNL29" s="32"/>
      <c r="MNM29" s="32"/>
      <c r="MNN29" s="32"/>
      <c r="MNO29" s="32"/>
      <c r="MNP29" s="32"/>
      <c r="MNQ29" s="32"/>
      <c r="MNR29" s="32"/>
      <c r="MNS29" s="32"/>
      <c r="MNT29" s="32"/>
      <c r="MNU29" s="32"/>
      <c r="MNV29" s="32"/>
      <c r="MNW29" s="32"/>
      <c r="MNX29" s="32"/>
      <c r="MNY29" s="32"/>
      <c r="MNZ29" s="32"/>
      <c r="MOA29" s="32"/>
      <c r="MOB29" s="32"/>
      <c r="MOC29" s="32"/>
      <c r="MOD29" s="32"/>
      <c r="MOE29" s="32"/>
      <c r="MOF29" s="32"/>
      <c r="MOG29" s="32"/>
      <c r="MOH29" s="32"/>
      <c r="MOI29" s="32"/>
      <c r="MOJ29" s="32"/>
      <c r="MOK29" s="32"/>
      <c r="MOL29" s="32"/>
      <c r="MOM29" s="32"/>
      <c r="MON29" s="32"/>
      <c r="MOO29" s="32"/>
      <c r="MOP29" s="32"/>
      <c r="MOQ29" s="32"/>
      <c r="MOR29" s="32"/>
      <c r="MOS29" s="32"/>
      <c r="MOT29" s="32"/>
      <c r="MOU29" s="32"/>
      <c r="MOV29" s="32"/>
      <c r="MOW29" s="32"/>
      <c r="MOX29" s="32"/>
      <c r="MOY29" s="32"/>
      <c r="MOZ29" s="32"/>
      <c r="MPA29" s="32"/>
      <c r="MPB29" s="32"/>
      <c r="MPC29" s="32"/>
      <c r="MPD29" s="32"/>
      <c r="MPE29" s="32"/>
      <c r="MPF29" s="32"/>
      <c r="MPG29" s="32"/>
      <c r="MPH29" s="32"/>
      <c r="MPI29" s="32"/>
      <c r="MPJ29" s="32"/>
      <c r="MPK29" s="32"/>
      <c r="MPL29" s="32"/>
      <c r="MPM29" s="32"/>
      <c r="MPN29" s="32"/>
      <c r="MPO29" s="32"/>
      <c r="MPP29" s="32"/>
      <c r="MPQ29" s="32"/>
      <c r="MPR29" s="32"/>
      <c r="MPS29" s="32"/>
      <c r="MPT29" s="32"/>
      <c r="MPU29" s="32"/>
      <c r="MPV29" s="32"/>
      <c r="MPW29" s="32"/>
      <c r="MPX29" s="32"/>
      <c r="MPY29" s="32"/>
      <c r="MPZ29" s="32"/>
      <c r="MQA29" s="32"/>
      <c r="MQB29" s="32"/>
      <c r="MQC29" s="32"/>
      <c r="MQD29" s="32"/>
      <c r="MQE29" s="32"/>
      <c r="MQF29" s="32"/>
      <c r="MQG29" s="32"/>
      <c r="MQH29" s="32"/>
      <c r="MQI29" s="32"/>
      <c r="MQJ29" s="32"/>
      <c r="MQK29" s="32"/>
      <c r="MQL29" s="32"/>
      <c r="MQM29" s="32"/>
      <c r="MQN29" s="32"/>
      <c r="MQO29" s="32"/>
      <c r="MQP29" s="32"/>
      <c r="MQQ29" s="32"/>
      <c r="MQR29" s="32"/>
      <c r="MQS29" s="32"/>
      <c r="MQT29" s="32"/>
      <c r="MQU29" s="32"/>
      <c r="MQV29" s="32"/>
      <c r="MQW29" s="32"/>
      <c r="MQX29" s="32"/>
      <c r="MQY29" s="32"/>
      <c r="MQZ29" s="32"/>
      <c r="MRA29" s="32"/>
      <c r="MRB29" s="32"/>
      <c r="MRC29" s="32"/>
      <c r="MRD29" s="32"/>
      <c r="MRE29" s="32"/>
      <c r="MRF29" s="32"/>
      <c r="MRG29" s="32"/>
      <c r="MRH29" s="32"/>
      <c r="MRI29" s="32"/>
      <c r="MRJ29" s="32"/>
      <c r="MRK29" s="32"/>
      <c r="MRL29" s="32"/>
      <c r="MRM29" s="32"/>
      <c r="MRN29" s="32"/>
      <c r="MRO29" s="32"/>
      <c r="MRP29" s="32"/>
      <c r="MRQ29" s="32"/>
      <c r="MRR29" s="32"/>
      <c r="MRS29" s="32"/>
      <c r="MRT29" s="32"/>
      <c r="MRU29" s="32"/>
      <c r="MRV29" s="32"/>
      <c r="MRW29" s="32"/>
      <c r="MRX29" s="32"/>
      <c r="MRY29" s="32"/>
      <c r="MRZ29" s="32"/>
      <c r="MSA29" s="32"/>
      <c r="MSB29" s="32"/>
      <c r="MSC29" s="32"/>
      <c r="MSD29" s="32"/>
      <c r="MSE29" s="32"/>
      <c r="MSF29" s="32"/>
      <c r="MSG29" s="32"/>
      <c r="MSH29" s="32"/>
      <c r="MSI29" s="32"/>
      <c r="MSJ29" s="32"/>
      <c r="MSK29" s="32"/>
      <c r="MSL29" s="32"/>
      <c r="MSM29" s="32"/>
      <c r="MSN29" s="32"/>
      <c r="MSO29" s="32"/>
      <c r="MSP29" s="32"/>
      <c r="MSQ29" s="32"/>
      <c r="MSR29" s="32"/>
      <c r="MSS29" s="32"/>
      <c r="MST29" s="32"/>
      <c r="MSU29" s="32"/>
      <c r="MSV29" s="32"/>
      <c r="MSW29" s="32"/>
      <c r="MSX29" s="32"/>
      <c r="MSY29" s="32"/>
      <c r="MSZ29" s="32"/>
      <c r="MTA29" s="32"/>
      <c r="MTB29" s="32"/>
      <c r="MTC29" s="32"/>
      <c r="MTD29" s="32"/>
      <c r="MTE29" s="32"/>
      <c r="MTF29" s="32"/>
      <c r="MTG29" s="32"/>
      <c r="MTH29" s="32"/>
      <c r="MTI29" s="32"/>
      <c r="MTJ29" s="32"/>
      <c r="MTK29" s="32"/>
      <c r="MTL29" s="32"/>
      <c r="MTM29" s="32"/>
      <c r="MTN29" s="32"/>
      <c r="MTO29" s="32"/>
      <c r="MTP29" s="32"/>
      <c r="MTQ29" s="32"/>
      <c r="MTR29" s="32"/>
      <c r="MTS29" s="32"/>
      <c r="MTT29" s="32"/>
      <c r="MTU29" s="32"/>
      <c r="MTV29" s="32"/>
      <c r="MTW29" s="32"/>
      <c r="MTX29" s="32"/>
      <c r="MTY29" s="32"/>
      <c r="MTZ29" s="32"/>
      <c r="MUA29" s="32"/>
      <c r="MUB29" s="32"/>
      <c r="MUC29" s="32"/>
      <c r="MUD29" s="32"/>
      <c r="MUE29" s="32"/>
      <c r="MUF29" s="32"/>
      <c r="MUG29" s="32"/>
      <c r="MUH29" s="32"/>
      <c r="MUI29" s="32"/>
      <c r="MUJ29" s="32"/>
      <c r="MUK29" s="32"/>
      <c r="MUL29" s="32"/>
      <c r="MUM29" s="32"/>
      <c r="MUN29" s="32"/>
      <c r="MUO29" s="32"/>
      <c r="MUP29" s="32"/>
      <c r="MUQ29" s="32"/>
      <c r="MUR29" s="32"/>
      <c r="MUS29" s="32"/>
      <c r="MUT29" s="32"/>
      <c r="MUU29" s="32"/>
      <c r="MUV29" s="32"/>
      <c r="MUW29" s="32"/>
      <c r="MUX29" s="32"/>
      <c r="MUY29" s="32"/>
      <c r="MUZ29" s="32"/>
      <c r="MVA29" s="32"/>
      <c r="MVB29" s="32"/>
      <c r="MVC29" s="32"/>
      <c r="MVD29" s="32"/>
      <c r="MVE29" s="32"/>
      <c r="MVF29" s="32"/>
      <c r="MVG29" s="32"/>
      <c r="MVH29" s="32"/>
      <c r="MVI29" s="32"/>
      <c r="MVJ29" s="32"/>
      <c r="MVK29" s="32"/>
      <c r="MVL29" s="32"/>
      <c r="MVM29" s="32"/>
      <c r="MVN29" s="32"/>
      <c r="MVO29" s="32"/>
      <c r="MVP29" s="32"/>
      <c r="MVQ29" s="32"/>
      <c r="MVR29" s="32"/>
      <c r="MVS29" s="32"/>
      <c r="MVT29" s="32"/>
      <c r="MVU29" s="32"/>
      <c r="MVV29" s="32"/>
      <c r="MVW29" s="32"/>
      <c r="MVX29" s="32"/>
      <c r="MVY29" s="32"/>
      <c r="MVZ29" s="32"/>
      <c r="MWA29" s="32"/>
      <c r="MWB29" s="32"/>
      <c r="MWC29" s="32"/>
      <c r="MWD29" s="32"/>
      <c r="MWE29" s="32"/>
      <c r="MWF29" s="32"/>
      <c r="MWG29" s="32"/>
      <c r="MWH29" s="32"/>
      <c r="MWI29" s="32"/>
      <c r="MWJ29" s="32"/>
      <c r="MWK29" s="32"/>
      <c r="MWL29" s="32"/>
      <c r="MWM29" s="32"/>
      <c r="MWN29" s="32"/>
      <c r="MWO29" s="32"/>
      <c r="MWP29" s="32"/>
      <c r="MWQ29" s="32"/>
      <c r="MWR29" s="32"/>
      <c r="MWS29" s="32"/>
      <c r="MWT29" s="32"/>
      <c r="MWU29" s="32"/>
      <c r="MWV29" s="32"/>
      <c r="MWW29" s="32"/>
      <c r="MWX29" s="32"/>
      <c r="MWY29" s="32"/>
      <c r="MWZ29" s="32"/>
      <c r="MXA29" s="32"/>
      <c r="MXB29" s="32"/>
      <c r="MXC29" s="32"/>
      <c r="MXD29" s="32"/>
      <c r="MXE29" s="32"/>
      <c r="MXF29" s="32"/>
      <c r="MXG29" s="32"/>
      <c r="MXH29" s="32"/>
      <c r="MXI29" s="32"/>
      <c r="MXJ29" s="32"/>
      <c r="MXK29" s="32"/>
      <c r="MXL29" s="32"/>
      <c r="MXM29" s="32"/>
      <c r="MXN29" s="32"/>
      <c r="MXO29" s="32"/>
      <c r="MXP29" s="32"/>
      <c r="MXQ29" s="32"/>
      <c r="MXR29" s="32"/>
      <c r="MXS29" s="32"/>
      <c r="MXT29" s="32"/>
      <c r="MXU29" s="32"/>
      <c r="MXV29" s="32"/>
      <c r="MXW29" s="32"/>
      <c r="MXX29" s="32"/>
      <c r="MXY29" s="32"/>
      <c r="MXZ29" s="32"/>
      <c r="MYA29" s="32"/>
      <c r="MYB29" s="32"/>
      <c r="MYC29" s="32"/>
      <c r="MYD29" s="32"/>
      <c r="MYE29" s="32"/>
      <c r="MYF29" s="32"/>
      <c r="MYG29" s="32"/>
      <c r="MYH29" s="32"/>
      <c r="MYI29" s="32"/>
      <c r="MYJ29" s="32"/>
      <c r="MYK29" s="32"/>
      <c r="MYL29" s="32"/>
      <c r="MYM29" s="32"/>
      <c r="MYN29" s="32"/>
      <c r="MYO29" s="32"/>
      <c r="MYP29" s="32"/>
      <c r="MYQ29" s="32"/>
      <c r="MYR29" s="32"/>
      <c r="MYS29" s="32"/>
      <c r="MYT29" s="32"/>
      <c r="MYU29" s="32"/>
      <c r="MYV29" s="32"/>
      <c r="MYW29" s="32"/>
      <c r="MYX29" s="32"/>
      <c r="MYY29" s="32"/>
      <c r="MYZ29" s="32"/>
      <c r="MZA29" s="32"/>
      <c r="MZB29" s="32"/>
      <c r="MZC29" s="32"/>
      <c r="MZD29" s="32"/>
      <c r="MZE29" s="32"/>
      <c r="MZF29" s="32"/>
      <c r="MZG29" s="32"/>
      <c r="MZH29" s="32"/>
      <c r="MZI29" s="32"/>
      <c r="MZJ29" s="32"/>
      <c r="MZK29" s="32"/>
      <c r="MZL29" s="32"/>
      <c r="MZM29" s="32"/>
      <c r="MZN29" s="32"/>
      <c r="MZO29" s="32"/>
      <c r="MZP29" s="32"/>
      <c r="MZQ29" s="32"/>
      <c r="MZR29" s="32"/>
      <c r="MZS29" s="32"/>
      <c r="MZT29" s="32"/>
      <c r="MZU29" s="32"/>
      <c r="MZV29" s="32"/>
      <c r="MZW29" s="32"/>
      <c r="MZX29" s="32"/>
      <c r="MZY29" s="32"/>
      <c r="MZZ29" s="32"/>
      <c r="NAA29" s="32"/>
      <c r="NAB29" s="32"/>
      <c r="NAC29" s="32"/>
      <c r="NAD29" s="32"/>
      <c r="NAE29" s="32"/>
      <c r="NAF29" s="32"/>
      <c r="NAG29" s="32"/>
      <c r="NAH29" s="32"/>
      <c r="NAI29" s="32"/>
      <c r="NAJ29" s="32"/>
      <c r="NAK29" s="32"/>
      <c r="NAL29" s="32"/>
      <c r="NAM29" s="32"/>
      <c r="NAN29" s="32"/>
      <c r="NAO29" s="32"/>
      <c r="NAP29" s="32"/>
      <c r="NAQ29" s="32"/>
      <c r="NAR29" s="32"/>
      <c r="NAS29" s="32"/>
      <c r="NAT29" s="32"/>
      <c r="NAU29" s="32"/>
      <c r="NAV29" s="32"/>
      <c r="NAW29" s="32"/>
      <c r="NAX29" s="32"/>
      <c r="NAY29" s="32"/>
      <c r="NAZ29" s="32"/>
      <c r="NBA29" s="32"/>
      <c r="NBB29" s="32"/>
      <c r="NBC29" s="32"/>
      <c r="NBD29" s="32"/>
      <c r="NBE29" s="32"/>
      <c r="NBF29" s="32"/>
      <c r="NBG29" s="32"/>
      <c r="NBH29" s="32"/>
      <c r="NBI29" s="32"/>
      <c r="NBJ29" s="32"/>
      <c r="NBK29" s="32"/>
      <c r="NBL29" s="32"/>
      <c r="NBM29" s="32"/>
      <c r="NBN29" s="32"/>
      <c r="NBO29" s="32"/>
      <c r="NBP29" s="32"/>
      <c r="NBQ29" s="32"/>
      <c r="NBR29" s="32"/>
      <c r="NBS29" s="32"/>
      <c r="NBT29" s="32"/>
      <c r="NBU29" s="32"/>
      <c r="NBV29" s="32"/>
      <c r="NBW29" s="32"/>
      <c r="NBX29" s="32"/>
      <c r="NBY29" s="32"/>
      <c r="NBZ29" s="32"/>
      <c r="NCA29" s="32"/>
      <c r="NCB29" s="32"/>
      <c r="NCC29" s="32"/>
      <c r="NCD29" s="32"/>
      <c r="NCE29" s="32"/>
      <c r="NCF29" s="32"/>
      <c r="NCG29" s="32"/>
      <c r="NCH29" s="32"/>
      <c r="NCI29" s="32"/>
      <c r="NCJ29" s="32"/>
      <c r="NCK29" s="32"/>
      <c r="NCL29" s="32"/>
      <c r="NCM29" s="32"/>
      <c r="NCN29" s="32"/>
      <c r="NCO29" s="32"/>
      <c r="NCP29" s="32"/>
      <c r="NCQ29" s="32"/>
      <c r="NCR29" s="32"/>
      <c r="NCS29" s="32"/>
      <c r="NCT29" s="32"/>
      <c r="NCU29" s="32"/>
      <c r="NCV29" s="32"/>
      <c r="NCW29" s="32"/>
      <c r="NCX29" s="32"/>
      <c r="NCY29" s="32"/>
      <c r="NCZ29" s="32"/>
      <c r="NDA29" s="32"/>
      <c r="NDB29" s="32"/>
      <c r="NDC29" s="32"/>
      <c r="NDD29" s="32"/>
      <c r="NDE29" s="32"/>
      <c r="NDF29" s="32"/>
      <c r="NDG29" s="32"/>
      <c r="NDH29" s="32"/>
      <c r="NDI29" s="32"/>
      <c r="NDJ29" s="32"/>
      <c r="NDK29" s="32"/>
      <c r="NDL29" s="32"/>
      <c r="NDM29" s="32"/>
      <c r="NDN29" s="32"/>
      <c r="NDO29" s="32"/>
      <c r="NDP29" s="32"/>
      <c r="NDQ29" s="32"/>
      <c r="NDR29" s="32"/>
      <c r="NDS29" s="32"/>
      <c r="NDT29" s="32"/>
      <c r="NDU29" s="32"/>
      <c r="NDV29" s="32"/>
      <c r="NDW29" s="32"/>
      <c r="NDX29" s="32"/>
      <c r="NDY29" s="32"/>
      <c r="NDZ29" s="32"/>
      <c r="NEA29" s="32"/>
      <c r="NEB29" s="32"/>
      <c r="NEC29" s="32"/>
      <c r="NED29" s="32"/>
      <c r="NEE29" s="32"/>
      <c r="NEF29" s="32"/>
      <c r="NEG29" s="32"/>
      <c r="NEH29" s="32"/>
      <c r="NEI29" s="32"/>
      <c r="NEJ29" s="32"/>
      <c r="NEK29" s="32"/>
      <c r="NEL29" s="32"/>
      <c r="NEM29" s="32"/>
      <c r="NEN29" s="32"/>
      <c r="NEO29" s="32"/>
      <c r="NEP29" s="32"/>
      <c r="NEQ29" s="32"/>
      <c r="NER29" s="32"/>
      <c r="NES29" s="32"/>
      <c r="NET29" s="32"/>
      <c r="NEU29" s="32"/>
      <c r="NEV29" s="32"/>
      <c r="NEW29" s="32"/>
      <c r="NEX29" s="32"/>
      <c r="NEY29" s="32"/>
      <c r="NEZ29" s="32"/>
      <c r="NFA29" s="32"/>
      <c r="NFB29" s="32"/>
      <c r="NFC29" s="32"/>
      <c r="NFD29" s="32"/>
      <c r="NFE29" s="32"/>
      <c r="NFF29" s="32"/>
      <c r="NFG29" s="32"/>
      <c r="NFH29" s="32"/>
      <c r="NFI29" s="32"/>
      <c r="NFJ29" s="32"/>
      <c r="NFK29" s="32"/>
      <c r="NFL29" s="32"/>
      <c r="NFM29" s="32"/>
      <c r="NFN29" s="32"/>
      <c r="NFO29" s="32"/>
      <c r="NFP29" s="32"/>
      <c r="NFQ29" s="32"/>
      <c r="NFR29" s="32"/>
      <c r="NFS29" s="32"/>
      <c r="NFT29" s="32"/>
      <c r="NFU29" s="32"/>
      <c r="NFV29" s="32"/>
      <c r="NFW29" s="32"/>
      <c r="NFX29" s="32"/>
      <c r="NFY29" s="32"/>
      <c r="NFZ29" s="32"/>
      <c r="NGA29" s="32"/>
      <c r="NGB29" s="32"/>
      <c r="NGC29" s="32"/>
      <c r="NGD29" s="32"/>
      <c r="NGE29" s="32"/>
      <c r="NGF29" s="32"/>
      <c r="NGG29" s="32"/>
      <c r="NGH29" s="32"/>
      <c r="NGI29" s="32"/>
      <c r="NGJ29" s="32"/>
      <c r="NGK29" s="32"/>
      <c r="NGL29" s="32"/>
      <c r="NGM29" s="32"/>
      <c r="NGN29" s="32"/>
      <c r="NGO29" s="32"/>
      <c r="NGP29" s="32"/>
      <c r="NGQ29" s="32"/>
      <c r="NGR29" s="32"/>
      <c r="NGS29" s="32"/>
      <c r="NGT29" s="32"/>
      <c r="NGU29" s="32"/>
      <c r="NGV29" s="32"/>
      <c r="NGW29" s="32"/>
      <c r="NGX29" s="32"/>
      <c r="NGY29" s="32"/>
      <c r="NGZ29" s="32"/>
      <c r="NHA29" s="32"/>
      <c r="NHB29" s="32"/>
      <c r="NHC29" s="32"/>
      <c r="NHD29" s="32"/>
      <c r="NHE29" s="32"/>
      <c r="NHF29" s="32"/>
      <c r="NHG29" s="32"/>
      <c r="NHH29" s="32"/>
      <c r="NHI29" s="32"/>
      <c r="NHJ29" s="32"/>
      <c r="NHK29" s="32"/>
      <c r="NHL29" s="32"/>
      <c r="NHM29" s="32"/>
      <c r="NHN29" s="32"/>
      <c r="NHO29" s="32"/>
      <c r="NHP29" s="32"/>
      <c r="NHQ29" s="32"/>
      <c r="NHR29" s="32"/>
      <c r="NHS29" s="32"/>
      <c r="NHT29" s="32"/>
      <c r="NHU29" s="32"/>
      <c r="NHV29" s="32"/>
      <c r="NHW29" s="32"/>
      <c r="NHX29" s="32"/>
      <c r="NHY29" s="32"/>
      <c r="NHZ29" s="32"/>
      <c r="NIA29" s="32"/>
      <c r="NIB29" s="32"/>
      <c r="NIC29" s="32"/>
      <c r="NID29" s="32"/>
      <c r="NIE29" s="32"/>
      <c r="NIF29" s="32"/>
      <c r="NIG29" s="32"/>
      <c r="NIH29" s="32"/>
      <c r="NII29" s="32"/>
      <c r="NIJ29" s="32"/>
      <c r="NIK29" s="32"/>
      <c r="NIL29" s="32"/>
      <c r="NIM29" s="32"/>
      <c r="NIN29" s="32"/>
      <c r="NIO29" s="32"/>
      <c r="NIP29" s="32"/>
      <c r="NIQ29" s="32"/>
      <c r="NIR29" s="32"/>
      <c r="NIS29" s="32"/>
      <c r="NIT29" s="32"/>
      <c r="NIU29" s="32"/>
      <c r="NIV29" s="32"/>
      <c r="NIW29" s="32"/>
      <c r="NIX29" s="32"/>
      <c r="NIY29" s="32"/>
      <c r="NIZ29" s="32"/>
      <c r="NJA29" s="32"/>
      <c r="NJB29" s="32"/>
      <c r="NJC29" s="32"/>
      <c r="NJD29" s="32"/>
      <c r="NJE29" s="32"/>
      <c r="NJF29" s="32"/>
      <c r="NJG29" s="32"/>
      <c r="NJH29" s="32"/>
      <c r="NJI29" s="32"/>
      <c r="NJJ29" s="32"/>
      <c r="NJK29" s="32"/>
      <c r="NJL29" s="32"/>
      <c r="NJM29" s="32"/>
      <c r="NJN29" s="32"/>
      <c r="NJO29" s="32"/>
      <c r="NJP29" s="32"/>
      <c r="NJQ29" s="32"/>
      <c r="NJR29" s="32"/>
      <c r="NJS29" s="32"/>
      <c r="NJT29" s="32"/>
      <c r="NJU29" s="32"/>
      <c r="NJV29" s="32"/>
      <c r="NJW29" s="32"/>
      <c r="NJX29" s="32"/>
      <c r="NJY29" s="32"/>
      <c r="NJZ29" s="32"/>
      <c r="NKA29" s="32"/>
      <c r="NKB29" s="32"/>
      <c r="NKC29" s="32"/>
      <c r="NKD29" s="32"/>
      <c r="NKE29" s="32"/>
      <c r="NKF29" s="32"/>
      <c r="NKG29" s="32"/>
      <c r="NKH29" s="32"/>
      <c r="NKI29" s="32"/>
      <c r="NKJ29" s="32"/>
      <c r="NKK29" s="32"/>
      <c r="NKL29" s="32"/>
      <c r="NKM29" s="32"/>
      <c r="NKN29" s="32"/>
      <c r="NKO29" s="32"/>
      <c r="NKP29" s="32"/>
      <c r="NKQ29" s="32"/>
      <c r="NKR29" s="32"/>
      <c r="NKS29" s="32"/>
      <c r="NKT29" s="32"/>
      <c r="NKU29" s="32"/>
      <c r="NKV29" s="32"/>
      <c r="NKW29" s="32"/>
      <c r="NKX29" s="32"/>
      <c r="NKY29" s="32"/>
      <c r="NKZ29" s="32"/>
      <c r="NLA29" s="32"/>
      <c r="NLB29" s="32"/>
      <c r="NLC29" s="32"/>
      <c r="NLD29" s="32"/>
      <c r="NLE29" s="32"/>
      <c r="NLF29" s="32"/>
      <c r="NLG29" s="32"/>
      <c r="NLH29" s="32"/>
      <c r="NLI29" s="32"/>
      <c r="NLJ29" s="32"/>
      <c r="NLK29" s="32"/>
      <c r="NLL29" s="32"/>
      <c r="NLM29" s="32"/>
      <c r="NLN29" s="32"/>
      <c r="NLO29" s="32"/>
      <c r="NLP29" s="32"/>
      <c r="NLQ29" s="32"/>
      <c r="NLR29" s="32"/>
      <c r="NLS29" s="32"/>
      <c r="NLT29" s="32"/>
      <c r="NLU29" s="32"/>
      <c r="NLV29" s="32"/>
      <c r="NLW29" s="32"/>
      <c r="NLX29" s="32"/>
      <c r="NLY29" s="32"/>
      <c r="NLZ29" s="32"/>
      <c r="NMA29" s="32"/>
      <c r="NMB29" s="32"/>
      <c r="NMC29" s="32"/>
      <c r="NMD29" s="32"/>
      <c r="NME29" s="32"/>
      <c r="NMF29" s="32"/>
      <c r="NMG29" s="32"/>
      <c r="NMH29" s="32"/>
      <c r="NMI29" s="32"/>
      <c r="NMJ29" s="32"/>
      <c r="NMK29" s="32"/>
      <c r="NML29" s="32"/>
      <c r="NMM29" s="32"/>
      <c r="NMN29" s="32"/>
      <c r="NMO29" s="32"/>
      <c r="NMP29" s="32"/>
      <c r="NMQ29" s="32"/>
      <c r="NMR29" s="32"/>
      <c r="NMS29" s="32"/>
      <c r="NMT29" s="32"/>
      <c r="NMU29" s="32"/>
      <c r="NMV29" s="32"/>
      <c r="NMW29" s="32"/>
      <c r="NMX29" s="32"/>
      <c r="NMY29" s="32"/>
      <c r="NMZ29" s="32"/>
      <c r="NNA29" s="32"/>
      <c r="NNB29" s="32"/>
      <c r="NNC29" s="32"/>
      <c r="NND29" s="32"/>
      <c r="NNE29" s="32"/>
      <c r="NNF29" s="32"/>
      <c r="NNG29" s="32"/>
      <c r="NNH29" s="32"/>
      <c r="NNI29" s="32"/>
      <c r="NNJ29" s="32"/>
      <c r="NNK29" s="32"/>
      <c r="NNL29" s="32"/>
      <c r="NNM29" s="32"/>
      <c r="NNN29" s="32"/>
      <c r="NNO29" s="32"/>
      <c r="NNP29" s="32"/>
      <c r="NNQ29" s="32"/>
      <c r="NNR29" s="32"/>
      <c r="NNS29" s="32"/>
      <c r="NNT29" s="32"/>
      <c r="NNU29" s="32"/>
      <c r="NNV29" s="32"/>
      <c r="NNW29" s="32"/>
      <c r="NNX29" s="32"/>
      <c r="NNY29" s="32"/>
      <c r="NNZ29" s="32"/>
      <c r="NOA29" s="32"/>
      <c r="NOB29" s="32"/>
      <c r="NOC29" s="32"/>
      <c r="NOD29" s="32"/>
      <c r="NOE29" s="32"/>
      <c r="NOF29" s="32"/>
      <c r="NOG29" s="32"/>
      <c r="NOH29" s="32"/>
      <c r="NOI29" s="32"/>
      <c r="NOJ29" s="32"/>
      <c r="NOK29" s="32"/>
      <c r="NOL29" s="32"/>
      <c r="NOM29" s="32"/>
      <c r="NON29" s="32"/>
      <c r="NOO29" s="32"/>
      <c r="NOP29" s="32"/>
      <c r="NOQ29" s="32"/>
      <c r="NOR29" s="32"/>
      <c r="NOS29" s="32"/>
      <c r="NOT29" s="32"/>
      <c r="NOU29" s="32"/>
      <c r="NOV29" s="32"/>
      <c r="NOW29" s="32"/>
      <c r="NOX29" s="32"/>
      <c r="NOY29" s="32"/>
      <c r="NOZ29" s="32"/>
      <c r="NPA29" s="32"/>
      <c r="NPB29" s="32"/>
      <c r="NPC29" s="32"/>
      <c r="NPD29" s="32"/>
      <c r="NPE29" s="32"/>
      <c r="NPF29" s="32"/>
      <c r="NPG29" s="32"/>
      <c r="NPH29" s="32"/>
      <c r="NPI29" s="32"/>
      <c r="NPJ29" s="32"/>
      <c r="NPK29" s="32"/>
      <c r="NPL29" s="32"/>
      <c r="NPM29" s="32"/>
      <c r="NPN29" s="32"/>
      <c r="NPO29" s="32"/>
      <c r="NPP29" s="32"/>
      <c r="NPQ29" s="32"/>
      <c r="NPR29" s="32"/>
      <c r="NPS29" s="32"/>
      <c r="NPT29" s="32"/>
      <c r="NPU29" s="32"/>
      <c r="NPV29" s="32"/>
      <c r="NPW29" s="32"/>
      <c r="NPX29" s="32"/>
      <c r="NPY29" s="32"/>
      <c r="NPZ29" s="32"/>
      <c r="NQA29" s="32"/>
      <c r="NQB29" s="32"/>
      <c r="NQC29" s="32"/>
      <c r="NQD29" s="32"/>
      <c r="NQE29" s="32"/>
      <c r="NQF29" s="32"/>
      <c r="NQG29" s="32"/>
      <c r="NQH29" s="32"/>
      <c r="NQI29" s="32"/>
      <c r="NQJ29" s="32"/>
      <c r="NQK29" s="32"/>
      <c r="NQL29" s="32"/>
      <c r="NQM29" s="32"/>
      <c r="NQN29" s="32"/>
      <c r="NQO29" s="32"/>
      <c r="NQP29" s="32"/>
      <c r="NQQ29" s="32"/>
      <c r="NQR29" s="32"/>
      <c r="NQS29" s="32"/>
      <c r="NQT29" s="32"/>
      <c r="NQU29" s="32"/>
      <c r="NQV29" s="32"/>
      <c r="NQW29" s="32"/>
      <c r="NQX29" s="32"/>
      <c r="NQY29" s="32"/>
      <c r="NQZ29" s="32"/>
      <c r="NRA29" s="32"/>
      <c r="NRB29" s="32"/>
      <c r="NRC29" s="32"/>
      <c r="NRD29" s="32"/>
      <c r="NRE29" s="32"/>
      <c r="NRF29" s="32"/>
      <c r="NRG29" s="32"/>
      <c r="NRH29" s="32"/>
      <c r="NRI29" s="32"/>
      <c r="NRJ29" s="32"/>
      <c r="NRK29" s="32"/>
      <c r="NRL29" s="32"/>
      <c r="NRM29" s="32"/>
      <c r="NRN29" s="32"/>
      <c r="NRO29" s="32"/>
      <c r="NRP29" s="32"/>
      <c r="NRQ29" s="32"/>
      <c r="NRR29" s="32"/>
      <c r="NRS29" s="32"/>
      <c r="NRT29" s="32"/>
      <c r="NRU29" s="32"/>
      <c r="NRV29" s="32"/>
      <c r="NRW29" s="32"/>
      <c r="NRX29" s="32"/>
      <c r="NRY29" s="32"/>
      <c r="NRZ29" s="32"/>
      <c r="NSA29" s="32"/>
      <c r="NSB29" s="32"/>
      <c r="NSC29" s="32"/>
      <c r="NSD29" s="32"/>
      <c r="NSE29" s="32"/>
      <c r="NSF29" s="32"/>
      <c r="NSG29" s="32"/>
      <c r="NSH29" s="32"/>
      <c r="NSI29" s="32"/>
      <c r="NSJ29" s="32"/>
      <c r="NSK29" s="32"/>
      <c r="NSL29" s="32"/>
      <c r="NSM29" s="32"/>
      <c r="NSN29" s="32"/>
      <c r="NSO29" s="32"/>
      <c r="NSP29" s="32"/>
      <c r="NSQ29" s="32"/>
      <c r="NSR29" s="32"/>
      <c r="NSS29" s="32"/>
      <c r="NST29" s="32"/>
      <c r="NSU29" s="32"/>
      <c r="NSV29" s="32"/>
      <c r="NSW29" s="32"/>
      <c r="NSX29" s="32"/>
      <c r="NSY29" s="32"/>
      <c r="NSZ29" s="32"/>
      <c r="NTA29" s="32"/>
      <c r="NTB29" s="32"/>
      <c r="NTC29" s="32"/>
      <c r="NTD29" s="32"/>
      <c r="NTE29" s="32"/>
      <c r="NTF29" s="32"/>
      <c r="NTG29" s="32"/>
      <c r="NTH29" s="32"/>
      <c r="NTI29" s="32"/>
      <c r="NTJ29" s="32"/>
      <c r="NTK29" s="32"/>
      <c r="NTL29" s="32"/>
      <c r="NTM29" s="32"/>
      <c r="NTN29" s="32"/>
      <c r="NTO29" s="32"/>
      <c r="NTP29" s="32"/>
      <c r="NTQ29" s="32"/>
      <c r="NTR29" s="32"/>
      <c r="NTS29" s="32"/>
      <c r="NTT29" s="32"/>
      <c r="NTU29" s="32"/>
      <c r="NTV29" s="32"/>
      <c r="NTW29" s="32"/>
      <c r="NTX29" s="32"/>
      <c r="NTY29" s="32"/>
      <c r="NTZ29" s="32"/>
      <c r="NUA29" s="32"/>
      <c r="NUB29" s="32"/>
      <c r="NUC29" s="32"/>
      <c r="NUD29" s="32"/>
      <c r="NUE29" s="32"/>
      <c r="NUF29" s="32"/>
      <c r="NUG29" s="32"/>
      <c r="NUH29" s="32"/>
      <c r="NUI29" s="32"/>
      <c r="NUJ29" s="32"/>
      <c r="NUK29" s="32"/>
      <c r="NUL29" s="32"/>
      <c r="NUM29" s="32"/>
      <c r="NUN29" s="32"/>
      <c r="NUO29" s="32"/>
      <c r="NUP29" s="32"/>
      <c r="NUQ29" s="32"/>
      <c r="NUR29" s="32"/>
      <c r="NUS29" s="32"/>
      <c r="NUT29" s="32"/>
      <c r="NUU29" s="32"/>
      <c r="NUV29" s="32"/>
      <c r="NUW29" s="32"/>
      <c r="NUX29" s="32"/>
      <c r="NUY29" s="32"/>
      <c r="NUZ29" s="32"/>
      <c r="NVA29" s="32"/>
      <c r="NVB29" s="32"/>
      <c r="NVC29" s="32"/>
      <c r="NVD29" s="32"/>
      <c r="NVE29" s="32"/>
      <c r="NVF29" s="32"/>
      <c r="NVG29" s="32"/>
      <c r="NVH29" s="32"/>
      <c r="NVI29" s="32"/>
      <c r="NVJ29" s="32"/>
      <c r="NVK29" s="32"/>
      <c r="NVL29" s="32"/>
      <c r="NVM29" s="32"/>
      <c r="NVN29" s="32"/>
      <c r="NVO29" s="32"/>
      <c r="NVP29" s="32"/>
      <c r="NVQ29" s="32"/>
      <c r="NVR29" s="32"/>
      <c r="NVS29" s="32"/>
      <c r="NVT29" s="32"/>
      <c r="NVU29" s="32"/>
      <c r="NVV29" s="32"/>
      <c r="NVW29" s="32"/>
      <c r="NVX29" s="32"/>
      <c r="NVY29" s="32"/>
      <c r="NVZ29" s="32"/>
      <c r="NWA29" s="32"/>
      <c r="NWB29" s="32"/>
      <c r="NWC29" s="32"/>
      <c r="NWD29" s="32"/>
      <c r="NWE29" s="32"/>
      <c r="NWF29" s="32"/>
      <c r="NWG29" s="32"/>
      <c r="NWH29" s="32"/>
      <c r="NWI29" s="32"/>
      <c r="NWJ29" s="32"/>
      <c r="NWK29" s="32"/>
      <c r="NWL29" s="32"/>
      <c r="NWM29" s="32"/>
      <c r="NWN29" s="32"/>
      <c r="NWO29" s="32"/>
      <c r="NWP29" s="32"/>
      <c r="NWQ29" s="32"/>
      <c r="NWR29" s="32"/>
      <c r="NWS29" s="32"/>
      <c r="NWT29" s="32"/>
      <c r="NWU29" s="32"/>
      <c r="NWV29" s="32"/>
      <c r="NWW29" s="32"/>
      <c r="NWX29" s="32"/>
      <c r="NWY29" s="32"/>
      <c r="NWZ29" s="32"/>
      <c r="NXA29" s="32"/>
      <c r="NXB29" s="32"/>
      <c r="NXC29" s="32"/>
      <c r="NXD29" s="32"/>
      <c r="NXE29" s="32"/>
      <c r="NXF29" s="32"/>
      <c r="NXG29" s="32"/>
      <c r="NXH29" s="32"/>
      <c r="NXI29" s="32"/>
      <c r="NXJ29" s="32"/>
      <c r="NXK29" s="32"/>
      <c r="NXL29" s="32"/>
      <c r="NXM29" s="32"/>
      <c r="NXN29" s="32"/>
      <c r="NXO29" s="32"/>
      <c r="NXP29" s="32"/>
      <c r="NXQ29" s="32"/>
      <c r="NXR29" s="32"/>
      <c r="NXS29" s="32"/>
      <c r="NXT29" s="32"/>
      <c r="NXU29" s="32"/>
      <c r="NXV29" s="32"/>
      <c r="NXW29" s="32"/>
      <c r="NXX29" s="32"/>
      <c r="NXY29" s="32"/>
      <c r="NXZ29" s="32"/>
      <c r="NYA29" s="32"/>
      <c r="NYB29" s="32"/>
      <c r="NYC29" s="32"/>
      <c r="NYD29" s="32"/>
      <c r="NYE29" s="32"/>
      <c r="NYF29" s="32"/>
      <c r="NYG29" s="32"/>
      <c r="NYH29" s="32"/>
      <c r="NYI29" s="32"/>
      <c r="NYJ29" s="32"/>
      <c r="NYK29" s="32"/>
      <c r="NYL29" s="32"/>
      <c r="NYM29" s="32"/>
      <c r="NYN29" s="32"/>
      <c r="NYO29" s="32"/>
      <c r="NYP29" s="32"/>
      <c r="NYQ29" s="32"/>
      <c r="NYR29" s="32"/>
      <c r="NYS29" s="32"/>
      <c r="NYT29" s="32"/>
      <c r="NYU29" s="32"/>
      <c r="NYV29" s="32"/>
      <c r="NYW29" s="32"/>
      <c r="NYX29" s="32"/>
      <c r="NYY29" s="32"/>
      <c r="NYZ29" s="32"/>
      <c r="NZA29" s="32"/>
      <c r="NZB29" s="32"/>
      <c r="NZC29" s="32"/>
      <c r="NZD29" s="32"/>
      <c r="NZE29" s="32"/>
      <c r="NZF29" s="32"/>
      <c r="NZG29" s="32"/>
      <c r="NZH29" s="32"/>
      <c r="NZI29" s="32"/>
      <c r="NZJ29" s="32"/>
      <c r="NZK29" s="32"/>
      <c r="NZL29" s="32"/>
      <c r="NZM29" s="32"/>
      <c r="NZN29" s="32"/>
      <c r="NZO29" s="32"/>
      <c r="NZP29" s="32"/>
      <c r="NZQ29" s="32"/>
      <c r="NZR29" s="32"/>
      <c r="NZS29" s="32"/>
      <c r="NZT29" s="32"/>
      <c r="NZU29" s="32"/>
      <c r="NZV29" s="32"/>
      <c r="NZW29" s="32"/>
      <c r="NZX29" s="32"/>
      <c r="NZY29" s="32"/>
      <c r="NZZ29" s="32"/>
      <c r="OAA29" s="32"/>
      <c r="OAB29" s="32"/>
      <c r="OAC29" s="32"/>
      <c r="OAD29" s="32"/>
      <c r="OAE29" s="32"/>
      <c r="OAF29" s="32"/>
      <c r="OAG29" s="32"/>
      <c r="OAH29" s="32"/>
      <c r="OAI29" s="32"/>
      <c r="OAJ29" s="32"/>
      <c r="OAK29" s="32"/>
      <c r="OAL29" s="32"/>
      <c r="OAM29" s="32"/>
      <c r="OAN29" s="32"/>
      <c r="OAO29" s="32"/>
      <c r="OAP29" s="32"/>
      <c r="OAQ29" s="32"/>
      <c r="OAR29" s="32"/>
      <c r="OAS29" s="32"/>
      <c r="OAT29" s="32"/>
      <c r="OAU29" s="32"/>
      <c r="OAV29" s="32"/>
      <c r="OAW29" s="32"/>
      <c r="OAX29" s="32"/>
      <c r="OAY29" s="32"/>
      <c r="OAZ29" s="32"/>
      <c r="OBA29" s="32"/>
      <c r="OBB29" s="32"/>
      <c r="OBC29" s="32"/>
      <c r="OBD29" s="32"/>
      <c r="OBE29" s="32"/>
      <c r="OBF29" s="32"/>
      <c r="OBG29" s="32"/>
      <c r="OBH29" s="32"/>
      <c r="OBI29" s="32"/>
      <c r="OBJ29" s="32"/>
      <c r="OBK29" s="32"/>
      <c r="OBL29" s="32"/>
      <c r="OBM29" s="32"/>
      <c r="OBN29" s="32"/>
      <c r="OBO29" s="32"/>
      <c r="OBP29" s="32"/>
      <c r="OBQ29" s="32"/>
      <c r="OBR29" s="32"/>
      <c r="OBS29" s="32"/>
      <c r="OBT29" s="32"/>
      <c r="OBU29" s="32"/>
      <c r="OBV29" s="32"/>
      <c r="OBW29" s="32"/>
      <c r="OBX29" s="32"/>
      <c r="OBY29" s="32"/>
      <c r="OBZ29" s="32"/>
      <c r="OCA29" s="32"/>
      <c r="OCB29" s="32"/>
      <c r="OCC29" s="32"/>
      <c r="OCD29" s="32"/>
      <c r="OCE29" s="32"/>
      <c r="OCF29" s="32"/>
      <c r="OCG29" s="32"/>
      <c r="OCH29" s="32"/>
      <c r="OCI29" s="32"/>
      <c r="OCJ29" s="32"/>
      <c r="OCK29" s="32"/>
      <c r="OCL29" s="32"/>
      <c r="OCM29" s="32"/>
      <c r="OCN29" s="32"/>
      <c r="OCO29" s="32"/>
      <c r="OCP29" s="32"/>
      <c r="OCQ29" s="32"/>
      <c r="OCR29" s="32"/>
      <c r="OCS29" s="32"/>
      <c r="OCT29" s="32"/>
      <c r="OCU29" s="32"/>
      <c r="OCV29" s="32"/>
      <c r="OCW29" s="32"/>
      <c r="OCX29" s="32"/>
      <c r="OCY29" s="32"/>
      <c r="OCZ29" s="32"/>
      <c r="ODA29" s="32"/>
      <c r="ODB29" s="32"/>
      <c r="ODC29" s="32"/>
      <c r="ODD29" s="32"/>
      <c r="ODE29" s="32"/>
      <c r="ODF29" s="32"/>
      <c r="ODG29" s="32"/>
      <c r="ODH29" s="32"/>
      <c r="ODI29" s="32"/>
      <c r="ODJ29" s="32"/>
      <c r="ODK29" s="32"/>
      <c r="ODL29" s="32"/>
      <c r="ODM29" s="32"/>
      <c r="ODN29" s="32"/>
      <c r="ODO29" s="32"/>
      <c r="ODP29" s="32"/>
      <c r="ODQ29" s="32"/>
      <c r="ODR29" s="32"/>
      <c r="ODS29" s="32"/>
      <c r="ODT29" s="32"/>
      <c r="ODU29" s="32"/>
      <c r="ODV29" s="32"/>
      <c r="ODW29" s="32"/>
      <c r="ODX29" s="32"/>
      <c r="ODY29" s="32"/>
      <c r="ODZ29" s="32"/>
      <c r="OEA29" s="32"/>
      <c r="OEB29" s="32"/>
      <c r="OEC29" s="32"/>
      <c r="OED29" s="32"/>
      <c r="OEE29" s="32"/>
      <c r="OEF29" s="32"/>
      <c r="OEG29" s="32"/>
      <c r="OEH29" s="32"/>
      <c r="OEI29" s="32"/>
      <c r="OEJ29" s="32"/>
      <c r="OEK29" s="32"/>
      <c r="OEL29" s="32"/>
      <c r="OEM29" s="32"/>
      <c r="OEN29" s="32"/>
      <c r="OEO29" s="32"/>
      <c r="OEP29" s="32"/>
      <c r="OEQ29" s="32"/>
      <c r="OER29" s="32"/>
      <c r="OES29" s="32"/>
      <c r="OET29" s="32"/>
      <c r="OEU29" s="32"/>
      <c r="OEV29" s="32"/>
      <c r="OEW29" s="32"/>
      <c r="OEX29" s="32"/>
      <c r="OEY29" s="32"/>
      <c r="OEZ29" s="32"/>
      <c r="OFA29" s="32"/>
      <c r="OFB29" s="32"/>
      <c r="OFC29" s="32"/>
      <c r="OFD29" s="32"/>
      <c r="OFE29" s="32"/>
      <c r="OFF29" s="32"/>
      <c r="OFG29" s="32"/>
      <c r="OFH29" s="32"/>
      <c r="OFI29" s="32"/>
      <c r="OFJ29" s="32"/>
      <c r="OFK29" s="32"/>
      <c r="OFL29" s="32"/>
      <c r="OFM29" s="32"/>
      <c r="OFN29" s="32"/>
      <c r="OFO29" s="32"/>
      <c r="OFP29" s="32"/>
      <c r="OFQ29" s="32"/>
      <c r="OFR29" s="32"/>
      <c r="OFS29" s="32"/>
      <c r="OFT29" s="32"/>
      <c r="OFU29" s="32"/>
      <c r="OFV29" s="32"/>
      <c r="OFW29" s="32"/>
      <c r="OFX29" s="32"/>
      <c r="OFY29" s="32"/>
      <c r="OFZ29" s="32"/>
      <c r="OGA29" s="32"/>
      <c r="OGB29" s="32"/>
      <c r="OGC29" s="32"/>
      <c r="OGD29" s="32"/>
      <c r="OGE29" s="32"/>
      <c r="OGF29" s="32"/>
      <c r="OGG29" s="32"/>
      <c r="OGH29" s="32"/>
      <c r="OGI29" s="32"/>
      <c r="OGJ29" s="32"/>
      <c r="OGK29" s="32"/>
      <c r="OGL29" s="32"/>
      <c r="OGM29" s="32"/>
      <c r="OGN29" s="32"/>
      <c r="OGO29" s="32"/>
      <c r="OGP29" s="32"/>
      <c r="OGQ29" s="32"/>
      <c r="OGR29" s="32"/>
      <c r="OGS29" s="32"/>
      <c r="OGT29" s="32"/>
      <c r="OGU29" s="32"/>
      <c r="OGV29" s="32"/>
      <c r="OGW29" s="32"/>
      <c r="OGX29" s="32"/>
      <c r="OGY29" s="32"/>
      <c r="OGZ29" s="32"/>
      <c r="OHA29" s="32"/>
      <c r="OHB29" s="32"/>
      <c r="OHC29" s="32"/>
      <c r="OHD29" s="32"/>
      <c r="OHE29" s="32"/>
      <c r="OHF29" s="32"/>
      <c r="OHG29" s="32"/>
      <c r="OHH29" s="32"/>
      <c r="OHI29" s="32"/>
      <c r="OHJ29" s="32"/>
      <c r="OHK29" s="32"/>
      <c r="OHL29" s="32"/>
      <c r="OHM29" s="32"/>
      <c r="OHN29" s="32"/>
      <c r="OHO29" s="32"/>
      <c r="OHP29" s="32"/>
      <c r="OHQ29" s="32"/>
      <c r="OHR29" s="32"/>
      <c r="OHS29" s="32"/>
      <c r="OHT29" s="32"/>
      <c r="OHU29" s="32"/>
      <c r="OHV29" s="32"/>
      <c r="OHW29" s="32"/>
      <c r="OHX29" s="32"/>
      <c r="OHY29" s="32"/>
      <c r="OHZ29" s="32"/>
      <c r="OIA29" s="32"/>
      <c r="OIB29" s="32"/>
      <c r="OIC29" s="32"/>
      <c r="OID29" s="32"/>
      <c r="OIE29" s="32"/>
      <c r="OIF29" s="32"/>
      <c r="OIG29" s="32"/>
      <c r="OIH29" s="32"/>
      <c r="OII29" s="32"/>
      <c r="OIJ29" s="32"/>
      <c r="OIK29" s="32"/>
      <c r="OIL29" s="32"/>
      <c r="OIM29" s="32"/>
      <c r="OIN29" s="32"/>
      <c r="OIO29" s="32"/>
      <c r="OIP29" s="32"/>
      <c r="OIQ29" s="32"/>
      <c r="OIR29" s="32"/>
      <c r="OIS29" s="32"/>
      <c r="OIT29" s="32"/>
      <c r="OIU29" s="32"/>
      <c r="OIV29" s="32"/>
      <c r="OIW29" s="32"/>
      <c r="OIX29" s="32"/>
      <c r="OIY29" s="32"/>
      <c r="OIZ29" s="32"/>
      <c r="OJA29" s="32"/>
      <c r="OJB29" s="32"/>
      <c r="OJC29" s="32"/>
      <c r="OJD29" s="32"/>
      <c r="OJE29" s="32"/>
      <c r="OJF29" s="32"/>
      <c r="OJG29" s="32"/>
      <c r="OJH29" s="32"/>
      <c r="OJI29" s="32"/>
      <c r="OJJ29" s="32"/>
      <c r="OJK29" s="32"/>
      <c r="OJL29" s="32"/>
      <c r="OJM29" s="32"/>
      <c r="OJN29" s="32"/>
      <c r="OJO29" s="32"/>
      <c r="OJP29" s="32"/>
      <c r="OJQ29" s="32"/>
      <c r="OJR29" s="32"/>
      <c r="OJS29" s="32"/>
      <c r="OJT29" s="32"/>
      <c r="OJU29" s="32"/>
      <c r="OJV29" s="32"/>
      <c r="OJW29" s="32"/>
      <c r="OJX29" s="32"/>
      <c r="OJY29" s="32"/>
      <c r="OJZ29" s="32"/>
      <c r="OKA29" s="32"/>
      <c r="OKB29" s="32"/>
      <c r="OKC29" s="32"/>
      <c r="OKD29" s="32"/>
      <c r="OKE29" s="32"/>
      <c r="OKF29" s="32"/>
      <c r="OKG29" s="32"/>
      <c r="OKH29" s="32"/>
      <c r="OKI29" s="32"/>
      <c r="OKJ29" s="32"/>
      <c r="OKK29" s="32"/>
      <c r="OKL29" s="32"/>
      <c r="OKM29" s="32"/>
      <c r="OKN29" s="32"/>
      <c r="OKO29" s="32"/>
      <c r="OKP29" s="32"/>
      <c r="OKQ29" s="32"/>
      <c r="OKR29" s="32"/>
      <c r="OKS29" s="32"/>
      <c r="OKT29" s="32"/>
      <c r="OKU29" s="32"/>
      <c r="OKV29" s="32"/>
      <c r="OKW29" s="32"/>
      <c r="OKX29" s="32"/>
      <c r="OKY29" s="32"/>
      <c r="OKZ29" s="32"/>
      <c r="OLA29" s="32"/>
      <c r="OLB29" s="32"/>
      <c r="OLC29" s="32"/>
      <c r="OLD29" s="32"/>
      <c r="OLE29" s="32"/>
      <c r="OLF29" s="32"/>
      <c r="OLG29" s="32"/>
      <c r="OLH29" s="32"/>
      <c r="OLI29" s="32"/>
      <c r="OLJ29" s="32"/>
      <c r="OLK29" s="32"/>
      <c r="OLL29" s="32"/>
      <c r="OLM29" s="32"/>
      <c r="OLN29" s="32"/>
      <c r="OLO29" s="32"/>
      <c r="OLP29" s="32"/>
      <c r="OLQ29" s="32"/>
      <c r="OLR29" s="32"/>
      <c r="OLS29" s="32"/>
      <c r="OLT29" s="32"/>
      <c r="OLU29" s="32"/>
      <c r="OLV29" s="32"/>
      <c r="OLW29" s="32"/>
      <c r="OLX29" s="32"/>
      <c r="OLY29" s="32"/>
      <c r="OLZ29" s="32"/>
      <c r="OMA29" s="32"/>
      <c r="OMB29" s="32"/>
      <c r="OMC29" s="32"/>
      <c r="OMD29" s="32"/>
      <c r="OME29" s="32"/>
      <c r="OMF29" s="32"/>
      <c r="OMG29" s="32"/>
      <c r="OMH29" s="32"/>
      <c r="OMI29" s="32"/>
      <c r="OMJ29" s="32"/>
      <c r="OMK29" s="32"/>
      <c r="OML29" s="32"/>
      <c r="OMM29" s="32"/>
      <c r="OMN29" s="32"/>
      <c r="OMO29" s="32"/>
      <c r="OMP29" s="32"/>
      <c r="OMQ29" s="32"/>
      <c r="OMR29" s="32"/>
      <c r="OMS29" s="32"/>
      <c r="OMT29" s="32"/>
      <c r="OMU29" s="32"/>
      <c r="OMV29" s="32"/>
      <c r="OMW29" s="32"/>
      <c r="OMX29" s="32"/>
      <c r="OMY29" s="32"/>
      <c r="OMZ29" s="32"/>
      <c r="ONA29" s="32"/>
      <c r="ONB29" s="32"/>
      <c r="ONC29" s="32"/>
      <c r="OND29" s="32"/>
      <c r="ONE29" s="32"/>
      <c r="ONF29" s="32"/>
      <c r="ONG29" s="32"/>
      <c r="ONH29" s="32"/>
      <c r="ONI29" s="32"/>
      <c r="ONJ29" s="32"/>
      <c r="ONK29" s="32"/>
      <c r="ONL29" s="32"/>
      <c r="ONM29" s="32"/>
      <c r="ONN29" s="32"/>
      <c r="ONO29" s="32"/>
      <c r="ONP29" s="32"/>
      <c r="ONQ29" s="32"/>
      <c r="ONR29" s="32"/>
      <c r="ONS29" s="32"/>
      <c r="ONT29" s="32"/>
      <c r="ONU29" s="32"/>
      <c r="ONV29" s="32"/>
      <c r="ONW29" s="32"/>
      <c r="ONX29" s="32"/>
      <c r="ONY29" s="32"/>
      <c r="ONZ29" s="32"/>
      <c r="OOA29" s="32"/>
      <c r="OOB29" s="32"/>
      <c r="OOC29" s="32"/>
      <c r="OOD29" s="32"/>
      <c r="OOE29" s="32"/>
      <c r="OOF29" s="32"/>
      <c r="OOG29" s="32"/>
      <c r="OOH29" s="32"/>
      <c r="OOI29" s="32"/>
      <c r="OOJ29" s="32"/>
      <c r="OOK29" s="32"/>
      <c r="OOL29" s="32"/>
      <c r="OOM29" s="32"/>
      <c r="OON29" s="32"/>
      <c r="OOO29" s="32"/>
      <c r="OOP29" s="32"/>
      <c r="OOQ29" s="32"/>
      <c r="OOR29" s="32"/>
      <c r="OOS29" s="32"/>
      <c r="OOT29" s="32"/>
      <c r="OOU29" s="32"/>
      <c r="OOV29" s="32"/>
      <c r="OOW29" s="32"/>
      <c r="OOX29" s="32"/>
      <c r="OOY29" s="32"/>
      <c r="OOZ29" s="32"/>
      <c r="OPA29" s="32"/>
      <c r="OPB29" s="32"/>
      <c r="OPC29" s="32"/>
      <c r="OPD29" s="32"/>
      <c r="OPE29" s="32"/>
      <c r="OPF29" s="32"/>
      <c r="OPG29" s="32"/>
      <c r="OPH29" s="32"/>
      <c r="OPI29" s="32"/>
      <c r="OPJ29" s="32"/>
      <c r="OPK29" s="32"/>
      <c r="OPL29" s="32"/>
      <c r="OPM29" s="32"/>
      <c r="OPN29" s="32"/>
      <c r="OPO29" s="32"/>
      <c r="OPP29" s="32"/>
      <c r="OPQ29" s="32"/>
      <c r="OPR29" s="32"/>
      <c r="OPS29" s="32"/>
      <c r="OPT29" s="32"/>
      <c r="OPU29" s="32"/>
      <c r="OPV29" s="32"/>
      <c r="OPW29" s="32"/>
      <c r="OPX29" s="32"/>
      <c r="OPY29" s="32"/>
      <c r="OPZ29" s="32"/>
      <c r="OQA29" s="32"/>
      <c r="OQB29" s="32"/>
      <c r="OQC29" s="32"/>
      <c r="OQD29" s="32"/>
      <c r="OQE29" s="32"/>
      <c r="OQF29" s="32"/>
      <c r="OQG29" s="32"/>
      <c r="OQH29" s="32"/>
      <c r="OQI29" s="32"/>
      <c r="OQJ29" s="32"/>
      <c r="OQK29" s="32"/>
      <c r="OQL29" s="32"/>
      <c r="OQM29" s="32"/>
      <c r="OQN29" s="32"/>
      <c r="OQO29" s="32"/>
      <c r="OQP29" s="32"/>
      <c r="OQQ29" s="32"/>
      <c r="OQR29" s="32"/>
      <c r="OQS29" s="32"/>
      <c r="OQT29" s="32"/>
      <c r="OQU29" s="32"/>
      <c r="OQV29" s="32"/>
      <c r="OQW29" s="32"/>
      <c r="OQX29" s="32"/>
      <c r="OQY29" s="32"/>
      <c r="OQZ29" s="32"/>
      <c r="ORA29" s="32"/>
      <c r="ORB29" s="32"/>
      <c r="ORC29" s="32"/>
      <c r="ORD29" s="32"/>
      <c r="ORE29" s="32"/>
      <c r="ORF29" s="32"/>
      <c r="ORG29" s="32"/>
      <c r="ORH29" s="32"/>
      <c r="ORI29" s="32"/>
      <c r="ORJ29" s="32"/>
      <c r="ORK29" s="32"/>
      <c r="ORL29" s="32"/>
      <c r="ORM29" s="32"/>
      <c r="ORN29" s="32"/>
      <c r="ORO29" s="32"/>
      <c r="ORP29" s="32"/>
      <c r="ORQ29" s="32"/>
      <c r="ORR29" s="32"/>
      <c r="ORS29" s="32"/>
      <c r="ORT29" s="32"/>
      <c r="ORU29" s="32"/>
      <c r="ORV29" s="32"/>
      <c r="ORW29" s="32"/>
      <c r="ORX29" s="32"/>
      <c r="ORY29" s="32"/>
      <c r="ORZ29" s="32"/>
      <c r="OSA29" s="32"/>
      <c r="OSB29" s="32"/>
      <c r="OSC29" s="32"/>
      <c r="OSD29" s="32"/>
      <c r="OSE29" s="32"/>
      <c r="OSF29" s="32"/>
      <c r="OSG29" s="32"/>
      <c r="OSH29" s="32"/>
      <c r="OSI29" s="32"/>
      <c r="OSJ29" s="32"/>
      <c r="OSK29" s="32"/>
      <c r="OSL29" s="32"/>
      <c r="OSM29" s="32"/>
      <c r="OSN29" s="32"/>
      <c r="OSO29" s="32"/>
      <c r="OSP29" s="32"/>
      <c r="OSQ29" s="32"/>
      <c r="OSR29" s="32"/>
      <c r="OSS29" s="32"/>
      <c r="OST29" s="32"/>
      <c r="OSU29" s="32"/>
      <c r="OSV29" s="32"/>
      <c r="OSW29" s="32"/>
      <c r="OSX29" s="32"/>
      <c r="OSY29" s="32"/>
      <c r="OSZ29" s="32"/>
      <c r="OTA29" s="32"/>
      <c r="OTB29" s="32"/>
      <c r="OTC29" s="32"/>
      <c r="OTD29" s="32"/>
      <c r="OTE29" s="32"/>
      <c r="OTF29" s="32"/>
      <c r="OTG29" s="32"/>
      <c r="OTH29" s="32"/>
      <c r="OTI29" s="32"/>
      <c r="OTJ29" s="32"/>
      <c r="OTK29" s="32"/>
      <c r="OTL29" s="32"/>
      <c r="OTM29" s="32"/>
      <c r="OTN29" s="32"/>
      <c r="OTO29" s="32"/>
      <c r="OTP29" s="32"/>
      <c r="OTQ29" s="32"/>
      <c r="OTR29" s="32"/>
      <c r="OTS29" s="32"/>
      <c r="OTT29" s="32"/>
      <c r="OTU29" s="32"/>
      <c r="OTV29" s="32"/>
      <c r="OTW29" s="32"/>
      <c r="OTX29" s="32"/>
      <c r="OTY29" s="32"/>
      <c r="OTZ29" s="32"/>
      <c r="OUA29" s="32"/>
      <c r="OUB29" s="32"/>
      <c r="OUC29" s="32"/>
      <c r="OUD29" s="32"/>
      <c r="OUE29" s="32"/>
      <c r="OUF29" s="32"/>
      <c r="OUG29" s="32"/>
      <c r="OUH29" s="32"/>
      <c r="OUI29" s="32"/>
      <c r="OUJ29" s="32"/>
      <c r="OUK29" s="32"/>
      <c r="OUL29" s="32"/>
      <c r="OUM29" s="32"/>
      <c r="OUN29" s="32"/>
      <c r="OUO29" s="32"/>
      <c r="OUP29" s="32"/>
      <c r="OUQ29" s="32"/>
      <c r="OUR29" s="32"/>
      <c r="OUS29" s="32"/>
      <c r="OUT29" s="32"/>
      <c r="OUU29" s="32"/>
      <c r="OUV29" s="32"/>
      <c r="OUW29" s="32"/>
      <c r="OUX29" s="32"/>
      <c r="OUY29" s="32"/>
      <c r="OUZ29" s="32"/>
      <c r="OVA29" s="32"/>
      <c r="OVB29" s="32"/>
      <c r="OVC29" s="32"/>
      <c r="OVD29" s="32"/>
      <c r="OVE29" s="32"/>
      <c r="OVF29" s="32"/>
      <c r="OVG29" s="32"/>
      <c r="OVH29" s="32"/>
      <c r="OVI29" s="32"/>
      <c r="OVJ29" s="32"/>
      <c r="OVK29" s="32"/>
      <c r="OVL29" s="32"/>
      <c r="OVM29" s="32"/>
      <c r="OVN29" s="32"/>
      <c r="OVO29" s="32"/>
      <c r="OVP29" s="32"/>
      <c r="OVQ29" s="32"/>
      <c r="OVR29" s="32"/>
      <c r="OVS29" s="32"/>
      <c r="OVT29" s="32"/>
      <c r="OVU29" s="32"/>
      <c r="OVV29" s="32"/>
      <c r="OVW29" s="32"/>
      <c r="OVX29" s="32"/>
      <c r="OVY29" s="32"/>
      <c r="OVZ29" s="32"/>
      <c r="OWA29" s="32"/>
      <c r="OWB29" s="32"/>
      <c r="OWC29" s="32"/>
      <c r="OWD29" s="32"/>
      <c r="OWE29" s="32"/>
      <c r="OWF29" s="32"/>
      <c r="OWG29" s="32"/>
      <c r="OWH29" s="32"/>
      <c r="OWI29" s="32"/>
      <c r="OWJ29" s="32"/>
      <c r="OWK29" s="32"/>
      <c r="OWL29" s="32"/>
      <c r="OWM29" s="32"/>
      <c r="OWN29" s="32"/>
      <c r="OWO29" s="32"/>
      <c r="OWP29" s="32"/>
      <c r="OWQ29" s="32"/>
      <c r="OWR29" s="32"/>
      <c r="OWS29" s="32"/>
      <c r="OWT29" s="32"/>
      <c r="OWU29" s="32"/>
      <c r="OWV29" s="32"/>
      <c r="OWW29" s="32"/>
      <c r="OWX29" s="32"/>
      <c r="OWY29" s="32"/>
      <c r="OWZ29" s="32"/>
      <c r="OXA29" s="32"/>
      <c r="OXB29" s="32"/>
      <c r="OXC29" s="32"/>
      <c r="OXD29" s="32"/>
      <c r="OXE29" s="32"/>
      <c r="OXF29" s="32"/>
      <c r="OXG29" s="32"/>
      <c r="OXH29" s="32"/>
      <c r="OXI29" s="32"/>
      <c r="OXJ29" s="32"/>
      <c r="OXK29" s="32"/>
      <c r="OXL29" s="32"/>
      <c r="OXM29" s="32"/>
      <c r="OXN29" s="32"/>
      <c r="OXO29" s="32"/>
      <c r="OXP29" s="32"/>
      <c r="OXQ29" s="32"/>
      <c r="OXR29" s="32"/>
      <c r="OXS29" s="32"/>
      <c r="OXT29" s="32"/>
      <c r="OXU29" s="32"/>
      <c r="OXV29" s="32"/>
      <c r="OXW29" s="32"/>
      <c r="OXX29" s="32"/>
      <c r="OXY29" s="32"/>
      <c r="OXZ29" s="32"/>
      <c r="OYA29" s="32"/>
      <c r="OYB29" s="32"/>
      <c r="OYC29" s="32"/>
      <c r="OYD29" s="32"/>
      <c r="OYE29" s="32"/>
      <c r="OYF29" s="32"/>
      <c r="OYG29" s="32"/>
      <c r="OYH29" s="32"/>
      <c r="OYI29" s="32"/>
      <c r="OYJ29" s="32"/>
      <c r="OYK29" s="32"/>
      <c r="OYL29" s="32"/>
      <c r="OYM29" s="32"/>
      <c r="OYN29" s="32"/>
      <c r="OYO29" s="32"/>
      <c r="OYP29" s="32"/>
      <c r="OYQ29" s="32"/>
      <c r="OYR29" s="32"/>
      <c r="OYS29" s="32"/>
      <c r="OYT29" s="32"/>
      <c r="OYU29" s="32"/>
      <c r="OYV29" s="32"/>
      <c r="OYW29" s="32"/>
      <c r="OYX29" s="32"/>
      <c r="OYY29" s="32"/>
      <c r="OYZ29" s="32"/>
      <c r="OZA29" s="32"/>
      <c r="OZB29" s="32"/>
      <c r="OZC29" s="32"/>
      <c r="OZD29" s="32"/>
      <c r="OZE29" s="32"/>
      <c r="OZF29" s="32"/>
      <c r="OZG29" s="32"/>
      <c r="OZH29" s="32"/>
      <c r="OZI29" s="32"/>
      <c r="OZJ29" s="32"/>
      <c r="OZK29" s="32"/>
      <c r="OZL29" s="32"/>
      <c r="OZM29" s="32"/>
      <c r="OZN29" s="32"/>
      <c r="OZO29" s="32"/>
      <c r="OZP29" s="32"/>
      <c r="OZQ29" s="32"/>
      <c r="OZR29" s="32"/>
      <c r="OZS29" s="32"/>
      <c r="OZT29" s="32"/>
      <c r="OZU29" s="32"/>
      <c r="OZV29" s="32"/>
      <c r="OZW29" s="32"/>
      <c r="OZX29" s="32"/>
      <c r="OZY29" s="32"/>
      <c r="OZZ29" s="32"/>
      <c r="PAA29" s="32"/>
      <c r="PAB29" s="32"/>
      <c r="PAC29" s="32"/>
      <c r="PAD29" s="32"/>
      <c r="PAE29" s="32"/>
      <c r="PAF29" s="32"/>
      <c r="PAG29" s="32"/>
      <c r="PAH29" s="32"/>
      <c r="PAI29" s="32"/>
      <c r="PAJ29" s="32"/>
      <c r="PAK29" s="32"/>
      <c r="PAL29" s="32"/>
      <c r="PAM29" s="32"/>
      <c r="PAN29" s="32"/>
      <c r="PAO29" s="32"/>
      <c r="PAP29" s="32"/>
      <c r="PAQ29" s="32"/>
      <c r="PAR29" s="32"/>
      <c r="PAS29" s="32"/>
      <c r="PAT29" s="32"/>
      <c r="PAU29" s="32"/>
      <c r="PAV29" s="32"/>
      <c r="PAW29" s="32"/>
      <c r="PAX29" s="32"/>
      <c r="PAY29" s="32"/>
      <c r="PAZ29" s="32"/>
      <c r="PBA29" s="32"/>
      <c r="PBB29" s="32"/>
      <c r="PBC29" s="32"/>
      <c r="PBD29" s="32"/>
      <c r="PBE29" s="32"/>
      <c r="PBF29" s="32"/>
      <c r="PBG29" s="32"/>
      <c r="PBH29" s="32"/>
      <c r="PBI29" s="32"/>
      <c r="PBJ29" s="32"/>
      <c r="PBK29" s="32"/>
      <c r="PBL29" s="32"/>
      <c r="PBM29" s="32"/>
      <c r="PBN29" s="32"/>
      <c r="PBO29" s="32"/>
      <c r="PBP29" s="32"/>
      <c r="PBQ29" s="32"/>
      <c r="PBR29" s="32"/>
      <c r="PBS29" s="32"/>
      <c r="PBT29" s="32"/>
      <c r="PBU29" s="32"/>
      <c r="PBV29" s="32"/>
      <c r="PBW29" s="32"/>
      <c r="PBX29" s="32"/>
      <c r="PBY29" s="32"/>
      <c r="PBZ29" s="32"/>
      <c r="PCA29" s="32"/>
      <c r="PCB29" s="32"/>
      <c r="PCC29" s="32"/>
      <c r="PCD29" s="32"/>
      <c r="PCE29" s="32"/>
      <c r="PCF29" s="32"/>
      <c r="PCG29" s="32"/>
      <c r="PCH29" s="32"/>
      <c r="PCI29" s="32"/>
      <c r="PCJ29" s="32"/>
      <c r="PCK29" s="32"/>
      <c r="PCL29" s="32"/>
      <c r="PCM29" s="32"/>
      <c r="PCN29" s="32"/>
      <c r="PCO29" s="32"/>
      <c r="PCP29" s="32"/>
      <c r="PCQ29" s="32"/>
      <c r="PCR29" s="32"/>
      <c r="PCS29" s="32"/>
      <c r="PCT29" s="32"/>
      <c r="PCU29" s="32"/>
      <c r="PCV29" s="32"/>
      <c r="PCW29" s="32"/>
      <c r="PCX29" s="32"/>
      <c r="PCY29" s="32"/>
      <c r="PCZ29" s="32"/>
      <c r="PDA29" s="32"/>
      <c r="PDB29" s="32"/>
      <c r="PDC29" s="32"/>
      <c r="PDD29" s="32"/>
      <c r="PDE29" s="32"/>
      <c r="PDF29" s="32"/>
      <c r="PDG29" s="32"/>
      <c r="PDH29" s="32"/>
      <c r="PDI29" s="32"/>
      <c r="PDJ29" s="32"/>
      <c r="PDK29" s="32"/>
      <c r="PDL29" s="32"/>
      <c r="PDM29" s="32"/>
      <c r="PDN29" s="32"/>
      <c r="PDO29" s="32"/>
      <c r="PDP29" s="32"/>
      <c r="PDQ29" s="32"/>
      <c r="PDR29" s="32"/>
      <c r="PDS29" s="32"/>
      <c r="PDT29" s="32"/>
      <c r="PDU29" s="32"/>
      <c r="PDV29" s="32"/>
      <c r="PDW29" s="32"/>
      <c r="PDX29" s="32"/>
      <c r="PDY29" s="32"/>
      <c r="PDZ29" s="32"/>
      <c r="PEA29" s="32"/>
      <c r="PEB29" s="32"/>
      <c r="PEC29" s="32"/>
      <c r="PED29" s="32"/>
      <c r="PEE29" s="32"/>
      <c r="PEF29" s="32"/>
      <c r="PEG29" s="32"/>
      <c r="PEH29" s="32"/>
      <c r="PEI29" s="32"/>
      <c r="PEJ29" s="32"/>
      <c r="PEK29" s="32"/>
      <c r="PEL29" s="32"/>
      <c r="PEM29" s="32"/>
      <c r="PEN29" s="32"/>
      <c r="PEO29" s="32"/>
      <c r="PEP29" s="32"/>
      <c r="PEQ29" s="32"/>
      <c r="PER29" s="32"/>
      <c r="PES29" s="32"/>
      <c r="PET29" s="32"/>
      <c r="PEU29" s="32"/>
      <c r="PEV29" s="32"/>
      <c r="PEW29" s="32"/>
      <c r="PEX29" s="32"/>
      <c r="PEY29" s="32"/>
      <c r="PEZ29" s="32"/>
      <c r="PFA29" s="32"/>
      <c r="PFB29" s="32"/>
      <c r="PFC29" s="32"/>
      <c r="PFD29" s="32"/>
      <c r="PFE29" s="32"/>
      <c r="PFF29" s="32"/>
      <c r="PFG29" s="32"/>
      <c r="PFH29" s="32"/>
      <c r="PFI29" s="32"/>
      <c r="PFJ29" s="32"/>
      <c r="PFK29" s="32"/>
      <c r="PFL29" s="32"/>
      <c r="PFM29" s="32"/>
      <c r="PFN29" s="32"/>
      <c r="PFO29" s="32"/>
      <c r="PFP29" s="32"/>
      <c r="PFQ29" s="32"/>
      <c r="PFR29" s="32"/>
      <c r="PFS29" s="32"/>
      <c r="PFT29" s="32"/>
      <c r="PFU29" s="32"/>
      <c r="PFV29" s="32"/>
      <c r="PFW29" s="32"/>
      <c r="PFX29" s="32"/>
      <c r="PFY29" s="32"/>
      <c r="PFZ29" s="32"/>
      <c r="PGA29" s="32"/>
      <c r="PGB29" s="32"/>
      <c r="PGC29" s="32"/>
      <c r="PGD29" s="32"/>
      <c r="PGE29" s="32"/>
      <c r="PGF29" s="32"/>
      <c r="PGG29" s="32"/>
      <c r="PGH29" s="32"/>
      <c r="PGI29" s="32"/>
      <c r="PGJ29" s="32"/>
      <c r="PGK29" s="32"/>
      <c r="PGL29" s="32"/>
      <c r="PGM29" s="32"/>
      <c r="PGN29" s="32"/>
      <c r="PGO29" s="32"/>
      <c r="PGP29" s="32"/>
      <c r="PGQ29" s="32"/>
      <c r="PGR29" s="32"/>
      <c r="PGS29" s="32"/>
      <c r="PGT29" s="32"/>
      <c r="PGU29" s="32"/>
      <c r="PGV29" s="32"/>
      <c r="PGW29" s="32"/>
      <c r="PGX29" s="32"/>
      <c r="PGY29" s="32"/>
      <c r="PGZ29" s="32"/>
      <c r="PHA29" s="32"/>
      <c r="PHB29" s="32"/>
      <c r="PHC29" s="32"/>
      <c r="PHD29" s="32"/>
      <c r="PHE29" s="32"/>
      <c r="PHF29" s="32"/>
      <c r="PHG29" s="32"/>
      <c r="PHH29" s="32"/>
      <c r="PHI29" s="32"/>
      <c r="PHJ29" s="32"/>
      <c r="PHK29" s="32"/>
      <c r="PHL29" s="32"/>
      <c r="PHM29" s="32"/>
      <c r="PHN29" s="32"/>
      <c r="PHO29" s="32"/>
      <c r="PHP29" s="32"/>
      <c r="PHQ29" s="32"/>
      <c r="PHR29" s="32"/>
      <c r="PHS29" s="32"/>
      <c r="PHT29" s="32"/>
      <c r="PHU29" s="32"/>
      <c r="PHV29" s="32"/>
      <c r="PHW29" s="32"/>
      <c r="PHX29" s="32"/>
      <c r="PHY29" s="32"/>
      <c r="PHZ29" s="32"/>
      <c r="PIA29" s="32"/>
      <c r="PIB29" s="32"/>
      <c r="PIC29" s="32"/>
      <c r="PID29" s="32"/>
      <c r="PIE29" s="32"/>
      <c r="PIF29" s="32"/>
      <c r="PIG29" s="32"/>
      <c r="PIH29" s="32"/>
      <c r="PII29" s="32"/>
      <c r="PIJ29" s="32"/>
      <c r="PIK29" s="32"/>
      <c r="PIL29" s="32"/>
      <c r="PIM29" s="32"/>
      <c r="PIN29" s="32"/>
      <c r="PIO29" s="32"/>
      <c r="PIP29" s="32"/>
      <c r="PIQ29" s="32"/>
      <c r="PIR29" s="32"/>
      <c r="PIS29" s="32"/>
      <c r="PIT29" s="32"/>
      <c r="PIU29" s="32"/>
      <c r="PIV29" s="32"/>
      <c r="PIW29" s="32"/>
      <c r="PIX29" s="32"/>
      <c r="PIY29" s="32"/>
      <c r="PIZ29" s="32"/>
      <c r="PJA29" s="32"/>
      <c r="PJB29" s="32"/>
      <c r="PJC29" s="32"/>
      <c r="PJD29" s="32"/>
      <c r="PJE29" s="32"/>
      <c r="PJF29" s="32"/>
      <c r="PJG29" s="32"/>
      <c r="PJH29" s="32"/>
      <c r="PJI29" s="32"/>
      <c r="PJJ29" s="32"/>
      <c r="PJK29" s="32"/>
      <c r="PJL29" s="32"/>
      <c r="PJM29" s="32"/>
      <c r="PJN29" s="32"/>
      <c r="PJO29" s="32"/>
      <c r="PJP29" s="32"/>
      <c r="PJQ29" s="32"/>
      <c r="PJR29" s="32"/>
      <c r="PJS29" s="32"/>
      <c r="PJT29" s="32"/>
      <c r="PJU29" s="32"/>
      <c r="PJV29" s="32"/>
      <c r="PJW29" s="32"/>
      <c r="PJX29" s="32"/>
      <c r="PJY29" s="32"/>
      <c r="PJZ29" s="32"/>
      <c r="PKA29" s="32"/>
      <c r="PKB29" s="32"/>
      <c r="PKC29" s="32"/>
      <c r="PKD29" s="32"/>
      <c r="PKE29" s="32"/>
      <c r="PKF29" s="32"/>
      <c r="PKG29" s="32"/>
      <c r="PKH29" s="32"/>
      <c r="PKI29" s="32"/>
      <c r="PKJ29" s="32"/>
      <c r="PKK29" s="32"/>
      <c r="PKL29" s="32"/>
      <c r="PKM29" s="32"/>
      <c r="PKN29" s="32"/>
      <c r="PKO29" s="32"/>
      <c r="PKP29" s="32"/>
      <c r="PKQ29" s="32"/>
      <c r="PKR29" s="32"/>
      <c r="PKS29" s="32"/>
      <c r="PKT29" s="32"/>
      <c r="PKU29" s="32"/>
      <c r="PKV29" s="32"/>
      <c r="PKW29" s="32"/>
      <c r="PKX29" s="32"/>
      <c r="PKY29" s="32"/>
      <c r="PKZ29" s="32"/>
      <c r="PLA29" s="32"/>
      <c r="PLB29" s="32"/>
      <c r="PLC29" s="32"/>
      <c r="PLD29" s="32"/>
      <c r="PLE29" s="32"/>
      <c r="PLF29" s="32"/>
      <c r="PLG29" s="32"/>
      <c r="PLH29" s="32"/>
      <c r="PLI29" s="32"/>
      <c r="PLJ29" s="32"/>
      <c r="PLK29" s="32"/>
      <c r="PLL29" s="32"/>
      <c r="PLM29" s="32"/>
      <c r="PLN29" s="32"/>
      <c r="PLO29" s="32"/>
      <c r="PLP29" s="32"/>
      <c r="PLQ29" s="32"/>
      <c r="PLR29" s="32"/>
      <c r="PLS29" s="32"/>
      <c r="PLT29" s="32"/>
      <c r="PLU29" s="32"/>
      <c r="PLV29" s="32"/>
      <c r="PLW29" s="32"/>
      <c r="PLX29" s="32"/>
      <c r="PLY29" s="32"/>
      <c r="PLZ29" s="32"/>
      <c r="PMA29" s="32"/>
      <c r="PMB29" s="32"/>
      <c r="PMC29" s="32"/>
      <c r="PMD29" s="32"/>
      <c r="PME29" s="32"/>
      <c r="PMF29" s="32"/>
      <c r="PMG29" s="32"/>
      <c r="PMH29" s="32"/>
      <c r="PMI29" s="32"/>
      <c r="PMJ29" s="32"/>
      <c r="PMK29" s="32"/>
      <c r="PML29" s="32"/>
      <c r="PMM29" s="32"/>
      <c r="PMN29" s="32"/>
      <c r="PMO29" s="32"/>
      <c r="PMP29" s="32"/>
      <c r="PMQ29" s="32"/>
      <c r="PMR29" s="32"/>
      <c r="PMS29" s="32"/>
      <c r="PMT29" s="32"/>
      <c r="PMU29" s="32"/>
      <c r="PMV29" s="32"/>
      <c r="PMW29" s="32"/>
      <c r="PMX29" s="32"/>
      <c r="PMY29" s="32"/>
      <c r="PMZ29" s="32"/>
      <c r="PNA29" s="32"/>
      <c r="PNB29" s="32"/>
      <c r="PNC29" s="32"/>
      <c r="PND29" s="32"/>
      <c r="PNE29" s="32"/>
      <c r="PNF29" s="32"/>
      <c r="PNG29" s="32"/>
      <c r="PNH29" s="32"/>
      <c r="PNI29" s="32"/>
      <c r="PNJ29" s="32"/>
      <c r="PNK29" s="32"/>
      <c r="PNL29" s="32"/>
      <c r="PNM29" s="32"/>
      <c r="PNN29" s="32"/>
      <c r="PNO29" s="32"/>
      <c r="PNP29" s="32"/>
      <c r="PNQ29" s="32"/>
      <c r="PNR29" s="32"/>
      <c r="PNS29" s="32"/>
      <c r="PNT29" s="32"/>
      <c r="PNU29" s="32"/>
      <c r="PNV29" s="32"/>
      <c r="PNW29" s="32"/>
      <c r="PNX29" s="32"/>
      <c r="PNY29" s="32"/>
      <c r="PNZ29" s="32"/>
      <c r="POA29" s="32"/>
      <c r="POB29" s="32"/>
      <c r="POC29" s="32"/>
      <c r="POD29" s="32"/>
      <c r="POE29" s="32"/>
      <c r="POF29" s="32"/>
      <c r="POG29" s="32"/>
      <c r="POH29" s="32"/>
      <c r="POI29" s="32"/>
      <c r="POJ29" s="32"/>
      <c r="POK29" s="32"/>
      <c r="POL29" s="32"/>
      <c r="POM29" s="32"/>
      <c r="PON29" s="32"/>
      <c r="POO29" s="32"/>
      <c r="POP29" s="32"/>
      <c r="POQ29" s="32"/>
      <c r="POR29" s="32"/>
      <c r="POS29" s="32"/>
      <c r="POT29" s="32"/>
      <c r="POU29" s="32"/>
      <c r="POV29" s="32"/>
      <c r="POW29" s="32"/>
      <c r="POX29" s="32"/>
      <c r="POY29" s="32"/>
      <c r="POZ29" s="32"/>
      <c r="PPA29" s="32"/>
      <c r="PPB29" s="32"/>
      <c r="PPC29" s="32"/>
      <c r="PPD29" s="32"/>
      <c r="PPE29" s="32"/>
      <c r="PPF29" s="32"/>
      <c r="PPG29" s="32"/>
      <c r="PPH29" s="32"/>
      <c r="PPI29" s="32"/>
      <c r="PPJ29" s="32"/>
      <c r="PPK29" s="32"/>
      <c r="PPL29" s="32"/>
      <c r="PPM29" s="32"/>
      <c r="PPN29" s="32"/>
      <c r="PPO29" s="32"/>
      <c r="PPP29" s="32"/>
      <c r="PPQ29" s="32"/>
      <c r="PPR29" s="32"/>
      <c r="PPS29" s="32"/>
      <c r="PPT29" s="32"/>
      <c r="PPU29" s="32"/>
      <c r="PPV29" s="32"/>
      <c r="PPW29" s="32"/>
      <c r="PPX29" s="32"/>
      <c r="PPY29" s="32"/>
      <c r="PPZ29" s="32"/>
      <c r="PQA29" s="32"/>
      <c r="PQB29" s="32"/>
      <c r="PQC29" s="32"/>
      <c r="PQD29" s="32"/>
      <c r="PQE29" s="32"/>
      <c r="PQF29" s="32"/>
      <c r="PQG29" s="32"/>
      <c r="PQH29" s="32"/>
      <c r="PQI29" s="32"/>
      <c r="PQJ29" s="32"/>
      <c r="PQK29" s="32"/>
      <c r="PQL29" s="32"/>
      <c r="PQM29" s="32"/>
      <c r="PQN29" s="32"/>
      <c r="PQO29" s="32"/>
      <c r="PQP29" s="32"/>
      <c r="PQQ29" s="32"/>
      <c r="PQR29" s="32"/>
      <c r="PQS29" s="32"/>
      <c r="PQT29" s="32"/>
      <c r="PQU29" s="32"/>
      <c r="PQV29" s="32"/>
      <c r="PQW29" s="32"/>
      <c r="PQX29" s="32"/>
      <c r="PQY29" s="32"/>
      <c r="PQZ29" s="32"/>
      <c r="PRA29" s="32"/>
      <c r="PRB29" s="32"/>
      <c r="PRC29" s="32"/>
      <c r="PRD29" s="32"/>
      <c r="PRE29" s="32"/>
      <c r="PRF29" s="32"/>
      <c r="PRG29" s="32"/>
      <c r="PRH29" s="32"/>
      <c r="PRI29" s="32"/>
      <c r="PRJ29" s="32"/>
      <c r="PRK29" s="32"/>
      <c r="PRL29" s="32"/>
      <c r="PRM29" s="32"/>
      <c r="PRN29" s="32"/>
      <c r="PRO29" s="32"/>
      <c r="PRP29" s="32"/>
      <c r="PRQ29" s="32"/>
      <c r="PRR29" s="32"/>
      <c r="PRS29" s="32"/>
      <c r="PRT29" s="32"/>
      <c r="PRU29" s="32"/>
      <c r="PRV29" s="32"/>
      <c r="PRW29" s="32"/>
      <c r="PRX29" s="32"/>
      <c r="PRY29" s="32"/>
      <c r="PRZ29" s="32"/>
      <c r="PSA29" s="32"/>
      <c r="PSB29" s="32"/>
      <c r="PSC29" s="32"/>
      <c r="PSD29" s="32"/>
      <c r="PSE29" s="32"/>
      <c r="PSF29" s="32"/>
      <c r="PSG29" s="32"/>
      <c r="PSH29" s="32"/>
      <c r="PSI29" s="32"/>
      <c r="PSJ29" s="32"/>
      <c r="PSK29" s="32"/>
      <c r="PSL29" s="32"/>
      <c r="PSM29" s="32"/>
      <c r="PSN29" s="32"/>
      <c r="PSO29" s="32"/>
      <c r="PSP29" s="32"/>
      <c r="PSQ29" s="32"/>
      <c r="PSR29" s="32"/>
      <c r="PSS29" s="32"/>
      <c r="PST29" s="32"/>
      <c r="PSU29" s="32"/>
      <c r="PSV29" s="32"/>
      <c r="PSW29" s="32"/>
      <c r="PSX29" s="32"/>
      <c r="PSY29" s="32"/>
      <c r="PSZ29" s="32"/>
      <c r="PTA29" s="32"/>
      <c r="PTB29" s="32"/>
      <c r="PTC29" s="32"/>
      <c r="PTD29" s="32"/>
      <c r="PTE29" s="32"/>
      <c r="PTF29" s="32"/>
      <c r="PTG29" s="32"/>
      <c r="PTH29" s="32"/>
      <c r="PTI29" s="32"/>
      <c r="PTJ29" s="32"/>
      <c r="PTK29" s="32"/>
      <c r="PTL29" s="32"/>
      <c r="PTM29" s="32"/>
      <c r="PTN29" s="32"/>
      <c r="PTO29" s="32"/>
      <c r="PTP29" s="32"/>
      <c r="PTQ29" s="32"/>
      <c r="PTR29" s="32"/>
      <c r="PTS29" s="32"/>
      <c r="PTT29" s="32"/>
      <c r="PTU29" s="32"/>
      <c r="PTV29" s="32"/>
      <c r="PTW29" s="32"/>
      <c r="PTX29" s="32"/>
      <c r="PTY29" s="32"/>
      <c r="PTZ29" s="32"/>
      <c r="PUA29" s="32"/>
      <c r="PUB29" s="32"/>
      <c r="PUC29" s="32"/>
      <c r="PUD29" s="32"/>
      <c r="PUE29" s="32"/>
      <c r="PUF29" s="32"/>
      <c r="PUG29" s="32"/>
      <c r="PUH29" s="32"/>
      <c r="PUI29" s="32"/>
      <c r="PUJ29" s="32"/>
      <c r="PUK29" s="32"/>
      <c r="PUL29" s="32"/>
      <c r="PUM29" s="32"/>
      <c r="PUN29" s="32"/>
      <c r="PUO29" s="32"/>
      <c r="PUP29" s="32"/>
      <c r="PUQ29" s="32"/>
      <c r="PUR29" s="32"/>
      <c r="PUS29" s="32"/>
      <c r="PUT29" s="32"/>
      <c r="PUU29" s="32"/>
      <c r="PUV29" s="32"/>
      <c r="PUW29" s="32"/>
      <c r="PUX29" s="32"/>
      <c r="PUY29" s="32"/>
      <c r="PUZ29" s="32"/>
      <c r="PVA29" s="32"/>
      <c r="PVB29" s="32"/>
      <c r="PVC29" s="32"/>
      <c r="PVD29" s="32"/>
      <c r="PVE29" s="32"/>
      <c r="PVF29" s="32"/>
      <c r="PVG29" s="32"/>
      <c r="PVH29" s="32"/>
      <c r="PVI29" s="32"/>
      <c r="PVJ29" s="32"/>
      <c r="PVK29" s="32"/>
      <c r="PVL29" s="32"/>
      <c r="PVM29" s="32"/>
      <c r="PVN29" s="32"/>
      <c r="PVO29" s="32"/>
      <c r="PVP29" s="32"/>
      <c r="PVQ29" s="32"/>
      <c r="PVR29" s="32"/>
      <c r="PVS29" s="32"/>
      <c r="PVT29" s="32"/>
      <c r="PVU29" s="32"/>
      <c r="PVV29" s="32"/>
      <c r="PVW29" s="32"/>
      <c r="PVX29" s="32"/>
      <c r="PVY29" s="32"/>
      <c r="PVZ29" s="32"/>
      <c r="PWA29" s="32"/>
      <c r="PWB29" s="32"/>
      <c r="PWC29" s="32"/>
      <c r="PWD29" s="32"/>
      <c r="PWE29" s="32"/>
      <c r="PWF29" s="32"/>
      <c r="PWG29" s="32"/>
      <c r="PWH29" s="32"/>
      <c r="PWI29" s="32"/>
      <c r="PWJ29" s="32"/>
      <c r="PWK29" s="32"/>
      <c r="PWL29" s="32"/>
      <c r="PWM29" s="32"/>
      <c r="PWN29" s="32"/>
      <c r="PWO29" s="32"/>
      <c r="PWP29" s="32"/>
      <c r="PWQ29" s="32"/>
      <c r="PWR29" s="32"/>
      <c r="PWS29" s="32"/>
      <c r="PWT29" s="32"/>
      <c r="PWU29" s="32"/>
      <c r="PWV29" s="32"/>
      <c r="PWW29" s="32"/>
      <c r="PWX29" s="32"/>
      <c r="PWY29" s="32"/>
      <c r="PWZ29" s="32"/>
      <c r="PXA29" s="32"/>
      <c r="PXB29" s="32"/>
      <c r="PXC29" s="32"/>
      <c r="PXD29" s="32"/>
      <c r="PXE29" s="32"/>
      <c r="PXF29" s="32"/>
      <c r="PXG29" s="32"/>
      <c r="PXH29" s="32"/>
      <c r="PXI29" s="32"/>
      <c r="PXJ29" s="32"/>
      <c r="PXK29" s="32"/>
      <c r="PXL29" s="32"/>
      <c r="PXM29" s="32"/>
      <c r="PXN29" s="32"/>
      <c r="PXO29" s="32"/>
      <c r="PXP29" s="32"/>
      <c r="PXQ29" s="32"/>
      <c r="PXR29" s="32"/>
      <c r="PXS29" s="32"/>
      <c r="PXT29" s="32"/>
      <c r="PXU29" s="32"/>
      <c r="PXV29" s="32"/>
      <c r="PXW29" s="32"/>
      <c r="PXX29" s="32"/>
      <c r="PXY29" s="32"/>
      <c r="PXZ29" s="32"/>
      <c r="PYA29" s="32"/>
      <c r="PYB29" s="32"/>
      <c r="PYC29" s="32"/>
      <c r="PYD29" s="32"/>
      <c r="PYE29" s="32"/>
      <c r="PYF29" s="32"/>
      <c r="PYG29" s="32"/>
      <c r="PYH29" s="32"/>
      <c r="PYI29" s="32"/>
      <c r="PYJ29" s="32"/>
      <c r="PYK29" s="32"/>
      <c r="PYL29" s="32"/>
      <c r="PYM29" s="32"/>
      <c r="PYN29" s="32"/>
      <c r="PYO29" s="32"/>
      <c r="PYP29" s="32"/>
      <c r="PYQ29" s="32"/>
      <c r="PYR29" s="32"/>
      <c r="PYS29" s="32"/>
      <c r="PYT29" s="32"/>
      <c r="PYU29" s="32"/>
      <c r="PYV29" s="32"/>
      <c r="PYW29" s="32"/>
      <c r="PYX29" s="32"/>
      <c r="PYY29" s="32"/>
      <c r="PYZ29" s="32"/>
      <c r="PZA29" s="32"/>
      <c r="PZB29" s="32"/>
      <c r="PZC29" s="32"/>
      <c r="PZD29" s="32"/>
      <c r="PZE29" s="32"/>
      <c r="PZF29" s="32"/>
      <c r="PZG29" s="32"/>
      <c r="PZH29" s="32"/>
      <c r="PZI29" s="32"/>
      <c r="PZJ29" s="32"/>
      <c r="PZK29" s="32"/>
      <c r="PZL29" s="32"/>
      <c r="PZM29" s="32"/>
      <c r="PZN29" s="32"/>
      <c r="PZO29" s="32"/>
      <c r="PZP29" s="32"/>
      <c r="PZQ29" s="32"/>
      <c r="PZR29" s="32"/>
      <c r="PZS29" s="32"/>
      <c r="PZT29" s="32"/>
      <c r="PZU29" s="32"/>
      <c r="PZV29" s="32"/>
      <c r="PZW29" s="32"/>
      <c r="PZX29" s="32"/>
      <c r="PZY29" s="32"/>
      <c r="PZZ29" s="32"/>
      <c r="QAA29" s="32"/>
      <c r="QAB29" s="32"/>
      <c r="QAC29" s="32"/>
      <c r="QAD29" s="32"/>
      <c r="QAE29" s="32"/>
      <c r="QAF29" s="32"/>
      <c r="QAG29" s="32"/>
      <c r="QAH29" s="32"/>
      <c r="QAI29" s="32"/>
      <c r="QAJ29" s="32"/>
      <c r="QAK29" s="32"/>
      <c r="QAL29" s="32"/>
      <c r="QAM29" s="32"/>
      <c r="QAN29" s="32"/>
      <c r="QAO29" s="32"/>
      <c r="QAP29" s="32"/>
      <c r="QAQ29" s="32"/>
      <c r="QAR29" s="32"/>
      <c r="QAS29" s="32"/>
      <c r="QAT29" s="32"/>
      <c r="QAU29" s="32"/>
      <c r="QAV29" s="32"/>
      <c r="QAW29" s="32"/>
      <c r="QAX29" s="32"/>
      <c r="QAY29" s="32"/>
      <c r="QAZ29" s="32"/>
      <c r="QBA29" s="32"/>
      <c r="QBB29" s="32"/>
      <c r="QBC29" s="32"/>
      <c r="QBD29" s="32"/>
      <c r="QBE29" s="32"/>
      <c r="QBF29" s="32"/>
      <c r="QBG29" s="32"/>
      <c r="QBH29" s="32"/>
      <c r="QBI29" s="32"/>
      <c r="QBJ29" s="32"/>
      <c r="QBK29" s="32"/>
      <c r="QBL29" s="32"/>
      <c r="QBM29" s="32"/>
      <c r="QBN29" s="32"/>
      <c r="QBO29" s="32"/>
      <c r="QBP29" s="32"/>
      <c r="QBQ29" s="32"/>
      <c r="QBR29" s="32"/>
      <c r="QBS29" s="32"/>
      <c r="QBT29" s="32"/>
      <c r="QBU29" s="32"/>
      <c r="QBV29" s="32"/>
      <c r="QBW29" s="32"/>
      <c r="QBX29" s="32"/>
      <c r="QBY29" s="32"/>
      <c r="QBZ29" s="32"/>
      <c r="QCA29" s="32"/>
      <c r="QCB29" s="32"/>
      <c r="QCC29" s="32"/>
      <c r="QCD29" s="32"/>
      <c r="QCE29" s="32"/>
      <c r="QCF29" s="32"/>
      <c r="QCG29" s="32"/>
      <c r="QCH29" s="32"/>
      <c r="QCI29" s="32"/>
      <c r="QCJ29" s="32"/>
      <c r="QCK29" s="32"/>
      <c r="QCL29" s="32"/>
      <c r="QCM29" s="32"/>
      <c r="QCN29" s="32"/>
      <c r="QCO29" s="32"/>
      <c r="QCP29" s="32"/>
      <c r="QCQ29" s="32"/>
      <c r="QCR29" s="32"/>
      <c r="QCS29" s="32"/>
      <c r="QCT29" s="32"/>
      <c r="QCU29" s="32"/>
      <c r="QCV29" s="32"/>
      <c r="QCW29" s="32"/>
      <c r="QCX29" s="32"/>
      <c r="QCY29" s="32"/>
      <c r="QCZ29" s="32"/>
      <c r="QDA29" s="32"/>
      <c r="QDB29" s="32"/>
      <c r="QDC29" s="32"/>
      <c r="QDD29" s="32"/>
      <c r="QDE29" s="32"/>
      <c r="QDF29" s="32"/>
      <c r="QDG29" s="32"/>
      <c r="QDH29" s="32"/>
      <c r="QDI29" s="32"/>
      <c r="QDJ29" s="32"/>
      <c r="QDK29" s="32"/>
      <c r="QDL29" s="32"/>
      <c r="QDM29" s="32"/>
      <c r="QDN29" s="32"/>
      <c r="QDO29" s="32"/>
      <c r="QDP29" s="32"/>
      <c r="QDQ29" s="32"/>
      <c r="QDR29" s="32"/>
      <c r="QDS29" s="32"/>
      <c r="QDT29" s="32"/>
      <c r="QDU29" s="32"/>
      <c r="QDV29" s="32"/>
      <c r="QDW29" s="32"/>
      <c r="QDX29" s="32"/>
      <c r="QDY29" s="32"/>
      <c r="QDZ29" s="32"/>
      <c r="QEA29" s="32"/>
      <c r="QEB29" s="32"/>
      <c r="QEC29" s="32"/>
      <c r="QED29" s="32"/>
      <c r="QEE29" s="32"/>
      <c r="QEF29" s="32"/>
      <c r="QEG29" s="32"/>
      <c r="QEH29" s="32"/>
      <c r="QEI29" s="32"/>
      <c r="QEJ29" s="32"/>
      <c r="QEK29" s="32"/>
      <c r="QEL29" s="32"/>
      <c r="QEM29" s="32"/>
      <c r="QEN29" s="32"/>
      <c r="QEO29" s="32"/>
      <c r="QEP29" s="32"/>
      <c r="QEQ29" s="32"/>
      <c r="QER29" s="32"/>
      <c r="QES29" s="32"/>
      <c r="QET29" s="32"/>
      <c r="QEU29" s="32"/>
      <c r="QEV29" s="32"/>
      <c r="QEW29" s="32"/>
      <c r="QEX29" s="32"/>
      <c r="QEY29" s="32"/>
      <c r="QEZ29" s="32"/>
      <c r="QFA29" s="32"/>
      <c r="QFB29" s="32"/>
      <c r="QFC29" s="32"/>
      <c r="QFD29" s="32"/>
      <c r="QFE29" s="32"/>
      <c r="QFF29" s="32"/>
      <c r="QFG29" s="32"/>
      <c r="QFH29" s="32"/>
      <c r="QFI29" s="32"/>
      <c r="QFJ29" s="32"/>
      <c r="QFK29" s="32"/>
      <c r="QFL29" s="32"/>
      <c r="QFM29" s="32"/>
      <c r="QFN29" s="32"/>
      <c r="QFO29" s="32"/>
      <c r="QFP29" s="32"/>
      <c r="QFQ29" s="32"/>
      <c r="QFR29" s="32"/>
      <c r="QFS29" s="32"/>
      <c r="QFT29" s="32"/>
      <c r="QFU29" s="32"/>
      <c r="QFV29" s="32"/>
      <c r="QFW29" s="32"/>
      <c r="QFX29" s="32"/>
      <c r="QFY29" s="32"/>
      <c r="QFZ29" s="32"/>
      <c r="QGA29" s="32"/>
      <c r="QGB29" s="32"/>
      <c r="QGC29" s="32"/>
      <c r="QGD29" s="32"/>
      <c r="QGE29" s="32"/>
      <c r="QGF29" s="32"/>
      <c r="QGG29" s="32"/>
      <c r="QGH29" s="32"/>
      <c r="QGI29" s="32"/>
      <c r="QGJ29" s="32"/>
      <c r="QGK29" s="32"/>
      <c r="QGL29" s="32"/>
      <c r="QGM29" s="32"/>
      <c r="QGN29" s="32"/>
      <c r="QGO29" s="32"/>
      <c r="QGP29" s="32"/>
      <c r="QGQ29" s="32"/>
      <c r="QGR29" s="32"/>
      <c r="QGS29" s="32"/>
      <c r="QGT29" s="32"/>
      <c r="QGU29" s="32"/>
      <c r="QGV29" s="32"/>
      <c r="QGW29" s="32"/>
      <c r="QGX29" s="32"/>
      <c r="QGY29" s="32"/>
      <c r="QGZ29" s="32"/>
      <c r="QHA29" s="32"/>
      <c r="QHB29" s="32"/>
      <c r="QHC29" s="32"/>
      <c r="QHD29" s="32"/>
      <c r="QHE29" s="32"/>
      <c r="QHF29" s="32"/>
      <c r="QHG29" s="32"/>
      <c r="QHH29" s="32"/>
      <c r="QHI29" s="32"/>
      <c r="QHJ29" s="32"/>
      <c r="QHK29" s="32"/>
      <c r="QHL29" s="32"/>
      <c r="QHM29" s="32"/>
      <c r="QHN29" s="32"/>
      <c r="QHO29" s="32"/>
      <c r="QHP29" s="32"/>
      <c r="QHQ29" s="32"/>
      <c r="QHR29" s="32"/>
      <c r="QHS29" s="32"/>
      <c r="QHT29" s="32"/>
      <c r="QHU29" s="32"/>
      <c r="QHV29" s="32"/>
      <c r="QHW29" s="32"/>
      <c r="QHX29" s="32"/>
      <c r="QHY29" s="32"/>
      <c r="QHZ29" s="32"/>
      <c r="QIA29" s="32"/>
      <c r="QIB29" s="32"/>
      <c r="QIC29" s="32"/>
      <c r="QID29" s="32"/>
      <c r="QIE29" s="32"/>
      <c r="QIF29" s="32"/>
      <c r="QIG29" s="32"/>
      <c r="QIH29" s="32"/>
      <c r="QII29" s="32"/>
      <c r="QIJ29" s="32"/>
      <c r="QIK29" s="32"/>
      <c r="QIL29" s="32"/>
      <c r="QIM29" s="32"/>
      <c r="QIN29" s="32"/>
      <c r="QIO29" s="32"/>
      <c r="QIP29" s="32"/>
      <c r="QIQ29" s="32"/>
      <c r="QIR29" s="32"/>
      <c r="QIS29" s="32"/>
      <c r="QIT29" s="32"/>
      <c r="QIU29" s="32"/>
      <c r="QIV29" s="32"/>
      <c r="QIW29" s="32"/>
      <c r="QIX29" s="32"/>
      <c r="QIY29" s="32"/>
      <c r="QIZ29" s="32"/>
      <c r="QJA29" s="32"/>
      <c r="QJB29" s="32"/>
      <c r="QJC29" s="32"/>
      <c r="QJD29" s="32"/>
      <c r="QJE29" s="32"/>
      <c r="QJF29" s="32"/>
      <c r="QJG29" s="32"/>
      <c r="QJH29" s="32"/>
      <c r="QJI29" s="32"/>
      <c r="QJJ29" s="32"/>
      <c r="QJK29" s="32"/>
      <c r="QJL29" s="32"/>
      <c r="QJM29" s="32"/>
      <c r="QJN29" s="32"/>
      <c r="QJO29" s="32"/>
      <c r="QJP29" s="32"/>
      <c r="QJQ29" s="32"/>
      <c r="QJR29" s="32"/>
      <c r="QJS29" s="32"/>
      <c r="QJT29" s="32"/>
      <c r="QJU29" s="32"/>
      <c r="QJV29" s="32"/>
      <c r="QJW29" s="32"/>
      <c r="QJX29" s="32"/>
      <c r="QJY29" s="32"/>
      <c r="QJZ29" s="32"/>
      <c r="QKA29" s="32"/>
      <c r="QKB29" s="32"/>
      <c r="QKC29" s="32"/>
      <c r="QKD29" s="32"/>
      <c r="QKE29" s="32"/>
      <c r="QKF29" s="32"/>
      <c r="QKG29" s="32"/>
      <c r="QKH29" s="32"/>
      <c r="QKI29" s="32"/>
      <c r="QKJ29" s="32"/>
      <c r="QKK29" s="32"/>
      <c r="QKL29" s="32"/>
      <c r="QKM29" s="32"/>
      <c r="QKN29" s="32"/>
      <c r="QKO29" s="32"/>
      <c r="QKP29" s="32"/>
      <c r="QKQ29" s="32"/>
      <c r="QKR29" s="32"/>
      <c r="QKS29" s="32"/>
      <c r="QKT29" s="32"/>
      <c r="QKU29" s="32"/>
      <c r="QKV29" s="32"/>
      <c r="QKW29" s="32"/>
      <c r="QKX29" s="32"/>
      <c r="QKY29" s="32"/>
      <c r="QKZ29" s="32"/>
      <c r="QLA29" s="32"/>
      <c r="QLB29" s="32"/>
      <c r="QLC29" s="32"/>
      <c r="QLD29" s="32"/>
      <c r="QLE29" s="32"/>
      <c r="QLF29" s="32"/>
      <c r="QLG29" s="32"/>
      <c r="QLH29" s="32"/>
      <c r="QLI29" s="32"/>
      <c r="QLJ29" s="32"/>
      <c r="QLK29" s="32"/>
      <c r="QLL29" s="32"/>
      <c r="QLM29" s="32"/>
      <c r="QLN29" s="32"/>
      <c r="QLO29" s="32"/>
      <c r="QLP29" s="32"/>
      <c r="QLQ29" s="32"/>
      <c r="QLR29" s="32"/>
      <c r="QLS29" s="32"/>
      <c r="QLT29" s="32"/>
      <c r="QLU29" s="32"/>
      <c r="QLV29" s="32"/>
      <c r="QLW29" s="32"/>
      <c r="QLX29" s="32"/>
      <c r="QLY29" s="32"/>
      <c r="QLZ29" s="32"/>
      <c r="QMA29" s="32"/>
      <c r="QMB29" s="32"/>
      <c r="QMC29" s="32"/>
      <c r="QMD29" s="32"/>
      <c r="QME29" s="32"/>
      <c r="QMF29" s="32"/>
      <c r="QMG29" s="32"/>
      <c r="QMH29" s="32"/>
      <c r="QMI29" s="32"/>
      <c r="QMJ29" s="32"/>
      <c r="QMK29" s="32"/>
      <c r="QML29" s="32"/>
      <c r="QMM29" s="32"/>
      <c r="QMN29" s="32"/>
      <c r="QMO29" s="32"/>
      <c r="QMP29" s="32"/>
      <c r="QMQ29" s="32"/>
      <c r="QMR29" s="32"/>
      <c r="QMS29" s="32"/>
      <c r="QMT29" s="32"/>
      <c r="QMU29" s="32"/>
      <c r="QMV29" s="32"/>
      <c r="QMW29" s="32"/>
      <c r="QMX29" s="32"/>
      <c r="QMY29" s="32"/>
      <c r="QMZ29" s="32"/>
      <c r="QNA29" s="32"/>
      <c r="QNB29" s="32"/>
      <c r="QNC29" s="32"/>
      <c r="QND29" s="32"/>
      <c r="QNE29" s="32"/>
      <c r="QNF29" s="32"/>
      <c r="QNG29" s="32"/>
      <c r="QNH29" s="32"/>
      <c r="QNI29" s="32"/>
      <c r="QNJ29" s="32"/>
      <c r="QNK29" s="32"/>
      <c r="QNL29" s="32"/>
      <c r="QNM29" s="32"/>
      <c r="QNN29" s="32"/>
      <c r="QNO29" s="32"/>
      <c r="QNP29" s="32"/>
      <c r="QNQ29" s="32"/>
      <c r="QNR29" s="32"/>
      <c r="QNS29" s="32"/>
      <c r="QNT29" s="32"/>
      <c r="QNU29" s="32"/>
      <c r="QNV29" s="32"/>
      <c r="QNW29" s="32"/>
      <c r="QNX29" s="32"/>
      <c r="QNY29" s="32"/>
      <c r="QNZ29" s="32"/>
      <c r="QOA29" s="32"/>
      <c r="QOB29" s="32"/>
      <c r="QOC29" s="32"/>
      <c r="QOD29" s="32"/>
      <c r="QOE29" s="32"/>
      <c r="QOF29" s="32"/>
      <c r="QOG29" s="32"/>
      <c r="QOH29" s="32"/>
      <c r="QOI29" s="32"/>
      <c r="QOJ29" s="32"/>
      <c r="QOK29" s="32"/>
      <c r="QOL29" s="32"/>
      <c r="QOM29" s="32"/>
      <c r="QON29" s="32"/>
      <c r="QOO29" s="32"/>
      <c r="QOP29" s="32"/>
      <c r="QOQ29" s="32"/>
      <c r="QOR29" s="32"/>
      <c r="QOS29" s="32"/>
      <c r="QOT29" s="32"/>
      <c r="QOU29" s="32"/>
      <c r="QOV29" s="32"/>
      <c r="QOW29" s="32"/>
      <c r="QOX29" s="32"/>
      <c r="QOY29" s="32"/>
      <c r="QOZ29" s="32"/>
      <c r="QPA29" s="32"/>
      <c r="QPB29" s="32"/>
      <c r="QPC29" s="32"/>
      <c r="QPD29" s="32"/>
      <c r="QPE29" s="32"/>
      <c r="QPF29" s="32"/>
      <c r="QPG29" s="32"/>
      <c r="QPH29" s="32"/>
      <c r="QPI29" s="32"/>
      <c r="QPJ29" s="32"/>
      <c r="QPK29" s="32"/>
      <c r="QPL29" s="32"/>
      <c r="QPM29" s="32"/>
      <c r="QPN29" s="32"/>
      <c r="QPO29" s="32"/>
      <c r="QPP29" s="32"/>
      <c r="QPQ29" s="32"/>
      <c r="QPR29" s="32"/>
      <c r="QPS29" s="32"/>
      <c r="QPT29" s="32"/>
      <c r="QPU29" s="32"/>
      <c r="QPV29" s="32"/>
      <c r="QPW29" s="32"/>
      <c r="QPX29" s="32"/>
      <c r="QPY29" s="32"/>
      <c r="QPZ29" s="32"/>
      <c r="QQA29" s="32"/>
      <c r="QQB29" s="32"/>
      <c r="QQC29" s="32"/>
      <c r="QQD29" s="32"/>
      <c r="QQE29" s="32"/>
      <c r="QQF29" s="32"/>
      <c r="QQG29" s="32"/>
      <c r="QQH29" s="32"/>
      <c r="QQI29" s="32"/>
      <c r="QQJ29" s="32"/>
      <c r="QQK29" s="32"/>
      <c r="QQL29" s="32"/>
      <c r="QQM29" s="32"/>
      <c r="QQN29" s="32"/>
      <c r="QQO29" s="32"/>
      <c r="QQP29" s="32"/>
      <c r="QQQ29" s="32"/>
      <c r="QQR29" s="32"/>
      <c r="QQS29" s="32"/>
      <c r="QQT29" s="32"/>
      <c r="QQU29" s="32"/>
      <c r="QQV29" s="32"/>
      <c r="QQW29" s="32"/>
      <c r="QQX29" s="32"/>
      <c r="QQY29" s="32"/>
      <c r="QQZ29" s="32"/>
      <c r="QRA29" s="32"/>
      <c r="QRB29" s="32"/>
      <c r="QRC29" s="32"/>
      <c r="QRD29" s="32"/>
      <c r="QRE29" s="32"/>
      <c r="QRF29" s="32"/>
      <c r="QRG29" s="32"/>
      <c r="QRH29" s="32"/>
      <c r="QRI29" s="32"/>
      <c r="QRJ29" s="32"/>
      <c r="QRK29" s="32"/>
      <c r="QRL29" s="32"/>
      <c r="QRM29" s="32"/>
      <c r="QRN29" s="32"/>
      <c r="QRO29" s="32"/>
      <c r="QRP29" s="32"/>
      <c r="QRQ29" s="32"/>
      <c r="QRR29" s="32"/>
      <c r="QRS29" s="32"/>
      <c r="QRT29" s="32"/>
      <c r="QRU29" s="32"/>
      <c r="QRV29" s="32"/>
      <c r="QRW29" s="32"/>
      <c r="QRX29" s="32"/>
      <c r="QRY29" s="32"/>
      <c r="QRZ29" s="32"/>
      <c r="QSA29" s="32"/>
      <c r="QSB29" s="32"/>
      <c r="QSC29" s="32"/>
      <c r="QSD29" s="32"/>
      <c r="QSE29" s="32"/>
      <c r="QSF29" s="32"/>
      <c r="QSG29" s="32"/>
      <c r="QSH29" s="32"/>
      <c r="QSI29" s="32"/>
      <c r="QSJ29" s="32"/>
      <c r="QSK29" s="32"/>
      <c r="QSL29" s="32"/>
      <c r="QSM29" s="32"/>
      <c r="QSN29" s="32"/>
      <c r="QSO29" s="32"/>
      <c r="QSP29" s="32"/>
      <c r="QSQ29" s="32"/>
      <c r="QSR29" s="32"/>
      <c r="QSS29" s="32"/>
      <c r="QST29" s="32"/>
      <c r="QSU29" s="32"/>
      <c r="QSV29" s="32"/>
      <c r="QSW29" s="32"/>
      <c r="QSX29" s="32"/>
      <c r="QSY29" s="32"/>
      <c r="QSZ29" s="32"/>
      <c r="QTA29" s="32"/>
      <c r="QTB29" s="32"/>
      <c r="QTC29" s="32"/>
      <c r="QTD29" s="32"/>
      <c r="QTE29" s="32"/>
      <c r="QTF29" s="32"/>
      <c r="QTG29" s="32"/>
      <c r="QTH29" s="32"/>
      <c r="QTI29" s="32"/>
      <c r="QTJ29" s="32"/>
      <c r="QTK29" s="32"/>
      <c r="QTL29" s="32"/>
      <c r="QTM29" s="32"/>
      <c r="QTN29" s="32"/>
      <c r="QTO29" s="32"/>
      <c r="QTP29" s="32"/>
      <c r="QTQ29" s="32"/>
      <c r="QTR29" s="32"/>
      <c r="QTS29" s="32"/>
      <c r="QTT29" s="32"/>
      <c r="QTU29" s="32"/>
      <c r="QTV29" s="32"/>
      <c r="QTW29" s="32"/>
      <c r="QTX29" s="32"/>
      <c r="QTY29" s="32"/>
      <c r="QTZ29" s="32"/>
      <c r="QUA29" s="32"/>
      <c r="QUB29" s="32"/>
      <c r="QUC29" s="32"/>
      <c r="QUD29" s="32"/>
      <c r="QUE29" s="32"/>
      <c r="QUF29" s="32"/>
      <c r="QUG29" s="32"/>
      <c r="QUH29" s="32"/>
      <c r="QUI29" s="32"/>
      <c r="QUJ29" s="32"/>
      <c r="QUK29" s="32"/>
      <c r="QUL29" s="32"/>
      <c r="QUM29" s="32"/>
      <c r="QUN29" s="32"/>
      <c r="QUO29" s="32"/>
      <c r="QUP29" s="32"/>
      <c r="QUQ29" s="32"/>
      <c r="QUR29" s="32"/>
      <c r="QUS29" s="32"/>
      <c r="QUT29" s="32"/>
      <c r="QUU29" s="32"/>
      <c r="QUV29" s="32"/>
      <c r="QUW29" s="32"/>
      <c r="QUX29" s="32"/>
      <c r="QUY29" s="32"/>
      <c r="QUZ29" s="32"/>
      <c r="QVA29" s="32"/>
      <c r="QVB29" s="32"/>
      <c r="QVC29" s="32"/>
      <c r="QVD29" s="32"/>
      <c r="QVE29" s="32"/>
      <c r="QVF29" s="32"/>
      <c r="QVG29" s="32"/>
      <c r="QVH29" s="32"/>
      <c r="QVI29" s="32"/>
      <c r="QVJ29" s="32"/>
      <c r="QVK29" s="32"/>
      <c r="QVL29" s="32"/>
      <c r="QVM29" s="32"/>
      <c r="QVN29" s="32"/>
      <c r="QVO29" s="32"/>
      <c r="QVP29" s="32"/>
      <c r="QVQ29" s="32"/>
      <c r="QVR29" s="32"/>
      <c r="QVS29" s="32"/>
      <c r="QVT29" s="32"/>
      <c r="QVU29" s="32"/>
      <c r="QVV29" s="32"/>
      <c r="QVW29" s="32"/>
      <c r="QVX29" s="32"/>
      <c r="QVY29" s="32"/>
      <c r="QVZ29" s="32"/>
      <c r="QWA29" s="32"/>
      <c r="QWB29" s="32"/>
      <c r="QWC29" s="32"/>
      <c r="QWD29" s="32"/>
      <c r="QWE29" s="32"/>
      <c r="QWF29" s="32"/>
      <c r="QWG29" s="32"/>
      <c r="QWH29" s="32"/>
      <c r="QWI29" s="32"/>
      <c r="QWJ29" s="32"/>
      <c r="QWK29" s="32"/>
      <c r="QWL29" s="32"/>
      <c r="QWM29" s="32"/>
      <c r="QWN29" s="32"/>
      <c r="QWO29" s="32"/>
      <c r="QWP29" s="32"/>
      <c r="QWQ29" s="32"/>
      <c r="QWR29" s="32"/>
      <c r="QWS29" s="32"/>
      <c r="QWT29" s="32"/>
      <c r="QWU29" s="32"/>
      <c r="QWV29" s="32"/>
      <c r="QWW29" s="32"/>
      <c r="QWX29" s="32"/>
      <c r="QWY29" s="32"/>
      <c r="QWZ29" s="32"/>
      <c r="QXA29" s="32"/>
      <c r="QXB29" s="32"/>
      <c r="QXC29" s="32"/>
      <c r="QXD29" s="32"/>
      <c r="QXE29" s="32"/>
      <c r="QXF29" s="32"/>
      <c r="QXG29" s="32"/>
      <c r="QXH29" s="32"/>
      <c r="QXI29" s="32"/>
      <c r="QXJ29" s="32"/>
      <c r="QXK29" s="32"/>
      <c r="QXL29" s="32"/>
      <c r="QXM29" s="32"/>
      <c r="QXN29" s="32"/>
      <c r="QXO29" s="32"/>
      <c r="QXP29" s="32"/>
      <c r="QXQ29" s="32"/>
      <c r="QXR29" s="32"/>
      <c r="QXS29" s="32"/>
      <c r="QXT29" s="32"/>
      <c r="QXU29" s="32"/>
      <c r="QXV29" s="32"/>
      <c r="QXW29" s="32"/>
      <c r="QXX29" s="32"/>
      <c r="QXY29" s="32"/>
      <c r="QXZ29" s="32"/>
      <c r="QYA29" s="32"/>
      <c r="QYB29" s="32"/>
      <c r="QYC29" s="32"/>
      <c r="QYD29" s="32"/>
      <c r="QYE29" s="32"/>
      <c r="QYF29" s="32"/>
      <c r="QYG29" s="32"/>
      <c r="QYH29" s="32"/>
      <c r="QYI29" s="32"/>
      <c r="QYJ29" s="32"/>
      <c r="QYK29" s="32"/>
      <c r="QYL29" s="32"/>
      <c r="QYM29" s="32"/>
      <c r="QYN29" s="32"/>
      <c r="QYO29" s="32"/>
      <c r="QYP29" s="32"/>
      <c r="QYQ29" s="32"/>
      <c r="QYR29" s="32"/>
      <c r="QYS29" s="32"/>
      <c r="QYT29" s="32"/>
      <c r="QYU29" s="32"/>
      <c r="QYV29" s="32"/>
      <c r="QYW29" s="32"/>
      <c r="QYX29" s="32"/>
      <c r="QYY29" s="32"/>
      <c r="QYZ29" s="32"/>
      <c r="QZA29" s="32"/>
      <c r="QZB29" s="32"/>
      <c r="QZC29" s="32"/>
      <c r="QZD29" s="32"/>
      <c r="QZE29" s="32"/>
      <c r="QZF29" s="32"/>
      <c r="QZG29" s="32"/>
      <c r="QZH29" s="32"/>
      <c r="QZI29" s="32"/>
      <c r="QZJ29" s="32"/>
      <c r="QZK29" s="32"/>
      <c r="QZL29" s="32"/>
      <c r="QZM29" s="32"/>
      <c r="QZN29" s="32"/>
      <c r="QZO29" s="32"/>
      <c r="QZP29" s="32"/>
      <c r="QZQ29" s="32"/>
      <c r="QZR29" s="32"/>
      <c r="QZS29" s="32"/>
      <c r="QZT29" s="32"/>
      <c r="QZU29" s="32"/>
      <c r="QZV29" s="32"/>
      <c r="QZW29" s="32"/>
      <c r="QZX29" s="32"/>
      <c r="QZY29" s="32"/>
      <c r="QZZ29" s="32"/>
      <c r="RAA29" s="32"/>
      <c r="RAB29" s="32"/>
      <c r="RAC29" s="32"/>
      <c r="RAD29" s="32"/>
      <c r="RAE29" s="32"/>
      <c r="RAF29" s="32"/>
      <c r="RAG29" s="32"/>
      <c r="RAH29" s="32"/>
      <c r="RAI29" s="32"/>
      <c r="RAJ29" s="32"/>
      <c r="RAK29" s="32"/>
      <c r="RAL29" s="32"/>
      <c r="RAM29" s="32"/>
      <c r="RAN29" s="32"/>
      <c r="RAO29" s="32"/>
      <c r="RAP29" s="32"/>
      <c r="RAQ29" s="32"/>
      <c r="RAR29" s="32"/>
      <c r="RAS29" s="32"/>
      <c r="RAT29" s="32"/>
      <c r="RAU29" s="32"/>
      <c r="RAV29" s="32"/>
      <c r="RAW29" s="32"/>
      <c r="RAX29" s="32"/>
      <c r="RAY29" s="32"/>
      <c r="RAZ29" s="32"/>
      <c r="RBA29" s="32"/>
      <c r="RBB29" s="32"/>
      <c r="RBC29" s="32"/>
      <c r="RBD29" s="32"/>
      <c r="RBE29" s="32"/>
      <c r="RBF29" s="32"/>
      <c r="RBG29" s="32"/>
      <c r="RBH29" s="32"/>
      <c r="RBI29" s="32"/>
      <c r="RBJ29" s="32"/>
      <c r="RBK29" s="32"/>
      <c r="RBL29" s="32"/>
      <c r="RBM29" s="32"/>
      <c r="RBN29" s="32"/>
      <c r="RBO29" s="32"/>
      <c r="RBP29" s="32"/>
      <c r="RBQ29" s="32"/>
      <c r="RBR29" s="32"/>
      <c r="RBS29" s="32"/>
      <c r="RBT29" s="32"/>
      <c r="RBU29" s="32"/>
      <c r="RBV29" s="32"/>
      <c r="RBW29" s="32"/>
      <c r="RBX29" s="32"/>
      <c r="RBY29" s="32"/>
      <c r="RBZ29" s="32"/>
      <c r="RCA29" s="32"/>
      <c r="RCB29" s="32"/>
      <c r="RCC29" s="32"/>
      <c r="RCD29" s="32"/>
      <c r="RCE29" s="32"/>
      <c r="RCF29" s="32"/>
      <c r="RCG29" s="32"/>
      <c r="RCH29" s="32"/>
      <c r="RCI29" s="32"/>
      <c r="RCJ29" s="32"/>
      <c r="RCK29" s="32"/>
      <c r="RCL29" s="32"/>
      <c r="RCM29" s="32"/>
      <c r="RCN29" s="32"/>
      <c r="RCO29" s="32"/>
      <c r="RCP29" s="32"/>
      <c r="RCQ29" s="32"/>
      <c r="RCR29" s="32"/>
      <c r="RCS29" s="32"/>
      <c r="RCT29" s="32"/>
      <c r="RCU29" s="32"/>
      <c r="RCV29" s="32"/>
      <c r="RCW29" s="32"/>
      <c r="RCX29" s="32"/>
      <c r="RCY29" s="32"/>
      <c r="RCZ29" s="32"/>
      <c r="RDA29" s="32"/>
      <c r="RDB29" s="32"/>
      <c r="RDC29" s="32"/>
      <c r="RDD29" s="32"/>
      <c r="RDE29" s="32"/>
      <c r="RDF29" s="32"/>
      <c r="RDG29" s="32"/>
      <c r="RDH29" s="32"/>
      <c r="RDI29" s="32"/>
      <c r="RDJ29" s="32"/>
      <c r="RDK29" s="32"/>
      <c r="RDL29" s="32"/>
      <c r="RDM29" s="32"/>
      <c r="RDN29" s="32"/>
      <c r="RDO29" s="32"/>
      <c r="RDP29" s="32"/>
      <c r="RDQ29" s="32"/>
      <c r="RDR29" s="32"/>
      <c r="RDS29" s="32"/>
      <c r="RDT29" s="32"/>
      <c r="RDU29" s="32"/>
      <c r="RDV29" s="32"/>
      <c r="RDW29" s="32"/>
      <c r="RDX29" s="32"/>
      <c r="RDY29" s="32"/>
      <c r="RDZ29" s="32"/>
      <c r="REA29" s="32"/>
      <c r="REB29" s="32"/>
      <c r="REC29" s="32"/>
      <c r="RED29" s="32"/>
      <c r="REE29" s="32"/>
      <c r="REF29" s="32"/>
      <c r="REG29" s="32"/>
      <c r="REH29" s="32"/>
      <c r="REI29" s="32"/>
      <c r="REJ29" s="32"/>
      <c r="REK29" s="32"/>
      <c r="REL29" s="32"/>
      <c r="REM29" s="32"/>
      <c r="REN29" s="32"/>
      <c r="REO29" s="32"/>
      <c r="REP29" s="32"/>
      <c r="REQ29" s="32"/>
      <c r="RER29" s="32"/>
      <c r="RES29" s="32"/>
      <c r="RET29" s="32"/>
      <c r="REU29" s="32"/>
      <c r="REV29" s="32"/>
      <c r="REW29" s="32"/>
      <c r="REX29" s="32"/>
      <c r="REY29" s="32"/>
      <c r="REZ29" s="32"/>
      <c r="RFA29" s="32"/>
      <c r="RFB29" s="32"/>
      <c r="RFC29" s="32"/>
      <c r="RFD29" s="32"/>
      <c r="RFE29" s="32"/>
      <c r="RFF29" s="32"/>
      <c r="RFG29" s="32"/>
      <c r="RFH29" s="32"/>
      <c r="RFI29" s="32"/>
      <c r="RFJ29" s="32"/>
      <c r="RFK29" s="32"/>
      <c r="RFL29" s="32"/>
      <c r="RFM29" s="32"/>
      <c r="RFN29" s="32"/>
      <c r="RFO29" s="32"/>
      <c r="RFP29" s="32"/>
      <c r="RFQ29" s="32"/>
      <c r="RFR29" s="32"/>
      <c r="RFS29" s="32"/>
      <c r="RFT29" s="32"/>
      <c r="RFU29" s="32"/>
      <c r="RFV29" s="32"/>
      <c r="RFW29" s="32"/>
      <c r="RFX29" s="32"/>
      <c r="RFY29" s="32"/>
      <c r="RFZ29" s="32"/>
      <c r="RGA29" s="32"/>
      <c r="RGB29" s="32"/>
      <c r="RGC29" s="32"/>
      <c r="RGD29" s="32"/>
      <c r="RGE29" s="32"/>
      <c r="RGF29" s="32"/>
      <c r="RGG29" s="32"/>
      <c r="RGH29" s="32"/>
      <c r="RGI29" s="32"/>
      <c r="RGJ29" s="32"/>
      <c r="RGK29" s="32"/>
      <c r="RGL29" s="32"/>
      <c r="RGM29" s="32"/>
      <c r="RGN29" s="32"/>
      <c r="RGO29" s="32"/>
      <c r="RGP29" s="32"/>
      <c r="RGQ29" s="32"/>
      <c r="RGR29" s="32"/>
      <c r="RGS29" s="32"/>
      <c r="RGT29" s="32"/>
      <c r="RGU29" s="32"/>
      <c r="RGV29" s="32"/>
      <c r="RGW29" s="32"/>
      <c r="RGX29" s="32"/>
      <c r="RGY29" s="32"/>
      <c r="RGZ29" s="32"/>
      <c r="RHA29" s="32"/>
      <c r="RHB29" s="32"/>
      <c r="RHC29" s="32"/>
      <c r="RHD29" s="32"/>
      <c r="RHE29" s="32"/>
      <c r="RHF29" s="32"/>
      <c r="RHG29" s="32"/>
      <c r="RHH29" s="32"/>
      <c r="RHI29" s="32"/>
      <c r="RHJ29" s="32"/>
      <c r="RHK29" s="32"/>
      <c r="RHL29" s="32"/>
      <c r="RHM29" s="32"/>
      <c r="RHN29" s="32"/>
      <c r="RHO29" s="32"/>
      <c r="RHP29" s="32"/>
      <c r="RHQ29" s="32"/>
      <c r="RHR29" s="32"/>
      <c r="RHS29" s="32"/>
      <c r="RHT29" s="32"/>
      <c r="RHU29" s="32"/>
      <c r="RHV29" s="32"/>
      <c r="RHW29" s="32"/>
      <c r="RHX29" s="32"/>
      <c r="RHY29" s="32"/>
      <c r="RHZ29" s="32"/>
      <c r="RIA29" s="32"/>
      <c r="RIB29" s="32"/>
      <c r="RIC29" s="32"/>
      <c r="RID29" s="32"/>
      <c r="RIE29" s="32"/>
      <c r="RIF29" s="32"/>
      <c r="RIG29" s="32"/>
      <c r="RIH29" s="32"/>
      <c r="RII29" s="32"/>
      <c r="RIJ29" s="32"/>
      <c r="RIK29" s="32"/>
      <c r="RIL29" s="32"/>
      <c r="RIM29" s="32"/>
      <c r="RIN29" s="32"/>
      <c r="RIO29" s="32"/>
      <c r="RIP29" s="32"/>
      <c r="RIQ29" s="32"/>
      <c r="RIR29" s="32"/>
      <c r="RIS29" s="32"/>
      <c r="RIT29" s="32"/>
      <c r="RIU29" s="32"/>
      <c r="RIV29" s="32"/>
      <c r="RIW29" s="32"/>
      <c r="RIX29" s="32"/>
      <c r="RIY29" s="32"/>
      <c r="RIZ29" s="32"/>
      <c r="RJA29" s="32"/>
      <c r="RJB29" s="32"/>
      <c r="RJC29" s="32"/>
      <c r="RJD29" s="32"/>
      <c r="RJE29" s="32"/>
      <c r="RJF29" s="32"/>
      <c r="RJG29" s="32"/>
      <c r="RJH29" s="32"/>
      <c r="RJI29" s="32"/>
      <c r="RJJ29" s="32"/>
      <c r="RJK29" s="32"/>
      <c r="RJL29" s="32"/>
      <c r="RJM29" s="32"/>
      <c r="RJN29" s="32"/>
      <c r="RJO29" s="32"/>
      <c r="RJP29" s="32"/>
      <c r="RJQ29" s="32"/>
      <c r="RJR29" s="32"/>
      <c r="RJS29" s="32"/>
      <c r="RJT29" s="32"/>
      <c r="RJU29" s="32"/>
      <c r="RJV29" s="32"/>
      <c r="RJW29" s="32"/>
      <c r="RJX29" s="32"/>
      <c r="RJY29" s="32"/>
      <c r="RJZ29" s="32"/>
      <c r="RKA29" s="32"/>
      <c r="RKB29" s="32"/>
      <c r="RKC29" s="32"/>
      <c r="RKD29" s="32"/>
      <c r="RKE29" s="32"/>
      <c r="RKF29" s="32"/>
      <c r="RKG29" s="32"/>
      <c r="RKH29" s="32"/>
      <c r="RKI29" s="32"/>
      <c r="RKJ29" s="32"/>
      <c r="RKK29" s="32"/>
      <c r="RKL29" s="32"/>
      <c r="RKM29" s="32"/>
      <c r="RKN29" s="32"/>
      <c r="RKO29" s="32"/>
      <c r="RKP29" s="32"/>
      <c r="RKQ29" s="32"/>
      <c r="RKR29" s="32"/>
      <c r="RKS29" s="32"/>
      <c r="RKT29" s="32"/>
      <c r="RKU29" s="32"/>
      <c r="RKV29" s="32"/>
      <c r="RKW29" s="32"/>
      <c r="RKX29" s="32"/>
      <c r="RKY29" s="32"/>
      <c r="RKZ29" s="32"/>
      <c r="RLA29" s="32"/>
      <c r="RLB29" s="32"/>
      <c r="RLC29" s="32"/>
      <c r="RLD29" s="32"/>
      <c r="RLE29" s="32"/>
      <c r="RLF29" s="32"/>
      <c r="RLG29" s="32"/>
      <c r="RLH29" s="32"/>
      <c r="RLI29" s="32"/>
      <c r="RLJ29" s="32"/>
      <c r="RLK29" s="32"/>
      <c r="RLL29" s="32"/>
      <c r="RLM29" s="32"/>
      <c r="RLN29" s="32"/>
      <c r="RLO29" s="32"/>
      <c r="RLP29" s="32"/>
      <c r="RLQ29" s="32"/>
      <c r="RLR29" s="32"/>
      <c r="RLS29" s="32"/>
      <c r="RLT29" s="32"/>
      <c r="RLU29" s="32"/>
      <c r="RLV29" s="32"/>
      <c r="RLW29" s="32"/>
      <c r="RLX29" s="32"/>
      <c r="RLY29" s="32"/>
      <c r="RLZ29" s="32"/>
      <c r="RMA29" s="32"/>
      <c r="RMB29" s="32"/>
      <c r="RMC29" s="32"/>
      <c r="RMD29" s="32"/>
      <c r="RME29" s="32"/>
      <c r="RMF29" s="32"/>
      <c r="RMG29" s="32"/>
      <c r="RMH29" s="32"/>
      <c r="RMI29" s="32"/>
      <c r="RMJ29" s="32"/>
      <c r="RMK29" s="32"/>
      <c r="RML29" s="32"/>
      <c r="RMM29" s="32"/>
      <c r="RMN29" s="32"/>
      <c r="RMO29" s="32"/>
      <c r="RMP29" s="32"/>
      <c r="RMQ29" s="32"/>
      <c r="RMR29" s="32"/>
      <c r="RMS29" s="32"/>
      <c r="RMT29" s="32"/>
      <c r="RMU29" s="32"/>
      <c r="RMV29" s="32"/>
      <c r="RMW29" s="32"/>
      <c r="RMX29" s="32"/>
      <c r="RMY29" s="32"/>
      <c r="RMZ29" s="32"/>
      <c r="RNA29" s="32"/>
      <c r="RNB29" s="32"/>
      <c r="RNC29" s="32"/>
      <c r="RND29" s="32"/>
      <c r="RNE29" s="32"/>
      <c r="RNF29" s="32"/>
      <c r="RNG29" s="32"/>
      <c r="RNH29" s="32"/>
      <c r="RNI29" s="32"/>
      <c r="RNJ29" s="32"/>
      <c r="RNK29" s="32"/>
      <c r="RNL29" s="32"/>
      <c r="RNM29" s="32"/>
      <c r="RNN29" s="32"/>
      <c r="RNO29" s="32"/>
      <c r="RNP29" s="32"/>
      <c r="RNQ29" s="32"/>
      <c r="RNR29" s="32"/>
      <c r="RNS29" s="32"/>
      <c r="RNT29" s="32"/>
      <c r="RNU29" s="32"/>
      <c r="RNV29" s="32"/>
      <c r="RNW29" s="32"/>
      <c r="RNX29" s="32"/>
      <c r="RNY29" s="32"/>
      <c r="RNZ29" s="32"/>
      <c r="ROA29" s="32"/>
      <c r="ROB29" s="32"/>
      <c r="ROC29" s="32"/>
      <c r="ROD29" s="32"/>
      <c r="ROE29" s="32"/>
      <c r="ROF29" s="32"/>
      <c r="ROG29" s="32"/>
      <c r="ROH29" s="32"/>
      <c r="ROI29" s="32"/>
      <c r="ROJ29" s="32"/>
      <c r="ROK29" s="32"/>
      <c r="ROL29" s="32"/>
      <c r="ROM29" s="32"/>
      <c r="RON29" s="32"/>
      <c r="ROO29" s="32"/>
      <c r="ROP29" s="32"/>
      <c r="ROQ29" s="32"/>
      <c r="ROR29" s="32"/>
      <c r="ROS29" s="32"/>
      <c r="ROT29" s="32"/>
      <c r="ROU29" s="32"/>
      <c r="ROV29" s="32"/>
      <c r="ROW29" s="32"/>
      <c r="ROX29" s="32"/>
      <c r="ROY29" s="32"/>
      <c r="ROZ29" s="32"/>
      <c r="RPA29" s="32"/>
      <c r="RPB29" s="32"/>
      <c r="RPC29" s="32"/>
      <c r="RPD29" s="32"/>
      <c r="RPE29" s="32"/>
      <c r="RPF29" s="32"/>
      <c r="RPG29" s="32"/>
      <c r="RPH29" s="32"/>
      <c r="RPI29" s="32"/>
      <c r="RPJ29" s="32"/>
      <c r="RPK29" s="32"/>
      <c r="RPL29" s="32"/>
      <c r="RPM29" s="32"/>
      <c r="RPN29" s="32"/>
      <c r="RPO29" s="32"/>
      <c r="RPP29" s="32"/>
      <c r="RPQ29" s="32"/>
      <c r="RPR29" s="32"/>
      <c r="RPS29" s="32"/>
      <c r="RPT29" s="32"/>
      <c r="RPU29" s="32"/>
      <c r="RPV29" s="32"/>
      <c r="RPW29" s="32"/>
      <c r="RPX29" s="32"/>
      <c r="RPY29" s="32"/>
      <c r="RPZ29" s="32"/>
      <c r="RQA29" s="32"/>
      <c r="RQB29" s="32"/>
      <c r="RQC29" s="32"/>
      <c r="RQD29" s="32"/>
      <c r="RQE29" s="32"/>
      <c r="RQF29" s="32"/>
      <c r="RQG29" s="32"/>
      <c r="RQH29" s="32"/>
      <c r="RQI29" s="32"/>
      <c r="RQJ29" s="32"/>
      <c r="RQK29" s="32"/>
      <c r="RQL29" s="32"/>
      <c r="RQM29" s="32"/>
      <c r="RQN29" s="32"/>
      <c r="RQO29" s="32"/>
      <c r="RQP29" s="32"/>
      <c r="RQQ29" s="32"/>
      <c r="RQR29" s="32"/>
      <c r="RQS29" s="32"/>
      <c r="RQT29" s="32"/>
      <c r="RQU29" s="32"/>
      <c r="RQV29" s="32"/>
      <c r="RQW29" s="32"/>
      <c r="RQX29" s="32"/>
      <c r="RQY29" s="32"/>
      <c r="RQZ29" s="32"/>
      <c r="RRA29" s="32"/>
      <c r="RRB29" s="32"/>
      <c r="RRC29" s="32"/>
      <c r="RRD29" s="32"/>
      <c r="RRE29" s="32"/>
      <c r="RRF29" s="32"/>
      <c r="RRG29" s="32"/>
      <c r="RRH29" s="32"/>
      <c r="RRI29" s="32"/>
      <c r="RRJ29" s="32"/>
      <c r="RRK29" s="32"/>
      <c r="RRL29" s="32"/>
      <c r="RRM29" s="32"/>
      <c r="RRN29" s="32"/>
      <c r="RRO29" s="32"/>
      <c r="RRP29" s="32"/>
      <c r="RRQ29" s="32"/>
      <c r="RRR29" s="32"/>
      <c r="RRS29" s="32"/>
      <c r="RRT29" s="32"/>
      <c r="RRU29" s="32"/>
      <c r="RRV29" s="32"/>
      <c r="RRW29" s="32"/>
      <c r="RRX29" s="32"/>
      <c r="RRY29" s="32"/>
      <c r="RRZ29" s="32"/>
      <c r="RSA29" s="32"/>
      <c r="RSB29" s="32"/>
      <c r="RSC29" s="32"/>
      <c r="RSD29" s="32"/>
      <c r="RSE29" s="32"/>
      <c r="RSF29" s="32"/>
      <c r="RSG29" s="32"/>
      <c r="RSH29" s="32"/>
      <c r="RSI29" s="32"/>
      <c r="RSJ29" s="32"/>
      <c r="RSK29" s="32"/>
      <c r="RSL29" s="32"/>
      <c r="RSM29" s="32"/>
      <c r="RSN29" s="32"/>
      <c r="RSO29" s="32"/>
      <c r="RSP29" s="32"/>
      <c r="RSQ29" s="32"/>
      <c r="RSR29" s="32"/>
      <c r="RSS29" s="32"/>
      <c r="RST29" s="32"/>
      <c r="RSU29" s="32"/>
      <c r="RSV29" s="32"/>
      <c r="RSW29" s="32"/>
      <c r="RSX29" s="32"/>
      <c r="RSY29" s="32"/>
      <c r="RSZ29" s="32"/>
      <c r="RTA29" s="32"/>
      <c r="RTB29" s="32"/>
      <c r="RTC29" s="32"/>
      <c r="RTD29" s="32"/>
      <c r="RTE29" s="32"/>
      <c r="RTF29" s="32"/>
      <c r="RTG29" s="32"/>
      <c r="RTH29" s="32"/>
      <c r="RTI29" s="32"/>
      <c r="RTJ29" s="32"/>
      <c r="RTK29" s="32"/>
      <c r="RTL29" s="32"/>
      <c r="RTM29" s="32"/>
      <c r="RTN29" s="32"/>
      <c r="RTO29" s="32"/>
      <c r="RTP29" s="32"/>
      <c r="RTQ29" s="32"/>
      <c r="RTR29" s="32"/>
      <c r="RTS29" s="32"/>
      <c r="RTT29" s="32"/>
      <c r="RTU29" s="32"/>
      <c r="RTV29" s="32"/>
      <c r="RTW29" s="32"/>
      <c r="RTX29" s="32"/>
      <c r="RTY29" s="32"/>
      <c r="RTZ29" s="32"/>
      <c r="RUA29" s="32"/>
      <c r="RUB29" s="32"/>
      <c r="RUC29" s="32"/>
      <c r="RUD29" s="32"/>
      <c r="RUE29" s="32"/>
      <c r="RUF29" s="32"/>
      <c r="RUG29" s="32"/>
      <c r="RUH29" s="32"/>
      <c r="RUI29" s="32"/>
      <c r="RUJ29" s="32"/>
      <c r="RUK29" s="32"/>
      <c r="RUL29" s="32"/>
      <c r="RUM29" s="32"/>
      <c r="RUN29" s="32"/>
      <c r="RUO29" s="32"/>
      <c r="RUP29" s="32"/>
      <c r="RUQ29" s="32"/>
      <c r="RUR29" s="32"/>
      <c r="RUS29" s="32"/>
      <c r="RUT29" s="32"/>
      <c r="RUU29" s="32"/>
      <c r="RUV29" s="32"/>
      <c r="RUW29" s="32"/>
      <c r="RUX29" s="32"/>
      <c r="RUY29" s="32"/>
      <c r="RUZ29" s="32"/>
      <c r="RVA29" s="32"/>
      <c r="RVB29" s="32"/>
      <c r="RVC29" s="32"/>
      <c r="RVD29" s="32"/>
      <c r="RVE29" s="32"/>
      <c r="RVF29" s="32"/>
      <c r="RVG29" s="32"/>
      <c r="RVH29" s="32"/>
      <c r="RVI29" s="32"/>
      <c r="RVJ29" s="32"/>
      <c r="RVK29" s="32"/>
      <c r="RVL29" s="32"/>
      <c r="RVM29" s="32"/>
      <c r="RVN29" s="32"/>
      <c r="RVO29" s="32"/>
      <c r="RVP29" s="32"/>
      <c r="RVQ29" s="32"/>
      <c r="RVR29" s="32"/>
      <c r="RVS29" s="32"/>
      <c r="RVT29" s="32"/>
      <c r="RVU29" s="32"/>
      <c r="RVV29" s="32"/>
      <c r="RVW29" s="32"/>
      <c r="RVX29" s="32"/>
      <c r="RVY29" s="32"/>
      <c r="RVZ29" s="32"/>
      <c r="RWA29" s="32"/>
      <c r="RWB29" s="32"/>
      <c r="RWC29" s="32"/>
      <c r="RWD29" s="32"/>
      <c r="RWE29" s="32"/>
      <c r="RWF29" s="32"/>
      <c r="RWG29" s="32"/>
      <c r="RWH29" s="32"/>
      <c r="RWI29" s="32"/>
      <c r="RWJ29" s="32"/>
      <c r="RWK29" s="32"/>
      <c r="RWL29" s="32"/>
      <c r="RWM29" s="32"/>
      <c r="RWN29" s="32"/>
      <c r="RWO29" s="32"/>
      <c r="RWP29" s="32"/>
      <c r="RWQ29" s="32"/>
      <c r="RWR29" s="32"/>
      <c r="RWS29" s="32"/>
      <c r="RWT29" s="32"/>
      <c r="RWU29" s="32"/>
      <c r="RWV29" s="32"/>
      <c r="RWW29" s="32"/>
      <c r="RWX29" s="32"/>
      <c r="RWY29" s="32"/>
      <c r="RWZ29" s="32"/>
      <c r="RXA29" s="32"/>
      <c r="RXB29" s="32"/>
      <c r="RXC29" s="32"/>
      <c r="RXD29" s="32"/>
      <c r="RXE29" s="32"/>
      <c r="RXF29" s="32"/>
      <c r="RXG29" s="32"/>
      <c r="RXH29" s="32"/>
      <c r="RXI29" s="32"/>
      <c r="RXJ29" s="32"/>
      <c r="RXK29" s="32"/>
      <c r="RXL29" s="32"/>
      <c r="RXM29" s="32"/>
      <c r="RXN29" s="32"/>
      <c r="RXO29" s="32"/>
      <c r="RXP29" s="32"/>
      <c r="RXQ29" s="32"/>
      <c r="RXR29" s="32"/>
      <c r="RXS29" s="32"/>
      <c r="RXT29" s="32"/>
      <c r="RXU29" s="32"/>
      <c r="RXV29" s="32"/>
      <c r="RXW29" s="32"/>
      <c r="RXX29" s="32"/>
      <c r="RXY29" s="32"/>
      <c r="RXZ29" s="32"/>
      <c r="RYA29" s="32"/>
      <c r="RYB29" s="32"/>
      <c r="RYC29" s="32"/>
      <c r="RYD29" s="32"/>
      <c r="RYE29" s="32"/>
      <c r="RYF29" s="32"/>
      <c r="RYG29" s="32"/>
      <c r="RYH29" s="32"/>
      <c r="RYI29" s="32"/>
      <c r="RYJ29" s="32"/>
      <c r="RYK29" s="32"/>
      <c r="RYL29" s="32"/>
      <c r="RYM29" s="32"/>
      <c r="RYN29" s="32"/>
      <c r="RYO29" s="32"/>
      <c r="RYP29" s="32"/>
      <c r="RYQ29" s="32"/>
      <c r="RYR29" s="32"/>
      <c r="RYS29" s="32"/>
      <c r="RYT29" s="32"/>
      <c r="RYU29" s="32"/>
      <c r="RYV29" s="32"/>
      <c r="RYW29" s="32"/>
      <c r="RYX29" s="32"/>
      <c r="RYY29" s="32"/>
      <c r="RYZ29" s="32"/>
      <c r="RZA29" s="32"/>
      <c r="RZB29" s="32"/>
      <c r="RZC29" s="32"/>
      <c r="RZD29" s="32"/>
      <c r="RZE29" s="32"/>
      <c r="RZF29" s="32"/>
      <c r="RZG29" s="32"/>
      <c r="RZH29" s="32"/>
      <c r="RZI29" s="32"/>
      <c r="RZJ29" s="32"/>
      <c r="RZK29" s="32"/>
      <c r="RZL29" s="32"/>
      <c r="RZM29" s="32"/>
      <c r="RZN29" s="32"/>
      <c r="RZO29" s="32"/>
      <c r="RZP29" s="32"/>
      <c r="RZQ29" s="32"/>
      <c r="RZR29" s="32"/>
      <c r="RZS29" s="32"/>
      <c r="RZT29" s="32"/>
      <c r="RZU29" s="32"/>
      <c r="RZV29" s="32"/>
      <c r="RZW29" s="32"/>
      <c r="RZX29" s="32"/>
      <c r="RZY29" s="32"/>
      <c r="RZZ29" s="32"/>
      <c r="SAA29" s="32"/>
      <c r="SAB29" s="32"/>
      <c r="SAC29" s="32"/>
      <c r="SAD29" s="32"/>
      <c r="SAE29" s="32"/>
      <c r="SAF29" s="32"/>
      <c r="SAG29" s="32"/>
      <c r="SAH29" s="32"/>
      <c r="SAI29" s="32"/>
      <c r="SAJ29" s="32"/>
      <c r="SAK29" s="32"/>
      <c r="SAL29" s="32"/>
      <c r="SAM29" s="32"/>
      <c r="SAN29" s="32"/>
      <c r="SAO29" s="32"/>
      <c r="SAP29" s="32"/>
      <c r="SAQ29" s="32"/>
      <c r="SAR29" s="32"/>
      <c r="SAS29" s="32"/>
      <c r="SAT29" s="32"/>
      <c r="SAU29" s="32"/>
      <c r="SAV29" s="32"/>
      <c r="SAW29" s="32"/>
      <c r="SAX29" s="32"/>
      <c r="SAY29" s="32"/>
      <c r="SAZ29" s="32"/>
      <c r="SBA29" s="32"/>
      <c r="SBB29" s="32"/>
      <c r="SBC29" s="32"/>
      <c r="SBD29" s="32"/>
      <c r="SBE29" s="32"/>
      <c r="SBF29" s="32"/>
      <c r="SBG29" s="32"/>
      <c r="SBH29" s="32"/>
      <c r="SBI29" s="32"/>
      <c r="SBJ29" s="32"/>
      <c r="SBK29" s="32"/>
      <c r="SBL29" s="32"/>
      <c r="SBM29" s="32"/>
      <c r="SBN29" s="32"/>
      <c r="SBO29" s="32"/>
      <c r="SBP29" s="32"/>
      <c r="SBQ29" s="32"/>
      <c r="SBR29" s="32"/>
      <c r="SBS29" s="32"/>
      <c r="SBT29" s="32"/>
      <c r="SBU29" s="32"/>
      <c r="SBV29" s="32"/>
      <c r="SBW29" s="32"/>
      <c r="SBX29" s="32"/>
      <c r="SBY29" s="32"/>
      <c r="SBZ29" s="32"/>
      <c r="SCA29" s="32"/>
      <c r="SCB29" s="32"/>
      <c r="SCC29" s="32"/>
      <c r="SCD29" s="32"/>
      <c r="SCE29" s="32"/>
      <c r="SCF29" s="32"/>
      <c r="SCG29" s="32"/>
      <c r="SCH29" s="32"/>
      <c r="SCI29" s="32"/>
      <c r="SCJ29" s="32"/>
      <c r="SCK29" s="32"/>
      <c r="SCL29" s="32"/>
      <c r="SCM29" s="32"/>
      <c r="SCN29" s="32"/>
      <c r="SCO29" s="32"/>
      <c r="SCP29" s="32"/>
      <c r="SCQ29" s="32"/>
      <c r="SCR29" s="32"/>
      <c r="SCS29" s="32"/>
      <c r="SCT29" s="32"/>
      <c r="SCU29" s="32"/>
      <c r="SCV29" s="32"/>
      <c r="SCW29" s="32"/>
      <c r="SCX29" s="32"/>
      <c r="SCY29" s="32"/>
      <c r="SCZ29" s="32"/>
      <c r="SDA29" s="32"/>
      <c r="SDB29" s="32"/>
      <c r="SDC29" s="32"/>
      <c r="SDD29" s="32"/>
      <c r="SDE29" s="32"/>
      <c r="SDF29" s="32"/>
      <c r="SDG29" s="32"/>
      <c r="SDH29" s="32"/>
      <c r="SDI29" s="32"/>
      <c r="SDJ29" s="32"/>
      <c r="SDK29" s="32"/>
      <c r="SDL29" s="32"/>
      <c r="SDM29" s="32"/>
      <c r="SDN29" s="32"/>
      <c r="SDO29" s="32"/>
      <c r="SDP29" s="32"/>
      <c r="SDQ29" s="32"/>
      <c r="SDR29" s="32"/>
      <c r="SDS29" s="32"/>
      <c r="SDT29" s="32"/>
      <c r="SDU29" s="32"/>
      <c r="SDV29" s="32"/>
      <c r="SDW29" s="32"/>
      <c r="SDX29" s="32"/>
      <c r="SDY29" s="32"/>
      <c r="SDZ29" s="32"/>
      <c r="SEA29" s="32"/>
      <c r="SEB29" s="32"/>
      <c r="SEC29" s="32"/>
      <c r="SED29" s="32"/>
      <c r="SEE29" s="32"/>
      <c r="SEF29" s="32"/>
      <c r="SEG29" s="32"/>
      <c r="SEH29" s="32"/>
      <c r="SEI29" s="32"/>
      <c r="SEJ29" s="32"/>
      <c r="SEK29" s="32"/>
      <c r="SEL29" s="32"/>
      <c r="SEM29" s="32"/>
      <c r="SEN29" s="32"/>
      <c r="SEO29" s="32"/>
      <c r="SEP29" s="32"/>
      <c r="SEQ29" s="32"/>
      <c r="SER29" s="32"/>
      <c r="SES29" s="32"/>
      <c r="SET29" s="32"/>
      <c r="SEU29" s="32"/>
      <c r="SEV29" s="32"/>
      <c r="SEW29" s="32"/>
      <c r="SEX29" s="32"/>
      <c r="SEY29" s="32"/>
      <c r="SEZ29" s="32"/>
      <c r="SFA29" s="32"/>
      <c r="SFB29" s="32"/>
      <c r="SFC29" s="32"/>
      <c r="SFD29" s="32"/>
      <c r="SFE29" s="32"/>
      <c r="SFF29" s="32"/>
      <c r="SFG29" s="32"/>
      <c r="SFH29" s="32"/>
      <c r="SFI29" s="32"/>
      <c r="SFJ29" s="32"/>
      <c r="SFK29" s="32"/>
      <c r="SFL29" s="32"/>
      <c r="SFM29" s="32"/>
      <c r="SFN29" s="32"/>
      <c r="SFO29" s="32"/>
      <c r="SFP29" s="32"/>
      <c r="SFQ29" s="32"/>
      <c r="SFR29" s="32"/>
      <c r="SFS29" s="32"/>
      <c r="SFT29" s="32"/>
      <c r="SFU29" s="32"/>
      <c r="SFV29" s="32"/>
      <c r="SFW29" s="32"/>
      <c r="SFX29" s="32"/>
      <c r="SFY29" s="32"/>
      <c r="SFZ29" s="32"/>
      <c r="SGA29" s="32"/>
      <c r="SGB29" s="32"/>
      <c r="SGC29" s="32"/>
      <c r="SGD29" s="32"/>
      <c r="SGE29" s="32"/>
      <c r="SGF29" s="32"/>
      <c r="SGG29" s="32"/>
      <c r="SGH29" s="32"/>
      <c r="SGI29" s="32"/>
      <c r="SGJ29" s="32"/>
      <c r="SGK29" s="32"/>
      <c r="SGL29" s="32"/>
      <c r="SGM29" s="32"/>
      <c r="SGN29" s="32"/>
      <c r="SGO29" s="32"/>
      <c r="SGP29" s="32"/>
      <c r="SGQ29" s="32"/>
      <c r="SGR29" s="32"/>
      <c r="SGS29" s="32"/>
      <c r="SGT29" s="32"/>
      <c r="SGU29" s="32"/>
      <c r="SGV29" s="32"/>
      <c r="SGW29" s="32"/>
      <c r="SGX29" s="32"/>
      <c r="SGY29" s="32"/>
      <c r="SGZ29" s="32"/>
      <c r="SHA29" s="32"/>
      <c r="SHB29" s="32"/>
      <c r="SHC29" s="32"/>
      <c r="SHD29" s="32"/>
      <c r="SHE29" s="32"/>
      <c r="SHF29" s="32"/>
      <c r="SHG29" s="32"/>
      <c r="SHH29" s="32"/>
      <c r="SHI29" s="32"/>
      <c r="SHJ29" s="32"/>
      <c r="SHK29" s="32"/>
      <c r="SHL29" s="32"/>
      <c r="SHM29" s="32"/>
      <c r="SHN29" s="32"/>
      <c r="SHO29" s="32"/>
      <c r="SHP29" s="32"/>
      <c r="SHQ29" s="32"/>
      <c r="SHR29" s="32"/>
      <c r="SHS29" s="32"/>
      <c r="SHT29" s="32"/>
      <c r="SHU29" s="32"/>
      <c r="SHV29" s="32"/>
      <c r="SHW29" s="32"/>
      <c r="SHX29" s="32"/>
      <c r="SHY29" s="32"/>
      <c r="SHZ29" s="32"/>
      <c r="SIA29" s="32"/>
      <c r="SIB29" s="32"/>
      <c r="SIC29" s="32"/>
      <c r="SID29" s="32"/>
      <c r="SIE29" s="32"/>
      <c r="SIF29" s="32"/>
      <c r="SIG29" s="32"/>
      <c r="SIH29" s="32"/>
      <c r="SII29" s="32"/>
      <c r="SIJ29" s="32"/>
      <c r="SIK29" s="32"/>
      <c r="SIL29" s="32"/>
      <c r="SIM29" s="32"/>
      <c r="SIN29" s="32"/>
      <c r="SIO29" s="32"/>
      <c r="SIP29" s="32"/>
      <c r="SIQ29" s="32"/>
      <c r="SIR29" s="32"/>
      <c r="SIS29" s="32"/>
      <c r="SIT29" s="32"/>
      <c r="SIU29" s="32"/>
      <c r="SIV29" s="32"/>
      <c r="SIW29" s="32"/>
      <c r="SIX29" s="32"/>
      <c r="SIY29" s="32"/>
      <c r="SIZ29" s="32"/>
      <c r="SJA29" s="32"/>
      <c r="SJB29" s="32"/>
      <c r="SJC29" s="32"/>
      <c r="SJD29" s="32"/>
      <c r="SJE29" s="32"/>
      <c r="SJF29" s="32"/>
      <c r="SJG29" s="32"/>
      <c r="SJH29" s="32"/>
      <c r="SJI29" s="32"/>
      <c r="SJJ29" s="32"/>
      <c r="SJK29" s="32"/>
      <c r="SJL29" s="32"/>
      <c r="SJM29" s="32"/>
      <c r="SJN29" s="32"/>
      <c r="SJO29" s="32"/>
      <c r="SJP29" s="32"/>
      <c r="SJQ29" s="32"/>
      <c r="SJR29" s="32"/>
      <c r="SJS29" s="32"/>
      <c r="SJT29" s="32"/>
      <c r="SJU29" s="32"/>
      <c r="SJV29" s="32"/>
      <c r="SJW29" s="32"/>
      <c r="SJX29" s="32"/>
      <c r="SJY29" s="32"/>
      <c r="SJZ29" s="32"/>
      <c r="SKA29" s="32"/>
      <c r="SKB29" s="32"/>
      <c r="SKC29" s="32"/>
      <c r="SKD29" s="32"/>
      <c r="SKE29" s="32"/>
      <c r="SKF29" s="32"/>
      <c r="SKG29" s="32"/>
      <c r="SKH29" s="32"/>
      <c r="SKI29" s="32"/>
      <c r="SKJ29" s="32"/>
      <c r="SKK29" s="32"/>
      <c r="SKL29" s="32"/>
      <c r="SKM29" s="32"/>
      <c r="SKN29" s="32"/>
      <c r="SKO29" s="32"/>
      <c r="SKP29" s="32"/>
      <c r="SKQ29" s="32"/>
      <c r="SKR29" s="32"/>
      <c r="SKS29" s="32"/>
      <c r="SKT29" s="32"/>
      <c r="SKU29" s="32"/>
      <c r="SKV29" s="32"/>
      <c r="SKW29" s="32"/>
      <c r="SKX29" s="32"/>
      <c r="SKY29" s="32"/>
      <c r="SKZ29" s="32"/>
      <c r="SLA29" s="32"/>
      <c r="SLB29" s="32"/>
      <c r="SLC29" s="32"/>
      <c r="SLD29" s="32"/>
      <c r="SLE29" s="32"/>
      <c r="SLF29" s="32"/>
      <c r="SLG29" s="32"/>
      <c r="SLH29" s="32"/>
      <c r="SLI29" s="32"/>
      <c r="SLJ29" s="32"/>
      <c r="SLK29" s="32"/>
      <c r="SLL29" s="32"/>
      <c r="SLM29" s="32"/>
      <c r="SLN29" s="32"/>
      <c r="SLO29" s="32"/>
      <c r="SLP29" s="32"/>
      <c r="SLQ29" s="32"/>
      <c r="SLR29" s="32"/>
      <c r="SLS29" s="32"/>
      <c r="SLT29" s="32"/>
      <c r="SLU29" s="32"/>
      <c r="SLV29" s="32"/>
      <c r="SLW29" s="32"/>
      <c r="SLX29" s="32"/>
      <c r="SLY29" s="32"/>
      <c r="SLZ29" s="32"/>
      <c r="SMA29" s="32"/>
      <c r="SMB29" s="32"/>
      <c r="SMC29" s="32"/>
      <c r="SMD29" s="32"/>
      <c r="SME29" s="32"/>
      <c r="SMF29" s="32"/>
      <c r="SMG29" s="32"/>
      <c r="SMH29" s="32"/>
      <c r="SMI29" s="32"/>
      <c r="SMJ29" s="32"/>
      <c r="SMK29" s="32"/>
      <c r="SML29" s="32"/>
      <c r="SMM29" s="32"/>
      <c r="SMN29" s="32"/>
      <c r="SMO29" s="32"/>
      <c r="SMP29" s="32"/>
      <c r="SMQ29" s="32"/>
      <c r="SMR29" s="32"/>
      <c r="SMS29" s="32"/>
      <c r="SMT29" s="32"/>
      <c r="SMU29" s="32"/>
      <c r="SMV29" s="32"/>
      <c r="SMW29" s="32"/>
      <c r="SMX29" s="32"/>
      <c r="SMY29" s="32"/>
      <c r="SMZ29" s="32"/>
      <c r="SNA29" s="32"/>
      <c r="SNB29" s="32"/>
      <c r="SNC29" s="32"/>
      <c r="SND29" s="32"/>
      <c r="SNE29" s="32"/>
      <c r="SNF29" s="32"/>
      <c r="SNG29" s="32"/>
      <c r="SNH29" s="32"/>
      <c r="SNI29" s="32"/>
      <c r="SNJ29" s="32"/>
      <c r="SNK29" s="32"/>
      <c r="SNL29" s="32"/>
      <c r="SNM29" s="32"/>
      <c r="SNN29" s="32"/>
      <c r="SNO29" s="32"/>
      <c r="SNP29" s="32"/>
      <c r="SNQ29" s="32"/>
      <c r="SNR29" s="32"/>
      <c r="SNS29" s="32"/>
      <c r="SNT29" s="32"/>
      <c r="SNU29" s="32"/>
      <c r="SNV29" s="32"/>
      <c r="SNW29" s="32"/>
      <c r="SNX29" s="32"/>
      <c r="SNY29" s="32"/>
      <c r="SNZ29" s="32"/>
      <c r="SOA29" s="32"/>
      <c r="SOB29" s="32"/>
      <c r="SOC29" s="32"/>
      <c r="SOD29" s="32"/>
      <c r="SOE29" s="32"/>
      <c r="SOF29" s="32"/>
      <c r="SOG29" s="32"/>
      <c r="SOH29" s="32"/>
      <c r="SOI29" s="32"/>
      <c r="SOJ29" s="32"/>
      <c r="SOK29" s="32"/>
      <c r="SOL29" s="32"/>
      <c r="SOM29" s="32"/>
      <c r="SON29" s="32"/>
      <c r="SOO29" s="32"/>
      <c r="SOP29" s="32"/>
      <c r="SOQ29" s="32"/>
      <c r="SOR29" s="32"/>
      <c r="SOS29" s="32"/>
      <c r="SOT29" s="32"/>
      <c r="SOU29" s="32"/>
      <c r="SOV29" s="32"/>
      <c r="SOW29" s="32"/>
      <c r="SOX29" s="32"/>
      <c r="SOY29" s="32"/>
      <c r="SOZ29" s="32"/>
      <c r="SPA29" s="32"/>
      <c r="SPB29" s="32"/>
      <c r="SPC29" s="32"/>
      <c r="SPD29" s="32"/>
      <c r="SPE29" s="32"/>
      <c r="SPF29" s="32"/>
      <c r="SPG29" s="32"/>
      <c r="SPH29" s="32"/>
      <c r="SPI29" s="32"/>
      <c r="SPJ29" s="32"/>
      <c r="SPK29" s="32"/>
      <c r="SPL29" s="32"/>
      <c r="SPM29" s="32"/>
      <c r="SPN29" s="32"/>
      <c r="SPO29" s="32"/>
      <c r="SPP29" s="32"/>
      <c r="SPQ29" s="32"/>
      <c r="SPR29" s="32"/>
      <c r="SPS29" s="32"/>
      <c r="SPT29" s="32"/>
      <c r="SPU29" s="32"/>
      <c r="SPV29" s="32"/>
      <c r="SPW29" s="32"/>
      <c r="SPX29" s="32"/>
      <c r="SPY29" s="32"/>
      <c r="SPZ29" s="32"/>
      <c r="SQA29" s="32"/>
      <c r="SQB29" s="32"/>
      <c r="SQC29" s="32"/>
      <c r="SQD29" s="32"/>
      <c r="SQE29" s="32"/>
      <c r="SQF29" s="32"/>
      <c r="SQG29" s="32"/>
      <c r="SQH29" s="32"/>
      <c r="SQI29" s="32"/>
      <c r="SQJ29" s="32"/>
      <c r="SQK29" s="32"/>
      <c r="SQL29" s="32"/>
      <c r="SQM29" s="32"/>
      <c r="SQN29" s="32"/>
      <c r="SQO29" s="32"/>
      <c r="SQP29" s="32"/>
      <c r="SQQ29" s="32"/>
      <c r="SQR29" s="32"/>
      <c r="SQS29" s="32"/>
      <c r="SQT29" s="32"/>
      <c r="SQU29" s="32"/>
      <c r="SQV29" s="32"/>
      <c r="SQW29" s="32"/>
      <c r="SQX29" s="32"/>
      <c r="SQY29" s="32"/>
      <c r="SQZ29" s="32"/>
      <c r="SRA29" s="32"/>
      <c r="SRB29" s="32"/>
      <c r="SRC29" s="32"/>
      <c r="SRD29" s="32"/>
      <c r="SRE29" s="32"/>
      <c r="SRF29" s="32"/>
      <c r="SRG29" s="32"/>
      <c r="SRH29" s="32"/>
      <c r="SRI29" s="32"/>
      <c r="SRJ29" s="32"/>
      <c r="SRK29" s="32"/>
      <c r="SRL29" s="32"/>
      <c r="SRM29" s="32"/>
      <c r="SRN29" s="32"/>
      <c r="SRO29" s="32"/>
      <c r="SRP29" s="32"/>
      <c r="SRQ29" s="32"/>
      <c r="SRR29" s="32"/>
      <c r="SRS29" s="32"/>
      <c r="SRT29" s="32"/>
      <c r="SRU29" s="32"/>
      <c r="SRV29" s="32"/>
      <c r="SRW29" s="32"/>
      <c r="SRX29" s="32"/>
      <c r="SRY29" s="32"/>
      <c r="SRZ29" s="32"/>
      <c r="SSA29" s="32"/>
      <c r="SSB29" s="32"/>
      <c r="SSC29" s="32"/>
      <c r="SSD29" s="32"/>
      <c r="SSE29" s="32"/>
      <c r="SSF29" s="32"/>
      <c r="SSG29" s="32"/>
      <c r="SSH29" s="32"/>
      <c r="SSI29" s="32"/>
      <c r="SSJ29" s="32"/>
      <c r="SSK29" s="32"/>
      <c r="SSL29" s="32"/>
      <c r="SSM29" s="32"/>
      <c r="SSN29" s="32"/>
      <c r="SSO29" s="32"/>
      <c r="SSP29" s="32"/>
      <c r="SSQ29" s="32"/>
      <c r="SSR29" s="32"/>
      <c r="SSS29" s="32"/>
      <c r="SST29" s="32"/>
      <c r="SSU29" s="32"/>
      <c r="SSV29" s="32"/>
      <c r="SSW29" s="32"/>
      <c r="SSX29" s="32"/>
      <c r="SSY29" s="32"/>
      <c r="SSZ29" s="32"/>
      <c r="STA29" s="32"/>
      <c r="STB29" s="32"/>
      <c r="STC29" s="32"/>
      <c r="STD29" s="32"/>
      <c r="STE29" s="32"/>
      <c r="STF29" s="32"/>
      <c r="STG29" s="32"/>
      <c r="STH29" s="32"/>
      <c r="STI29" s="32"/>
      <c r="STJ29" s="32"/>
      <c r="STK29" s="32"/>
      <c r="STL29" s="32"/>
      <c r="STM29" s="32"/>
      <c r="STN29" s="32"/>
      <c r="STO29" s="32"/>
      <c r="STP29" s="32"/>
      <c r="STQ29" s="32"/>
      <c r="STR29" s="32"/>
      <c r="STS29" s="32"/>
      <c r="STT29" s="32"/>
      <c r="STU29" s="32"/>
      <c r="STV29" s="32"/>
      <c r="STW29" s="32"/>
      <c r="STX29" s="32"/>
      <c r="STY29" s="32"/>
      <c r="STZ29" s="32"/>
      <c r="SUA29" s="32"/>
      <c r="SUB29" s="32"/>
      <c r="SUC29" s="32"/>
      <c r="SUD29" s="32"/>
      <c r="SUE29" s="32"/>
      <c r="SUF29" s="32"/>
      <c r="SUG29" s="32"/>
      <c r="SUH29" s="32"/>
      <c r="SUI29" s="32"/>
      <c r="SUJ29" s="32"/>
      <c r="SUK29" s="32"/>
      <c r="SUL29" s="32"/>
      <c r="SUM29" s="32"/>
      <c r="SUN29" s="32"/>
      <c r="SUO29" s="32"/>
      <c r="SUP29" s="32"/>
      <c r="SUQ29" s="32"/>
      <c r="SUR29" s="32"/>
      <c r="SUS29" s="32"/>
      <c r="SUT29" s="32"/>
      <c r="SUU29" s="32"/>
      <c r="SUV29" s="32"/>
      <c r="SUW29" s="32"/>
      <c r="SUX29" s="32"/>
      <c r="SUY29" s="32"/>
      <c r="SUZ29" s="32"/>
      <c r="SVA29" s="32"/>
      <c r="SVB29" s="32"/>
      <c r="SVC29" s="32"/>
      <c r="SVD29" s="32"/>
      <c r="SVE29" s="32"/>
      <c r="SVF29" s="32"/>
      <c r="SVG29" s="32"/>
      <c r="SVH29" s="32"/>
      <c r="SVI29" s="32"/>
      <c r="SVJ29" s="32"/>
      <c r="SVK29" s="32"/>
      <c r="SVL29" s="32"/>
      <c r="SVM29" s="32"/>
      <c r="SVN29" s="32"/>
      <c r="SVO29" s="32"/>
      <c r="SVP29" s="32"/>
      <c r="SVQ29" s="32"/>
      <c r="SVR29" s="32"/>
      <c r="SVS29" s="32"/>
      <c r="SVT29" s="32"/>
      <c r="SVU29" s="32"/>
      <c r="SVV29" s="32"/>
      <c r="SVW29" s="32"/>
      <c r="SVX29" s="32"/>
      <c r="SVY29" s="32"/>
      <c r="SVZ29" s="32"/>
      <c r="SWA29" s="32"/>
      <c r="SWB29" s="32"/>
      <c r="SWC29" s="32"/>
      <c r="SWD29" s="32"/>
      <c r="SWE29" s="32"/>
      <c r="SWF29" s="32"/>
      <c r="SWG29" s="32"/>
      <c r="SWH29" s="32"/>
      <c r="SWI29" s="32"/>
      <c r="SWJ29" s="32"/>
      <c r="SWK29" s="32"/>
      <c r="SWL29" s="32"/>
      <c r="SWM29" s="32"/>
      <c r="SWN29" s="32"/>
      <c r="SWO29" s="32"/>
      <c r="SWP29" s="32"/>
      <c r="SWQ29" s="32"/>
      <c r="SWR29" s="32"/>
      <c r="SWS29" s="32"/>
      <c r="SWT29" s="32"/>
      <c r="SWU29" s="32"/>
      <c r="SWV29" s="32"/>
      <c r="SWW29" s="32"/>
      <c r="SWX29" s="32"/>
      <c r="SWY29" s="32"/>
      <c r="SWZ29" s="32"/>
      <c r="SXA29" s="32"/>
      <c r="SXB29" s="32"/>
      <c r="SXC29" s="32"/>
      <c r="SXD29" s="32"/>
      <c r="SXE29" s="32"/>
      <c r="SXF29" s="32"/>
      <c r="SXG29" s="32"/>
      <c r="SXH29" s="32"/>
      <c r="SXI29" s="32"/>
      <c r="SXJ29" s="32"/>
      <c r="SXK29" s="32"/>
      <c r="SXL29" s="32"/>
      <c r="SXM29" s="32"/>
      <c r="SXN29" s="32"/>
      <c r="SXO29" s="32"/>
      <c r="SXP29" s="32"/>
      <c r="SXQ29" s="32"/>
      <c r="SXR29" s="32"/>
      <c r="SXS29" s="32"/>
      <c r="SXT29" s="32"/>
      <c r="SXU29" s="32"/>
      <c r="SXV29" s="32"/>
      <c r="SXW29" s="32"/>
      <c r="SXX29" s="32"/>
      <c r="SXY29" s="32"/>
      <c r="SXZ29" s="32"/>
      <c r="SYA29" s="32"/>
      <c r="SYB29" s="32"/>
      <c r="SYC29" s="32"/>
      <c r="SYD29" s="32"/>
      <c r="SYE29" s="32"/>
      <c r="SYF29" s="32"/>
      <c r="SYG29" s="32"/>
      <c r="SYH29" s="32"/>
      <c r="SYI29" s="32"/>
      <c r="SYJ29" s="32"/>
      <c r="SYK29" s="32"/>
      <c r="SYL29" s="32"/>
      <c r="SYM29" s="32"/>
      <c r="SYN29" s="32"/>
      <c r="SYO29" s="32"/>
      <c r="SYP29" s="32"/>
      <c r="SYQ29" s="32"/>
      <c r="SYR29" s="32"/>
      <c r="SYS29" s="32"/>
      <c r="SYT29" s="32"/>
      <c r="SYU29" s="32"/>
      <c r="SYV29" s="32"/>
      <c r="SYW29" s="32"/>
      <c r="SYX29" s="32"/>
      <c r="SYY29" s="32"/>
      <c r="SYZ29" s="32"/>
      <c r="SZA29" s="32"/>
      <c r="SZB29" s="32"/>
      <c r="SZC29" s="32"/>
      <c r="SZD29" s="32"/>
      <c r="SZE29" s="32"/>
      <c r="SZF29" s="32"/>
      <c r="SZG29" s="32"/>
      <c r="SZH29" s="32"/>
      <c r="SZI29" s="32"/>
      <c r="SZJ29" s="32"/>
      <c r="SZK29" s="32"/>
      <c r="SZL29" s="32"/>
      <c r="SZM29" s="32"/>
      <c r="SZN29" s="32"/>
      <c r="SZO29" s="32"/>
      <c r="SZP29" s="32"/>
      <c r="SZQ29" s="32"/>
      <c r="SZR29" s="32"/>
      <c r="SZS29" s="32"/>
      <c r="SZT29" s="32"/>
      <c r="SZU29" s="32"/>
      <c r="SZV29" s="32"/>
      <c r="SZW29" s="32"/>
      <c r="SZX29" s="32"/>
      <c r="SZY29" s="32"/>
      <c r="SZZ29" s="32"/>
      <c r="TAA29" s="32"/>
      <c r="TAB29" s="32"/>
      <c r="TAC29" s="32"/>
      <c r="TAD29" s="32"/>
      <c r="TAE29" s="32"/>
      <c r="TAF29" s="32"/>
      <c r="TAG29" s="32"/>
      <c r="TAH29" s="32"/>
      <c r="TAI29" s="32"/>
      <c r="TAJ29" s="32"/>
      <c r="TAK29" s="32"/>
      <c r="TAL29" s="32"/>
      <c r="TAM29" s="32"/>
      <c r="TAN29" s="32"/>
      <c r="TAO29" s="32"/>
      <c r="TAP29" s="32"/>
      <c r="TAQ29" s="32"/>
      <c r="TAR29" s="32"/>
      <c r="TAS29" s="32"/>
      <c r="TAT29" s="32"/>
      <c r="TAU29" s="32"/>
      <c r="TAV29" s="32"/>
      <c r="TAW29" s="32"/>
      <c r="TAX29" s="32"/>
      <c r="TAY29" s="32"/>
      <c r="TAZ29" s="32"/>
      <c r="TBA29" s="32"/>
      <c r="TBB29" s="32"/>
      <c r="TBC29" s="32"/>
      <c r="TBD29" s="32"/>
      <c r="TBE29" s="32"/>
      <c r="TBF29" s="32"/>
      <c r="TBG29" s="32"/>
      <c r="TBH29" s="32"/>
      <c r="TBI29" s="32"/>
      <c r="TBJ29" s="32"/>
      <c r="TBK29" s="32"/>
      <c r="TBL29" s="32"/>
      <c r="TBM29" s="32"/>
      <c r="TBN29" s="32"/>
      <c r="TBO29" s="32"/>
      <c r="TBP29" s="32"/>
      <c r="TBQ29" s="32"/>
      <c r="TBR29" s="32"/>
      <c r="TBS29" s="32"/>
      <c r="TBT29" s="32"/>
      <c r="TBU29" s="32"/>
      <c r="TBV29" s="32"/>
      <c r="TBW29" s="32"/>
      <c r="TBX29" s="32"/>
      <c r="TBY29" s="32"/>
      <c r="TBZ29" s="32"/>
      <c r="TCA29" s="32"/>
      <c r="TCB29" s="32"/>
      <c r="TCC29" s="32"/>
      <c r="TCD29" s="32"/>
      <c r="TCE29" s="32"/>
      <c r="TCF29" s="32"/>
      <c r="TCG29" s="32"/>
      <c r="TCH29" s="32"/>
      <c r="TCI29" s="32"/>
      <c r="TCJ29" s="32"/>
      <c r="TCK29" s="32"/>
      <c r="TCL29" s="32"/>
      <c r="TCM29" s="32"/>
      <c r="TCN29" s="32"/>
      <c r="TCO29" s="32"/>
      <c r="TCP29" s="32"/>
      <c r="TCQ29" s="32"/>
      <c r="TCR29" s="32"/>
      <c r="TCS29" s="32"/>
      <c r="TCT29" s="32"/>
      <c r="TCU29" s="32"/>
      <c r="TCV29" s="32"/>
      <c r="TCW29" s="32"/>
      <c r="TCX29" s="32"/>
      <c r="TCY29" s="32"/>
      <c r="TCZ29" s="32"/>
      <c r="TDA29" s="32"/>
      <c r="TDB29" s="32"/>
      <c r="TDC29" s="32"/>
      <c r="TDD29" s="32"/>
      <c r="TDE29" s="32"/>
      <c r="TDF29" s="32"/>
      <c r="TDG29" s="32"/>
      <c r="TDH29" s="32"/>
      <c r="TDI29" s="32"/>
      <c r="TDJ29" s="32"/>
      <c r="TDK29" s="32"/>
      <c r="TDL29" s="32"/>
      <c r="TDM29" s="32"/>
      <c r="TDN29" s="32"/>
      <c r="TDO29" s="32"/>
      <c r="TDP29" s="32"/>
      <c r="TDQ29" s="32"/>
      <c r="TDR29" s="32"/>
      <c r="TDS29" s="32"/>
      <c r="TDT29" s="32"/>
      <c r="TDU29" s="32"/>
      <c r="TDV29" s="32"/>
      <c r="TDW29" s="32"/>
      <c r="TDX29" s="32"/>
      <c r="TDY29" s="32"/>
      <c r="TDZ29" s="32"/>
      <c r="TEA29" s="32"/>
      <c r="TEB29" s="32"/>
      <c r="TEC29" s="32"/>
      <c r="TED29" s="32"/>
      <c r="TEE29" s="32"/>
      <c r="TEF29" s="32"/>
      <c r="TEG29" s="32"/>
      <c r="TEH29" s="32"/>
      <c r="TEI29" s="32"/>
      <c r="TEJ29" s="32"/>
      <c r="TEK29" s="32"/>
      <c r="TEL29" s="32"/>
      <c r="TEM29" s="32"/>
      <c r="TEN29" s="32"/>
      <c r="TEO29" s="32"/>
      <c r="TEP29" s="32"/>
      <c r="TEQ29" s="32"/>
      <c r="TER29" s="32"/>
      <c r="TES29" s="32"/>
      <c r="TET29" s="32"/>
      <c r="TEU29" s="32"/>
      <c r="TEV29" s="32"/>
      <c r="TEW29" s="32"/>
      <c r="TEX29" s="32"/>
      <c r="TEY29" s="32"/>
      <c r="TEZ29" s="32"/>
      <c r="TFA29" s="32"/>
      <c r="TFB29" s="32"/>
      <c r="TFC29" s="32"/>
      <c r="TFD29" s="32"/>
      <c r="TFE29" s="32"/>
      <c r="TFF29" s="32"/>
      <c r="TFG29" s="32"/>
      <c r="TFH29" s="32"/>
      <c r="TFI29" s="32"/>
      <c r="TFJ29" s="32"/>
      <c r="TFK29" s="32"/>
      <c r="TFL29" s="32"/>
      <c r="TFM29" s="32"/>
      <c r="TFN29" s="32"/>
      <c r="TFO29" s="32"/>
      <c r="TFP29" s="32"/>
      <c r="TFQ29" s="32"/>
      <c r="TFR29" s="32"/>
      <c r="TFS29" s="32"/>
      <c r="TFT29" s="32"/>
      <c r="TFU29" s="32"/>
      <c r="TFV29" s="32"/>
      <c r="TFW29" s="32"/>
      <c r="TFX29" s="32"/>
      <c r="TFY29" s="32"/>
      <c r="TFZ29" s="32"/>
      <c r="TGA29" s="32"/>
      <c r="TGB29" s="32"/>
      <c r="TGC29" s="32"/>
      <c r="TGD29" s="32"/>
      <c r="TGE29" s="32"/>
      <c r="TGF29" s="32"/>
      <c r="TGG29" s="32"/>
      <c r="TGH29" s="32"/>
      <c r="TGI29" s="32"/>
      <c r="TGJ29" s="32"/>
      <c r="TGK29" s="32"/>
      <c r="TGL29" s="32"/>
      <c r="TGM29" s="32"/>
      <c r="TGN29" s="32"/>
      <c r="TGO29" s="32"/>
      <c r="TGP29" s="32"/>
      <c r="TGQ29" s="32"/>
      <c r="TGR29" s="32"/>
      <c r="TGS29" s="32"/>
      <c r="TGT29" s="32"/>
      <c r="TGU29" s="32"/>
      <c r="TGV29" s="32"/>
      <c r="TGW29" s="32"/>
      <c r="TGX29" s="32"/>
      <c r="TGY29" s="32"/>
      <c r="TGZ29" s="32"/>
      <c r="THA29" s="32"/>
      <c r="THB29" s="32"/>
      <c r="THC29" s="32"/>
      <c r="THD29" s="32"/>
      <c r="THE29" s="32"/>
      <c r="THF29" s="32"/>
      <c r="THG29" s="32"/>
      <c r="THH29" s="32"/>
      <c r="THI29" s="32"/>
      <c r="THJ29" s="32"/>
      <c r="THK29" s="32"/>
      <c r="THL29" s="32"/>
      <c r="THM29" s="32"/>
      <c r="THN29" s="32"/>
      <c r="THO29" s="32"/>
      <c r="THP29" s="32"/>
      <c r="THQ29" s="32"/>
      <c r="THR29" s="32"/>
      <c r="THS29" s="32"/>
      <c r="THT29" s="32"/>
      <c r="THU29" s="32"/>
      <c r="THV29" s="32"/>
      <c r="THW29" s="32"/>
      <c r="THX29" s="32"/>
      <c r="THY29" s="32"/>
      <c r="THZ29" s="32"/>
      <c r="TIA29" s="32"/>
      <c r="TIB29" s="32"/>
      <c r="TIC29" s="32"/>
      <c r="TID29" s="32"/>
      <c r="TIE29" s="32"/>
      <c r="TIF29" s="32"/>
      <c r="TIG29" s="32"/>
      <c r="TIH29" s="32"/>
      <c r="TII29" s="32"/>
      <c r="TIJ29" s="32"/>
      <c r="TIK29" s="32"/>
      <c r="TIL29" s="32"/>
      <c r="TIM29" s="32"/>
      <c r="TIN29" s="32"/>
      <c r="TIO29" s="32"/>
      <c r="TIP29" s="32"/>
      <c r="TIQ29" s="32"/>
      <c r="TIR29" s="32"/>
      <c r="TIS29" s="32"/>
      <c r="TIT29" s="32"/>
      <c r="TIU29" s="32"/>
      <c r="TIV29" s="32"/>
      <c r="TIW29" s="32"/>
      <c r="TIX29" s="32"/>
      <c r="TIY29" s="32"/>
      <c r="TIZ29" s="32"/>
      <c r="TJA29" s="32"/>
      <c r="TJB29" s="32"/>
      <c r="TJC29" s="32"/>
      <c r="TJD29" s="32"/>
      <c r="TJE29" s="32"/>
      <c r="TJF29" s="32"/>
      <c r="TJG29" s="32"/>
      <c r="TJH29" s="32"/>
      <c r="TJI29" s="32"/>
      <c r="TJJ29" s="32"/>
      <c r="TJK29" s="32"/>
      <c r="TJL29" s="32"/>
      <c r="TJM29" s="32"/>
      <c r="TJN29" s="32"/>
      <c r="TJO29" s="32"/>
      <c r="TJP29" s="32"/>
      <c r="TJQ29" s="32"/>
      <c r="TJR29" s="32"/>
      <c r="TJS29" s="32"/>
      <c r="TJT29" s="32"/>
      <c r="TJU29" s="32"/>
      <c r="TJV29" s="32"/>
      <c r="TJW29" s="32"/>
      <c r="TJX29" s="32"/>
      <c r="TJY29" s="32"/>
      <c r="TJZ29" s="32"/>
      <c r="TKA29" s="32"/>
      <c r="TKB29" s="32"/>
      <c r="TKC29" s="32"/>
      <c r="TKD29" s="32"/>
      <c r="TKE29" s="32"/>
      <c r="TKF29" s="32"/>
      <c r="TKG29" s="32"/>
      <c r="TKH29" s="32"/>
      <c r="TKI29" s="32"/>
      <c r="TKJ29" s="32"/>
      <c r="TKK29" s="32"/>
      <c r="TKL29" s="32"/>
      <c r="TKM29" s="32"/>
      <c r="TKN29" s="32"/>
      <c r="TKO29" s="32"/>
      <c r="TKP29" s="32"/>
      <c r="TKQ29" s="32"/>
      <c r="TKR29" s="32"/>
      <c r="TKS29" s="32"/>
      <c r="TKT29" s="32"/>
      <c r="TKU29" s="32"/>
      <c r="TKV29" s="32"/>
      <c r="TKW29" s="32"/>
      <c r="TKX29" s="32"/>
      <c r="TKY29" s="32"/>
      <c r="TKZ29" s="32"/>
      <c r="TLA29" s="32"/>
      <c r="TLB29" s="32"/>
      <c r="TLC29" s="32"/>
      <c r="TLD29" s="32"/>
      <c r="TLE29" s="32"/>
      <c r="TLF29" s="32"/>
      <c r="TLG29" s="32"/>
      <c r="TLH29" s="32"/>
      <c r="TLI29" s="32"/>
      <c r="TLJ29" s="32"/>
      <c r="TLK29" s="32"/>
      <c r="TLL29" s="32"/>
      <c r="TLM29" s="32"/>
      <c r="TLN29" s="32"/>
      <c r="TLO29" s="32"/>
      <c r="TLP29" s="32"/>
      <c r="TLQ29" s="32"/>
      <c r="TLR29" s="32"/>
      <c r="TLS29" s="32"/>
      <c r="TLT29" s="32"/>
      <c r="TLU29" s="32"/>
      <c r="TLV29" s="32"/>
      <c r="TLW29" s="32"/>
      <c r="TLX29" s="32"/>
      <c r="TLY29" s="32"/>
      <c r="TLZ29" s="32"/>
      <c r="TMA29" s="32"/>
      <c r="TMB29" s="32"/>
      <c r="TMC29" s="32"/>
      <c r="TMD29" s="32"/>
      <c r="TME29" s="32"/>
      <c r="TMF29" s="32"/>
      <c r="TMG29" s="32"/>
      <c r="TMH29" s="32"/>
      <c r="TMI29" s="32"/>
      <c r="TMJ29" s="32"/>
      <c r="TMK29" s="32"/>
      <c r="TML29" s="32"/>
      <c r="TMM29" s="32"/>
      <c r="TMN29" s="32"/>
      <c r="TMO29" s="32"/>
      <c r="TMP29" s="32"/>
      <c r="TMQ29" s="32"/>
      <c r="TMR29" s="32"/>
      <c r="TMS29" s="32"/>
      <c r="TMT29" s="32"/>
      <c r="TMU29" s="32"/>
      <c r="TMV29" s="32"/>
      <c r="TMW29" s="32"/>
      <c r="TMX29" s="32"/>
      <c r="TMY29" s="32"/>
      <c r="TMZ29" s="32"/>
      <c r="TNA29" s="32"/>
      <c r="TNB29" s="32"/>
      <c r="TNC29" s="32"/>
      <c r="TND29" s="32"/>
      <c r="TNE29" s="32"/>
      <c r="TNF29" s="32"/>
      <c r="TNG29" s="32"/>
      <c r="TNH29" s="32"/>
      <c r="TNI29" s="32"/>
      <c r="TNJ29" s="32"/>
      <c r="TNK29" s="32"/>
      <c r="TNL29" s="32"/>
      <c r="TNM29" s="32"/>
      <c r="TNN29" s="32"/>
      <c r="TNO29" s="32"/>
      <c r="TNP29" s="32"/>
      <c r="TNQ29" s="32"/>
      <c r="TNR29" s="32"/>
      <c r="TNS29" s="32"/>
      <c r="TNT29" s="32"/>
      <c r="TNU29" s="32"/>
      <c r="TNV29" s="32"/>
      <c r="TNW29" s="32"/>
      <c r="TNX29" s="32"/>
      <c r="TNY29" s="32"/>
      <c r="TNZ29" s="32"/>
      <c r="TOA29" s="32"/>
      <c r="TOB29" s="32"/>
      <c r="TOC29" s="32"/>
      <c r="TOD29" s="32"/>
      <c r="TOE29" s="32"/>
      <c r="TOF29" s="32"/>
      <c r="TOG29" s="32"/>
      <c r="TOH29" s="32"/>
      <c r="TOI29" s="32"/>
      <c r="TOJ29" s="32"/>
      <c r="TOK29" s="32"/>
      <c r="TOL29" s="32"/>
      <c r="TOM29" s="32"/>
      <c r="TON29" s="32"/>
      <c r="TOO29" s="32"/>
      <c r="TOP29" s="32"/>
      <c r="TOQ29" s="32"/>
      <c r="TOR29" s="32"/>
      <c r="TOS29" s="32"/>
      <c r="TOT29" s="32"/>
      <c r="TOU29" s="32"/>
      <c r="TOV29" s="32"/>
      <c r="TOW29" s="32"/>
      <c r="TOX29" s="32"/>
      <c r="TOY29" s="32"/>
      <c r="TOZ29" s="32"/>
      <c r="TPA29" s="32"/>
      <c r="TPB29" s="32"/>
      <c r="TPC29" s="32"/>
      <c r="TPD29" s="32"/>
      <c r="TPE29" s="32"/>
      <c r="TPF29" s="32"/>
      <c r="TPG29" s="32"/>
      <c r="TPH29" s="32"/>
      <c r="TPI29" s="32"/>
      <c r="TPJ29" s="32"/>
      <c r="TPK29" s="32"/>
      <c r="TPL29" s="32"/>
      <c r="TPM29" s="32"/>
      <c r="TPN29" s="32"/>
      <c r="TPO29" s="32"/>
      <c r="TPP29" s="32"/>
      <c r="TPQ29" s="32"/>
      <c r="TPR29" s="32"/>
      <c r="TPS29" s="32"/>
      <c r="TPT29" s="32"/>
      <c r="TPU29" s="32"/>
      <c r="TPV29" s="32"/>
      <c r="TPW29" s="32"/>
      <c r="TPX29" s="32"/>
      <c r="TPY29" s="32"/>
      <c r="TPZ29" s="32"/>
      <c r="TQA29" s="32"/>
      <c r="TQB29" s="32"/>
      <c r="TQC29" s="32"/>
      <c r="TQD29" s="32"/>
      <c r="TQE29" s="32"/>
      <c r="TQF29" s="32"/>
      <c r="TQG29" s="32"/>
      <c r="TQH29" s="32"/>
      <c r="TQI29" s="32"/>
      <c r="TQJ29" s="32"/>
      <c r="TQK29" s="32"/>
      <c r="TQL29" s="32"/>
      <c r="TQM29" s="32"/>
      <c r="TQN29" s="32"/>
      <c r="TQO29" s="32"/>
      <c r="TQP29" s="32"/>
      <c r="TQQ29" s="32"/>
      <c r="TQR29" s="32"/>
      <c r="TQS29" s="32"/>
      <c r="TQT29" s="32"/>
      <c r="TQU29" s="32"/>
      <c r="TQV29" s="32"/>
      <c r="TQW29" s="32"/>
      <c r="TQX29" s="32"/>
      <c r="TQY29" s="32"/>
      <c r="TQZ29" s="32"/>
      <c r="TRA29" s="32"/>
      <c r="TRB29" s="32"/>
      <c r="TRC29" s="32"/>
      <c r="TRD29" s="32"/>
      <c r="TRE29" s="32"/>
      <c r="TRF29" s="32"/>
      <c r="TRG29" s="32"/>
      <c r="TRH29" s="32"/>
      <c r="TRI29" s="32"/>
      <c r="TRJ29" s="32"/>
      <c r="TRK29" s="32"/>
      <c r="TRL29" s="32"/>
      <c r="TRM29" s="32"/>
      <c r="TRN29" s="32"/>
      <c r="TRO29" s="32"/>
      <c r="TRP29" s="32"/>
      <c r="TRQ29" s="32"/>
      <c r="TRR29" s="32"/>
      <c r="TRS29" s="32"/>
      <c r="TRT29" s="32"/>
      <c r="TRU29" s="32"/>
      <c r="TRV29" s="32"/>
      <c r="TRW29" s="32"/>
      <c r="TRX29" s="32"/>
      <c r="TRY29" s="32"/>
      <c r="TRZ29" s="32"/>
      <c r="TSA29" s="32"/>
      <c r="TSB29" s="32"/>
      <c r="TSC29" s="32"/>
      <c r="TSD29" s="32"/>
      <c r="TSE29" s="32"/>
      <c r="TSF29" s="32"/>
      <c r="TSG29" s="32"/>
      <c r="TSH29" s="32"/>
      <c r="TSI29" s="32"/>
      <c r="TSJ29" s="32"/>
      <c r="TSK29" s="32"/>
      <c r="TSL29" s="32"/>
      <c r="TSM29" s="32"/>
      <c r="TSN29" s="32"/>
      <c r="TSO29" s="32"/>
      <c r="TSP29" s="32"/>
      <c r="TSQ29" s="32"/>
      <c r="TSR29" s="32"/>
      <c r="TSS29" s="32"/>
      <c r="TST29" s="32"/>
      <c r="TSU29" s="32"/>
      <c r="TSV29" s="32"/>
      <c r="TSW29" s="32"/>
      <c r="TSX29" s="32"/>
      <c r="TSY29" s="32"/>
      <c r="TSZ29" s="32"/>
      <c r="TTA29" s="32"/>
      <c r="TTB29" s="32"/>
      <c r="TTC29" s="32"/>
      <c r="TTD29" s="32"/>
      <c r="TTE29" s="32"/>
      <c r="TTF29" s="32"/>
      <c r="TTG29" s="32"/>
      <c r="TTH29" s="32"/>
      <c r="TTI29" s="32"/>
      <c r="TTJ29" s="32"/>
      <c r="TTK29" s="32"/>
      <c r="TTL29" s="32"/>
      <c r="TTM29" s="32"/>
      <c r="TTN29" s="32"/>
      <c r="TTO29" s="32"/>
      <c r="TTP29" s="32"/>
      <c r="TTQ29" s="32"/>
      <c r="TTR29" s="32"/>
      <c r="TTS29" s="32"/>
      <c r="TTT29" s="32"/>
      <c r="TTU29" s="32"/>
      <c r="TTV29" s="32"/>
      <c r="TTW29" s="32"/>
      <c r="TTX29" s="32"/>
      <c r="TTY29" s="32"/>
      <c r="TTZ29" s="32"/>
      <c r="TUA29" s="32"/>
      <c r="TUB29" s="32"/>
      <c r="TUC29" s="32"/>
      <c r="TUD29" s="32"/>
      <c r="TUE29" s="32"/>
      <c r="TUF29" s="32"/>
      <c r="TUG29" s="32"/>
      <c r="TUH29" s="32"/>
      <c r="TUI29" s="32"/>
      <c r="TUJ29" s="32"/>
      <c r="TUK29" s="32"/>
      <c r="TUL29" s="32"/>
      <c r="TUM29" s="32"/>
      <c r="TUN29" s="32"/>
      <c r="TUO29" s="32"/>
      <c r="TUP29" s="32"/>
      <c r="TUQ29" s="32"/>
      <c r="TUR29" s="32"/>
      <c r="TUS29" s="32"/>
      <c r="TUT29" s="32"/>
      <c r="TUU29" s="32"/>
      <c r="TUV29" s="32"/>
      <c r="TUW29" s="32"/>
      <c r="TUX29" s="32"/>
      <c r="TUY29" s="32"/>
      <c r="TUZ29" s="32"/>
      <c r="TVA29" s="32"/>
      <c r="TVB29" s="32"/>
      <c r="TVC29" s="32"/>
      <c r="TVD29" s="32"/>
      <c r="TVE29" s="32"/>
      <c r="TVF29" s="32"/>
      <c r="TVG29" s="32"/>
      <c r="TVH29" s="32"/>
      <c r="TVI29" s="32"/>
      <c r="TVJ29" s="32"/>
      <c r="TVK29" s="32"/>
      <c r="TVL29" s="32"/>
      <c r="TVM29" s="32"/>
      <c r="TVN29" s="32"/>
      <c r="TVO29" s="32"/>
      <c r="TVP29" s="32"/>
      <c r="TVQ29" s="32"/>
      <c r="TVR29" s="32"/>
      <c r="TVS29" s="32"/>
      <c r="TVT29" s="32"/>
      <c r="TVU29" s="32"/>
      <c r="TVV29" s="32"/>
      <c r="TVW29" s="32"/>
      <c r="TVX29" s="32"/>
      <c r="TVY29" s="32"/>
      <c r="TVZ29" s="32"/>
      <c r="TWA29" s="32"/>
      <c r="TWB29" s="32"/>
      <c r="TWC29" s="32"/>
      <c r="TWD29" s="32"/>
      <c r="TWE29" s="32"/>
      <c r="TWF29" s="32"/>
      <c r="TWG29" s="32"/>
      <c r="TWH29" s="32"/>
      <c r="TWI29" s="32"/>
      <c r="TWJ29" s="32"/>
      <c r="TWK29" s="32"/>
      <c r="TWL29" s="32"/>
      <c r="TWM29" s="32"/>
      <c r="TWN29" s="32"/>
      <c r="TWO29" s="32"/>
      <c r="TWP29" s="32"/>
      <c r="TWQ29" s="32"/>
      <c r="TWR29" s="32"/>
      <c r="TWS29" s="32"/>
      <c r="TWT29" s="32"/>
      <c r="TWU29" s="32"/>
      <c r="TWV29" s="32"/>
      <c r="TWW29" s="32"/>
      <c r="TWX29" s="32"/>
      <c r="TWY29" s="32"/>
      <c r="TWZ29" s="32"/>
      <c r="TXA29" s="32"/>
      <c r="TXB29" s="32"/>
      <c r="TXC29" s="32"/>
      <c r="TXD29" s="32"/>
      <c r="TXE29" s="32"/>
      <c r="TXF29" s="32"/>
      <c r="TXG29" s="32"/>
      <c r="TXH29" s="32"/>
      <c r="TXI29" s="32"/>
      <c r="TXJ29" s="32"/>
      <c r="TXK29" s="32"/>
      <c r="TXL29" s="32"/>
      <c r="TXM29" s="32"/>
      <c r="TXN29" s="32"/>
      <c r="TXO29" s="32"/>
      <c r="TXP29" s="32"/>
      <c r="TXQ29" s="32"/>
      <c r="TXR29" s="32"/>
      <c r="TXS29" s="32"/>
      <c r="TXT29" s="32"/>
      <c r="TXU29" s="32"/>
      <c r="TXV29" s="32"/>
      <c r="TXW29" s="32"/>
      <c r="TXX29" s="32"/>
      <c r="TXY29" s="32"/>
      <c r="TXZ29" s="32"/>
      <c r="TYA29" s="32"/>
      <c r="TYB29" s="32"/>
      <c r="TYC29" s="32"/>
      <c r="TYD29" s="32"/>
      <c r="TYE29" s="32"/>
      <c r="TYF29" s="32"/>
      <c r="TYG29" s="32"/>
      <c r="TYH29" s="32"/>
      <c r="TYI29" s="32"/>
      <c r="TYJ29" s="32"/>
      <c r="TYK29" s="32"/>
      <c r="TYL29" s="32"/>
      <c r="TYM29" s="32"/>
      <c r="TYN29" s="32"/>
      <c r="TYO29" s="32"/>
      <c r="TYP29" s="32"/>
      <c r="TYQ29" s="32"/>
      <c r="TYR29" s="32"/>
      <c r="TYS29" s="32"/>
      <c r="TYT29" s="32"/>
      <c r="TYU29" s="32"/>
      <c r="TYV29" s="32"/>
      <c r="TYW29" s="32"/>
      <c r="TYX29" s="32"/>
      <c r="TYY29" s="32"/>
      <c r="TYZ29" s="32"/>
      <c r="TZA29" s="32"/>
      <c r="TZB29" s="32"/>
      <c r="TZC29" s="32"/>
      <c r="TZD29" s="32"/>
      <c r="TZE29" s="32"/>
      <c r="TZF29" s="32"/>
      <c r="TZG29" s="32"/>
      <c r="TZH29" s="32"/>
      <c r="TZI29" s="32"/>
      <c r="TZJ29" s="32"/>
      <c r="TZK29" s="32"/>
      <c r="TZL29" s="32"/>
      <c r="TZM29" s="32"/>
      <c r="TZN29" s="32"/>
      <c r="TZO29" s="32"/>
      <c r="TZP29" s="32"/>
      <c r="TZQ29" s="32"/>
      <c r="TZR29" s="32"/>
      <c r="TZS29" s="32"/>
      <c r="TZT29" s="32"/>
      <c r="TZU29" s="32"/>
      <c r="TZV29" s="32"/>
      <c r="TZW29" s="32"/>
      <c r="TZX29" s="32"/>
      <c r="TZY29" s="32"/>
      <c r="TZZ29" s="32"/>
      <c r="UAA29" s="32"/>
      <c r="UAB29" s="32"/>
      <c r="UAC29" s="32"/>
      <c r="UAD29" s="32"/>
      <c r="UAE29" s="32"/>
      <c r="UAF29" s="32"/>
      <c r="UAG29" s="32"/>
      <c r="UAH29" s="32"/>
      <c r="UAI29" s="32"/>
      <c r="UAJ29" s="32"/>
      <c r="UAK29" s="32"/>
      <c r="UAL29" s="32"/>
      <c r="UAM29" s="32"/>
      <c r="UAN29" s="32"/>
      <c r="UAO29" s="32"/>
      <c r="UAP29" s="32"/>
      <c r="UAQ29" s="32"/>
      <c r="UAR29" s="32"/>
      <c r="UAS29" s="32"/>
      <c r="UAT29" s="32"/>
      <c r="UAU29" s="32"/>
      <c r="UAV29" s="32"/>
      <c r="UAW29" s="32"/>
      <c r="UAX29" s="32"/>
      <c r="UAY29" s="32"/>
      <c r="UAZ29" s="32"/>
      <c r="UBA29" s="32"/>
      <c r="UBB29" s="32"/>
      <c r="UBC29" s="32"/>
      <c r="UBD29" s="32"/>
      <c r="UBE29" s="32"/>
      <c r="UBF29" s="32"/>
      <c r="UBG29" s="32"/>
      <c r="UBH29" s="32"/>
      <c r="UBI29" s="32"/>
      <c r="UBJ29" s="32"/>
      <c r="UBK29" s="32"/>
      <c r="UBL29" s="32"/>
      <c r="UBM29" s="32"/>
      <c r="UBN29" s="32"/>
      <c r="UBO29" s="32"/>
      <c r="UBP29" s="32"/>
      <c r="UBQ29" s="32"/>
      <c r="UBR29" s="32"/>
      <c r="UBS29" s="32"/>
      <c r="UBT29" s="32"/>
      <c r="UBU29" s="32"/>
      <c r="UBV29" s="32"/>
      <c r="UBW29" s="32"/>
      <c r="UBX29" s="32"/>
      <c r="UBY29" s="32"/>
      <c r="UBZ29" s="32"/>
      <c r="UCA29" s="32"/>
      <c r="UCB29" s="32"/>
      <c r="UCC29" s="32"/>
      <c r="UCD29" s="32"/>
      <c r="UCE29" s="32"/>
      <c r="UCF29" s="32"/>
      <c r="UCG29" s="32"/>
      <c r="UCH29" s="32"/>
      <c r="UCI29" s="32"/>
      <c r="UCJ29" s="32"/>
      <c r="UCK29" s="32"/>
      <c r="UCL29" s="32"/>
      <c r="UCM29" s="32"/>
      <c r="UCN29" s="32"/>
      <c r="UCO29" s="32"/>
      <c r="UCP29" s="32"/>
      <c r="UCQ29" s="32"/>
      <c r="UCR29" s="32"/>
      <c r="UCS29" s="32"/>
      <c r="UCT29" s="32"/>
      <c r="UCU29" s="32"/>
      <c r="UCV29" s="32"/>
      <c r="UCW29" s="32"/>
      <c r="UCX29" s="32"/>
      <c r="UCY29" s="32"/>
      <c r="UCZ29" s="32"/>
      <c r="UDA29" s="32"/>
      <c r="UDB29" s="32"/>
      <c r="UDC29" s="32"/>
      <c r="UDD29" s="32"/>
      <c r="UDE29" s="32"/>
      <c r="UDF29" s="32"/>
      <c r="UDG29" s="32"/>
      <c r="UDH29" s="32"/>
      <c r="UDI29" s="32"/>
      <c r="UDJ29" s="32"/>
      <c r="UDK29" s="32"/>
      <c r="UDL29" s="32"/>
      <c r="UDM29" s="32"/>
      <c r="UDN29" s="32"/>
      <c r="UDO29" s="32"/>
      <c r="UDP29" s="32"/>
      <c r="UDQ29" s="32"/>
      <c r="UDR29" s="32"/>
      <c r="UDS29" s="32"/>
      <c r="UDT29" s="32"/>
      <c r="UDU29" s="32"/>
      <c r="UDV29" s="32"/>
      <c r="UDW29" s="32"/>
      <c r="UDX29" s="32"/>
      <c r="UDY29" s="32"/>
      <c r="UDZ29" s="32"/>
      <c r="UEA29" s="32"/>
      <c r="UEB29" s="32"/>
      <c r="UEC29" s="32"/>
      <c r="UED29" s="32"/>
      <c r="UEE29" s="32"/>
      <c r="UEF29" s="32"/>
      <c r="UEG29" s="32"/>
      <c r="UEH29" s="32"/>
      <c r="UEI29" s="32"/>
      <c r="UEJ29" s="32"/>
      <c r="UEK29" s="32"/>
      <c r="UEL29" s="32"/>
      <c r="UEM29" s="32"/>
      <c r="UEN29" s="32"/>
      <c r="UEO29" s="32"/>
      <c r="UEP29" s="32"/>
      <c r="UEQ29" s="32"/>
      <c r="UER29" s="32"/>
      <c r="UES29" s="32"/>
      <c r="UET29" s="32"/>
      <c r="UEU29" s="32"/>
      <c r="UEV29" s="32"/>
      <c r="UEW29" s="32"/>
      <c r="UEX29" s="32"/>
      <c r="UEY29" s="32"/>
      <c r="UEZ29" s="32"/>
      <c r="UFA29" s="32"/>
      <c r="UFB29" s="32"/>
      <c r="UFC29" s="32"/>
      <c r="UFD29" s="32"/>
      <c r="UFE29" s="32"/>
      <c r="UFF29" s="32"/>
      <c r="UFG29" s="32"/>
      <c r="UFH29" s="32"/>
      <c r="UFI29" s="32"/>
      <c r="UFJ29" s="32"/>
      <c r="UFK29" s="32"/>
      <c r="UFL29" s="32"/>
      <c r="UFM29" s="32"/>
      <c r="UFN29" s="32"/>
      <c r="UFO29" s="32"/>
      <c r="UFP29" s="32"/>
      <c r="UFQ29" s="32"/>
      <c r="UFR29" s="32"/>
      <c r="UFS29" s="32"/>
      <c r="UFT29" s="32"/>
      <c r="UFU29" s="32"/>
      <c r="UFV29" s="32"/>
      <c r="UFW29" s="32"/>
      <c r="UFX29" s="32"/>
      <c r="UFY29" s="32"/>
      <c r="UFZ29" s="32"/>
      <c r="UGA29" s="32"/>
      <c r="UGB29" s="32"/>
      <c r="UGC29" s="32"/>
      <c r="UGD29" s="32"/>
      <c r="UGE29" s="32"/>
      <c r="UGF29" s="32"/>
      <c r="UGG29" s="32"/>
      <c r="UGH29" s="32"/>
      <c r="UGI29" s="32"/>
      <c r="UGJ29" s="32"/>
      <c r="UGK29" s="32"/>
      <c r="UGL29" s="32"/>
      <c r="UGM29" s="32"/>
      <c r="UGN29" s="32"/>
      <c r="UGO29" s="32"/>
      <c r="UGP29" s="32"/>
      <c r="UGQ29" s="32"/>
      <c r="UGR29" s="32"/>
      <c r="UGS29" s="32"/>
      <c r="UGT29" s="32"/>
      <c r="UGU29" s="32"/>
      <c r="UGV29" s="32"/>
      <c r="UGW29" s="32"/>
      <c r="UGX29" s="32"/>
      <c r="UGY29" s="32"/>
      <c r="UGZ29" s="32"/>
      <c r="UHA29" s="32"/>
      <c r="UHB29" s="32"/>
      <c r="UHC29" s="32"/>
      <c r="UHD29" s="32"/>
      <c r="UHE29" s="32"/>
      <c r="UHF29" s="32"/>
      <c r="UHG29" s="32"/>
      <c r="UHH29" s="32"/>
      <c r="UHI29" s="32"/>
      <c r="UHJ29" s="32"/>
      <c r="UHK29" s="32"/>
      <c r="UHL29" s="32"/>
      <c r="UHM29" s="32"/>
      <c r="UHN29" s="32"/>
      <c r="UHO29" s="32"/>
      <c r="UHP29" s="32"/>
      <c r="UHQ29" s="32"/>
      <c r="UHR29" s="32"/>
      <c r="UHS29" s="32"/>
      <c r="UHT29" s="32"/>
      <c r="UHU29" s="32"/>
      <c r="UHV29" s="32"/>
      <c r="UHW29" s="32"/>
      <c r="UHX29" s="32"/>
      <c r="UHY29" s="32"/>
      <c r="UHZ29" s="32"/>
      <c r="UIA29" s="32"/>
      <c r="UIB29" s="32"/>
      <c r="UIC29" s="32"/>
      <c r="UID29" s="32"/>
      <c r="UIE29" s="32"/>
      <c r="UIF29" s="32"/>
      <c r="UIG29" s="32"/>
      <c r="UIH29" s="32"/>
      <c r="UII29" s="32"/>
      <c r="UIJ29" s="32"/>
      <c r="UIK29" s="32"/>
      <c r="UIL29" s="32"/>
      <c r="UIM29" s="32"/>
      <c r="UIN29" s="32"/>
      <c r="UIO29" s="32"/>
      <c r="UIP29" s="32"/>
      <c r="UIQ29" s="32"/>
      <c r="UIR29" s="32"/>
      <c r="UIS29" s="32"/>
      <c r="UIT29" s="32"/>
      <c r="UIU29" s="32"/>
      <c r="UIV29" s="32"/>
      <c r="UIW29" s="32"/>
      <c r="UIX29" s="32"/>
      <c r="UIY29" s="32"/>
      <c r="UIZ29" s="32"/>
      <c r="UJA29" s="32"/>
      <c r="UJB29" s="32"/>
      <c r="UJC29" s="32"/>
      <c r="UJD29" s="32"/>
      <c r="UJE29" s="32"/>
      <c r="UJF29" s="32"/>
      <c r="UJG29" s="32"/>
      <c r="UJH29" s="32"/>
      <c r="UJI29" s="32"/>
      <c r="UJJ29" s="32"/>
      <c r="UJK29" s="32"/>
      <c r="UJL29" s="32"/>
      <c r="UJM29" s="32"/>
      <c r="UJN29" s="32"/>
      <c r="UJO29" s="32"/>
      <c r="UJP29" s="32"/>
      <c r="UJQ29" s="32"/>
      <c r="UJR29" s="32"/>
      <c r="UJS29" s="32"/>
      <c r="UJT29" s="32"/>
      <c r="UJU29" s="32"/>
      <c r="UJV29" s="32"/>
      <c r="UJW29" s="32"/>
      <c r="UJX29" s="32"/>
      <c r="UJY29" s="32"/>
      <c r="UJZ29" s="32"/>
      <c r="UKA29" s="32"/>
      <c r="UKB29" s="32"/>
      <c r="UKC29" s="32"/>
      <c r="UKD29" s="32"/>
      <c r="UKE29" s="32"/>
      <c r="UKF29" s="32"/>
      <c r="UKG29" s="32"/>
      <c r="UKH29" s="32"/>
      <c r="UKI29" s="32"/>
      <c r="UKJ29" s="32"/>
      <c r="UKK29" s="32"/>
      <c r="UKL29" s="32"/>
      <c r="UKM29" s="32"/>
      <c r="UKN29" s="32"/>
      <c r="UKO29" s="32"/>
      <c r="UKP29" s="32"/>
      <c r="UKQ29" s="32"/>
      <c r="UKR29" s="32"/>
      <c r="UKS29" s="32"/>
      <c r="UKT29" s="32"/>
      <c r="UKU29" s="32"/>
      <c r="UKV29" s="32"/>
      <c r="UKW29" s="32"/>
      <c r="UKX29" s="32"/>
      <c r="UKY29" s="32"/>
      <c r="UKZ29" s="32"/>
      <c r="ULA29" s="32"/>
      <c r="ULB29" s="32"/>
      <c r="ULC29" s="32"/>
      <c r="ULD29" s="32"/>
      <c r="ULE29" s="32"/>
      <c r="ULF29" s="32"/>
      <c r="ULG29" s="32"/>
      <c r="ULH29" s="32"/>
      <c r="ULI29" s="32"/>
      <c r="ULJ29" s="32"/>
      <c r="ULK29" s="32"/>
      <c r="ULL29" s="32"/>
      <c r="ULM29" s="32"/>
      <c r="ULN29" s="32"/>
      <c r="ULO29" s="32"/>
      <c r="ULP29" s="32"/>
      <c r="ULQ29" s="32"/>
      <c r="ULR29" s="32"/>
      <c r="ULS29" s="32"/>
      <c r="ULT29" s="32"/>
      <c r="ULU29" s="32"/>
      <c r="ULV29" s="32"/>
      <c r="ULW29" s="32"/>
      <c r="ULX29" s="32"/>
      <c r="ULY29" s="32"/>
      <c r="ULZ29" s="32"/>
      <c r="UMA29" s="32"/>
      <c r="UMB29" s="32"/>
      <c r="UMC29" s="32"/>
      <c r="UMD29" s="32"/>
      <c r="UME29" s="32"/>
      <c r="UMF29" s="32"/>
      <c r="UMG29" s="32"/>
      <c r="UMH29" s="32"/>
      <c r="UMI29" s="32"/>
      <c r="UMJ29" s="32"/>
      <c r="UMK29" s="32"/>
      <c r="UML29" s="32"/>
      <c r="UMM29" s="32"/>
      <c r="UMN29" s="32"/>
      <c r="UMO29" s="32"/>
      <c r="UMP29" s="32"/>
      <c r="UMQ29" s="32"/>
      <c r="UMR29" s="32"/>
      <c r="UMS29" s="32"/>
      <c r="UMT29" s="32"/>
      <c r="UMU29" s="32"/>
      <c r="UMV29" s="32"/>
      <c r="UMW29" s="32"/>
      <c r="UMX29" s="32"/>
      <c r="UMY29" s="32"/>
      <c r="UMZ29" s="32"/>
      <c r="UNA29" s="32"/>
      <c r="UNB29" s="32"/>
      <c r="UNC29" s="32"/>
      <c r="UND29" s="32"/>
      <c r="UNE29" s="32"/>
      <c r="UNF29" s="32"/>
      <c r="UNG29" s="32"/>
      <c r="UNH29" s="32"/>
      <c r="UNI29" s="32"/>
      <c r="UNJ29" s="32"/>
      <c r="UNK29" s="32"/>
      <c r="UNL29" s="32"/>
      <c r="UNM29" s="32"/>
      <c r="UNN29" s="32"/>
      <c r="UNO29" s="32"/>
      <c r="UNP29" s="32"/>
      <c r="UNQ29" s="32"/>
      <c r="UNR29" s="32"/>
      <c r="UNS29" s="32"/>
      <c r="UNT29" s="32"/>
      <c r="UNU29" s="32"/>
      <c r="UNV29" s="32"/>
      <c r="UNW29" s="32"/>
      <c r="UNX29" s="32"/>
      <c r="UNY29" s="32"/>
      <c r="UNZ29" s="32"/>
      <c r="UOA29" s="32"/>
      <c r="UOB29" s="32"/>
      <c r="UOC29" s="32"/>
      <c r="UOD29" s="32"/>
      <c r="UOE29" s="32"/>
      <c r="UOF29" s="32"/>
      <c r="UOG29" s="32"/>
      <c r="UOH29" s="32"/>
      <c r="UOI29" s="32"/>
      <c r="UOJ29" s="32"/>
      <c r="UOK29" s="32"/>
      <c r="UOL29" s="32"/>
      <c r="UOM29" s="32"/>
      <c r="UON29" s="32"/>
      <c r="UOO29" s="32"/>
      <c r="UOP29" s="32"/>
      <c r="UOQ29" s="32"/>
      <c r="UOR29" s="32"/>
      <c r="UOS29" s="32"/>
      <c r="UOT29" s="32"/>
      <c r="UOU29" s="32"/>
      <c r="UOV29" s="32"/>
      <c r="UOW29" s="32"/>
      <c r="UOX29" s="32"/>
      <c r="UOY29" s="32"/>
      <c r="UOZ29" s="32"/>
      <c r="UPA29" s="32"/>
      <c r="UPB29" s="32"/>
      <c r="UPC29" s="32"/>
      <c r="UPD29" s="32"/>
      <c r="UPE29" s="32"/>
      <c r="UPF29" s="32"/>
      <c r="UPG29" s="32"/>
      <c r="UPH29" s="32"/>
      <c r="UPI29" s="32"/>
      <c r="UPJ29" s="32"/>
      <c r="UPK29" s="32"/>
      <c r="UPL29" s="32"/>
      <c r="UPM29" s="32"/>
      <c r="UPN29" s="32"/>
      <c r="UPO29" s="32"/>
      <c r="UPP29" s="32"/>
      <c r="UPQ29" s="32"/>
      <c r="UPR29" s="32"/>
      <c r="UPS29" s="32"/>
      <c r="UPT29" s="32"/>
      <c r="UPU29" s="32"/>
      <c r="UPV29" s="32"/>
      <c r="UPW29" s="32"/>
      <c r="UPX29" s="32"/>
      <c r="UPY29" s="32"/>
      <c r="UPZ29" s="32"/>
      <c r="UQA29" s="32"/>
      <c r="UQB29" s="32"/>
      <c r="UQC29" s="32"/>
      <c r="UQD29" s="32"/>
      <c r="UQE29" s="32"/>
      <c r="UQF29" s="32"/>
      <c r="UQG29" s="32"/>
      <c r="UQH29" s="32"/>
      <c r="UQI29" s="32"/>
      <c r="UQJ29" s="32"/>
      <c r="UQK29" s="32"/>
      <c r="UQL29" s="32"/>
      <c r="UQM29" s="32"/>
      <c r="UQN29" s="32"/>
      <c r="UQO29" s="32"/>
      <c r="UQP29" s="32"/>
      <c r="UQQ29" s="32"/>
      <c r="UQR29" s="32"/>
      <c r="UQS29" s="32"/>
      <c r="UQT29" s="32"/>
      <c r="UQU29" s="32"/>
      <c r="UQV29" s="32"/>
      <c r="UQW29" s="32"/>
      <c r="UQX29" s="32"/>
      <c r="UQY29" s="32"/>
      <c r="UQZ29" s="32"/>
      <c r="URA29" s="32"/>
      <c r="URB29" s="32"/>
      <c r="URC29" s="32"/>
      <c r="URD29" s="32"/>
      <c r="URE29" s="32"/>
      <c r="URF29" s="32"/>
      <c r="URG29" s="32"/>
      <c r="URH29" s="32"/>
      <c r="URI29" s="32"/>
      <c r="URJ29" s="32"/>
      <c r="URK29" s="32"/>
      <c r="URL29" s="32"/>
      <c r="URM29" s="32"/>
      <c r="URN29" s="32"/>
      <c r="URO29" s="32"/>
      <c r="URP29" s="32"/>
      <c r="URQ29" s="32"/>
      <c r="URR29" s="32"/>
      <c r="URS29" s="32"/>
      <c r="URT29" s="32"/>
      <c r="URU29" s="32"/>
      <c r="URV29" s="32"/>
      <c r="URW29" s="32"/>
      <c r="URX29" s="32"/>
      <c r="URY29" s="32"/>
      <c r="URZ29" s="32"/>
      <c r="USA29" s="32"/>
      <c r="USB29" s="32"/>
      <c r="USC29" s="32"/>
      <c r="USD29" s="32"/>
      <c r="USE29" s="32"/>
      <c r="USF29" s="32"/>
      <c r="USG29" s="32"/>
      <c r="USH29" s="32"/>
      <c r="USI29" s="32"/>
      <c r="USJ29" s="32"/>
      <c r="USK29" s="32"/>
      <c r="USL29" s="32"/>
      <c r="USM29" s="32"/>
      <c r="USN29" s="32"/>
      <c r="USO29" s="32"/>
      <c r="USP29" s="32"/>
      <c r="USQ29" s="32"/>
      <c r="USR29" s="32"/>
      <c r="USS29" s="32"/>
      <c r="UST29" s="32"/>
      <c r="USU29" s="32"/>
      <c r="USV29" s="32"/>
      <c r="USW29" s="32"/>
      <c r="USX29" s="32"/>
      <c r="USY29" s="32"/>
      <c r="USZ29" s="32"/>
      <c r="UTA29" s="32"/>
      <c r="UTB29" s="32"/>
      <c r="UTC29" s="32"/>
      <c r="UTD29" s="32"/>
      <c r="UTE29" s="32"/>
      <c r="UTF29" s="32"/>
      <c r="UTG29" s="32"/>
      <c r="UTH29" s="32"/>
      <c r="UTI29" s="32"/>
      <c r="UTJ29" s="32"/>
      <c r="UTK29" s="32"/>
      <c r="UTL29" s="32"/>
      <c r="UTM29" s="32"/>
      <c r="UTN29" s="32"/>
      <c r="UTO29" s="32"/>
      <c r="UTP29" s="32"/>
      <c r="UTQ29" s="32"/>
      <c r="UTR29" s="32"/>
      <c r="UTS29" s="32"/>
      <c r="UTT29" s="32"/>
      <c r="UTU29" s="32"/>
      <c r="UTV29" s="32"/>
      <c r="UTW29" s="32"/>
      <c r="UTX29" s="32"/>
      <c r="UTY29" s="32"/>
      <c r="UTZ29" s="32"/>
      <c r="UUA29" s="32"/>
      <c r="UUB29" s="32"/>
      <c r="UUC29" s="32"/>
      <c r="UUD29" s="32"/>
      <c r="UUE29" s="32"/>
      <c r="UUF29" s="32"/>
      <c r="UUG29" s="32"/>
      <c r="UUH29" s="32"/>
      <c r="UUI29" s="32"/>
      <c r="UUJ29" s="32"/>
      <c r="UUK29" s="32"/>
      <c r="UUL29" s="32"/>
      <c r="UUM29" s="32"/>
      <c r="UUN29" s="32"/>
      <c r="UUO29" s="32"/>
      <c r="UUP29" s="32"/>
      <c r="UUQ29" s="32"/>
      <c r="UUR29" s="32"/>
      <c r="UUS29" s="32"/>
      <c r="UUT29" s="32"/>
      <c r="UUU29" s="32"/>
      <c r="UUV29" s="32"/>
      <c r="UUW29" s="32"/>
      <c r="UUX29" s="32"/>
      <c r="UUY29" s="32"/>
      <c r="UUZ29" s="32"/>
      <c r="UVA29" s="32"/>
      <c r="UVB29" s="32"/>
      <c r="UVC29" s="32"/>
      <c r="UVD29" s="32"/>
      <c r="UVE29" s="32"/>
      <c r="UVF29" s="32"/>
      <c r="UVG29" s="32"/>
      <c r="UVH29" s="32"/>
      <c r="UVI29" s="32"/>
      <c r="UVJ29" s="32"/>
      <c r="UVK29" s="32"/>
      <c r="UVL29" s="32"/>
      <c r="UVM29" s="32"/>
      <c r="UVN29" s="32"/>
      <c r="UVO29" s="32"/>
      <c r="UVP29" s="32"/>
      <c r="UVQ29" s="32"/>
      <c r="UVR29" s="32"/>
      <c r="UVS29" s="32"/>
      <c r="UVT29" s="32"/>
      <c r="UVU29" s="32"/>
      <c r="UVV29" s="32"/>
      <c r="UVW29" s="32"/>
      <c r="UVX29" s="32"/>
      <c r="UVY29" s="32"/>
      <c r="UVZ29" s="32"/>
      <c r="UWA29" s="32"/>
      <c r="UWB29" s="32"/>
      <c r="UWC29" s="32"/>
      <c r="UWD29" s="32"/>
      <c r="UWE29" s="32"/>
      <c r="UWF29" s="32"/>
      <c r="UWG29" s="32"/>
      <c r="UWH29" s="32"/>
      <c r="UWI29" s="32"/>
      <c r="UWJ29" s="32"/>
      <c r="UWK29" s="32"/>
      <c r="UWL29" s="32"/>
      <c r="UWM29" s="32"/>
      <c r="UWN29" s="32"/>
      <c r="UWO29" s="32"/>
      <c r="UWP29" s="32"/>
      <c r="UWQ29" s="32"/>
      <c r="UWR29" s="32"/>
      <c r="UWS29" s="32"/>
      <c r="UWT29" s="32"/>
      <c r="UWU29" s="32"/>
      <c r="UWV29" s="32"/>
      <c r="UWW29" s="32"/>
      <c r="UWX29" s="32"/>
      <c r="UWY29" s="32"/>
      <c r="UWZ29" s="32"/>
      <c r="UXA29" s="32"/>
      <c r="UXB29" s="32"/>
      <c r="UXC29" s="32"/>
      <c r="UXD29" s="32"/>
      <c r="UXE29" s="32"/>
      <c r="UXF29" s="32"/>
      <c r="UXG29" s="32"/>
      <c r="UXH29" s="32"/>
      <c r="UXI29" s="32"/>
      <c r="UXJ29" s="32"/>
      <c r="UXK29" s="32"/>
      <c r="UXL29" s="32"/>
      <c r="UXM29" s="32"/>
      <c r="UXN29" s="32"/>
      <c r="UXO29" s="32"/>
      <c r="UXP29" s="32"/>
      <c r="UXQ29" s="32"/>
      <c r="UXR29" s="32"/>
      <c r="UXS29" s="32"/>
      <c r="UXT29" s="32"/>
      <c r="UXU29" s="32"/>
      <c r="UXV29" s="32"/>
      <c r="UXW29" s="32"/>
      <c r="UXX29" s="32"/>
      <c r="UXY29" s="32"/>
      <c r="UXZ29" s="32"/>
      <c r="UYA29" s="32"/>
      <c r="UYB29" s="32"/>
      <c r="UYC29" s="32"/>
      <c r="UYD29" s="32"/>
      <c r="UYE29" s="32"/>
      <c r="UYF29" s="32"/>
      <c r="UYG29" s="32"/>
      <c r="UYH29" s="32"/>
      <c r="UYI29" s="32"/>
      <c r="UYJ29" s="32"/>
      <c r="UYK29" s="32"/>
      <c r="UYL29" s="32"/>
      <c r="UYM29" s="32"/>
      <c r="UYN29" s="32"/>
      <c r="UYO29" s="32"/>
      <c r="UYP29" s="32"/>
      <c r="UYQ29" s="32"/>
      <c r="UYR29" s="32"/>
      <c r="UYS29" s="32"/>
      <c r="UYT29" s="32"/>
      <c r="UYU29" s="32"/>
      <c r="UYV29" s="32"/>
      <c r="UYW29" s="32"/>
      <c r="UYX29" s="32"/>
      <c r="UYY29" s="32"/>
      <c r="UYZ29" s="32"/>
      <c r="UZA29" s="32"/>
      <c r="UZB29" s="32"/>
      <c r="UZC29" s="32"/>
      <c r="UZD29" s="32"/>
      <c r="UZE29" s="32"/>
      <c r="UZF29" s="32"/>
      <c r="UZG29" s="32"/>
      <c r="UZH29" s="32"/>
      <c r="UZI29" s="32"/>
      <c r="UZJ29" s="32"/>
      <c r="UZK29" s="32"/>
      <c r="UZL29" s="32"/>
      <c r="UZM29" s="32"/>
      <c r="UZN29" s="32"/>
      <c r="UZO29" s="32"/>
      <c r="UZP29" s="32"/>
      <c r="UZQ29" s="32"/>
      <c r="UZR29" s="32"/>
      <c r="UZS29" s="32"/>
      <c r="UZT29" s="32"/>
      <c r="UZU29" s="32"/>
      <c r="UZV29" s="32"/>
      <c r="UZW29" s="32"/>
      <c r="UZX29" s="32"/>
      <c r="UZY29" s="32"/>
      <c r="UZZ29" s="32"/>
      <c r="VAA29" s="32"/>
      <c r="VAB29" s="32"/>
      <c r="VAC29" s="32"/>
      <c r="VAD29" s="32"/>
      <c r="VAE29" s="32"/>
      <c r="VAF29" s="32"/>
      <c r="VAG29" s="32"/>
      <c r="VAH29" s="32"/>
      <c r="VAI29" s="32"/>
      <c r="VAJ29" s="32"/>
      <c r="VAK29" s="32"/>
      <c r="VAL29" s="32"/>
      <c r="VAM29" s="32"/>
      <c r="VAN29" s="32"/>
      <c r="VAO29" s="32"/>
      <c r="VAP29" s="32"/>
      <c r="VAQ29" s="32"/>
      <c r="VAR29" s="32"/>
      <c r="VAS29" s="32"/>
      <c r="VAT29" s="32"/>
      <c r="VAU29" s="32"/>
      <c r="VAV29" s="32"/>
      <c r="VAW29" s="32"/>
      <c r="VAX29" s="32"/>
      <c r="VAY29" s="32"/>
      <c r="VAZ29" s="32"/>
      <c r="VBA29" s="32"/>
      <c r="VBB29" s="32"/>
      <c r="VBC29" s="32"/>
      <c r="VBD29" s="32"/>
      <c r="VBE29" s="32"/>
      <c r="VBF29" s="32"/>
      <c r="VBG29" s="32"/>
      <c r="VBH29" s="32"/>
      <c r="VBI29" s="32"/>
      <c r="VBJ29" s="32"/>
      <c r="VBK29" s="32"/>
      <c r="VBL29" s="32"/>
      <c r="VBM29" s="32"/>
      <c r="VBN29" s="32"/>
      <c r="VBO29" s="32"/>
      <c r="VBP29" s="32"/>
      <c r="VBQ29" s="32"/>
      <c r="VBR29" s="32"/>
      <c r="VBS29" s="32"/>
      <c r="VBT29" s="32"/>
      <c r="VBU29" s="32"/>
      <c r="VBV29" s="32"/>
      <c r="VBW29" s="32"/>
      <c r="VBX29" s="32"/>
      <c r="VBY29" s="32"/>
      <c r="VBZ29" s="32"/>
      <c r="VCA29" s="32"/>
      <c r="VCB29" s="32"/>
      <c r="VCC29" s="32"/>
      <c r="VCD29" s="32"/>
      <c r="VCE29" s="32"/>
      <c r="VCF29" s="32"/>
      <c r="VCG29" s="32"/>
      <c r="VCH29" s="32"/>
      <c r="VCI29" s="32"/>
      <c r="VCJ29" s="32"/>
      <c r="VCK29" s="32"/>
      <c r="VCL29" s="32"/>
      <c r="VCM29" s="32"/>
      <c r="VCN29" s="32"/>
      <c r="VCO29" s="32"/>
      <c r="VCP29" s="32"/>
      <c r="VCQ29" s="32"/>
      <c r="VCR29" s="32"/>
      <c r="VCS29" s="32"/>
      <c r="VCT29" s="32"/>
      <c r="VCU29" s="32"/>
      <c r="VCV29" s="32"/>
      <c r="VCW29" s="32"/>
      <c r="VCX29" s="32"/>
      <c r="VCY29" s="32"/>
      <c r="VCZ29" s="32"/>
      <c r="VDA29" s="32"/>
      <c r="VDB29" s="32"/>
      <c r="VDC29" s="32"/>
      <c r="VDD29" s="32"/>
      <c r="VDE29" s="32"/>
      <c r="VDF29" s="32"/>
      <c r="VDG29" s="32"/>
      <c r="VDH29" s="32"/>
      <c r="VDI29" s="32"/>
      <c r="VDJ29" s="32"/>
      <c r="VDK29" s="32"/>
      <c r="VDL29" s="32"/>
      <c r="VDM29" s="32"/>
      <c r="VDN29" s="32"/>
      <c r="VDO29" s="32"/>
      <c r="VDP29" s="32"/>
      <c r="VDQ29" s="32"/>
      <c r="VDR29" s="32"/>
      <c r="VDS29" s="32"/>
      <c r="VDT29" s="32"/>
      <c r="VDU29" s="32"/>
      <c r="VDV29" s="32"/>
      <c r="VDW29" s="32"/>
      <c r="VDX29" s="32"/>
      <c r="VDY29" s="32"/>
      <c r="VDZ29" s="32"/>
      <c r="VEA29" s="32"/>
      <c r="VEB29" s="32"/>
      <c r="VEC29" s="32"/>
      <c r="VED29" s="32"/>
      <c r="VEE29" s="32"/>
      <c r="VEF29" s="32"/>
      <c r="VEG29" s="32"/>
      <c r="VEH29" s="32"/>
      <c r="VEI29" s="32"/>
      <c r="VEJ29" s="32"/>
      <c r="VEK29" s="32"/>
      <c r="VEL29" s="32"/>
      <c r="VEM29" s="32"/>
      <c r="VEN29" s="32"/>
      <c r="VEO29" s="32"/>
      <c r="VEP29" s="32"/>
      <c r="VEQ29" s="32"/>
      <c r="VER29" s="32"/>
      <c r="VES29" s="32"/>
      <c r="VET29" s="32"/>
      <c r="VEU29" s="32"/>
      <c r="VEV29" s="32"/>
      <c r="VEW29" s="32"/>
      <c r="VEX29" s="32"/>
      <c r="VEY29" s="32"/>
      <c r="VEZ29" s="32"/>
      <c r="VFA29" s="32"/>
      <c r="VFB29" s="32"/>
      <c r="VFC29" s="32"/>
      <c r="VFD29" s="32"/>
      <c r="VFE29" s="32"/>
      <c r="VFF29" s="32"/>
      <c r="VFG29" s="32"/>
      <c r="VFH29" s="32"/>
      <c r="VFI29" s="32"/>
      <c r="VFJ29" s="32"/>
      <c r="VFK29" s="32"/>
      <c r="VFL29" s="32"/>
      <c r="VFM29" s="32"/>
      <c r="VFN29" s="32"/>
      <c r="VFO29" s="32"/>
      <c r="VFP29" s="32"/>
      <c r="VFQ29" s="32"/>
      <c r="VFR29" s="32"/>
      <c r="VFS29" s="32"/>
      <c r="VFT29" s="32"/>
      <c r="VFU29" s="32"/>
      <c r="VFV29" s="32"/>
      <c r="VFW29" s="32"/>
      <c r="VFX29" s="32"/>
      <c r="VFY29" s="32"/>
      <c r="VFZ29" s="32"/>
      <c r="VGA29" s="32"/>
      <c r="VGB29" s="32"/>
      <c r="VGC29" s="32"/>
      <c r="VGD29" s="32"/>
      <c r="VGE29" s="32"/>
      <c r="VGF29" s="32"/>
      <c r="VGG29" s="32"/>
      <c r="VGH29" s="32"/>
      <c r="VGI29" s="32"/>
      <c r="VGJ29" s="32"/>
      <c r="VGK29" s="32"/>
      <c r="VGL29" s="32"/>
      <c r="VGM29" s="32"/>
      <c r="VGN29" s="32"/>
      <c r="VGO29" s="32"/>
      <c r="VGP29" s="32"/>
      <c r="VGQ29" s="32"/>
      <c r="VGR29" s="32"/>
      <c r="VGS29" s="32"/>
      <c r="VGT29" s="32"/>
      <c r="VGU29" s="32"/>
      <c r="VGV29" s="32"/>
      <c r="VGW29" s="32"/>
      <c r="VGX29" s="32"/>
      <c r="VGY29" s="32"/>
      <c r="VGZ29" s="32"/>
      <c r="VHA29" s="32"/>
      <c r="VHB29" s="32"/>
      <c r="VHC29" s="32"/>
      <c r="VHD29" s="32"/>
      <c r="VHE29" s="32"/>
      <c r="VHF29" s="32"/>
      <c r="VHG29" s="32"/>
      <c r="VHH29" s="32"/>
      <c r="VHI29" s="32"/>
      <c r="VHJ29" s="32"/>
      <c r="VHK29" s="32"/>
      <c r="VHL29" s="32"/>
      <c r="VHM29" s="32"/>
      <c r="VHN29" s="32"/>
      <c r="VHO29" s="32"/>
      <c r="VHP29" s="32"/>
      <c r="VHQ29" s="32"/>
      <c r="VHR29" s="32"/>
      <c r="VHS29" s="32"/>
      <c r="VHT29" s="32"/>
      <c r="VHU29" s="32"/>
      <c r="VHV29" s="32"/>
      <c r="VHW29" s="32"/>
      <c r="VHX29" s="32"/>
      <c r="VHY29" s="32"/>
      <c r="VHZ29" s="32"/>
      <c r="VIA29" s="32"/>
      <c r="VIB29" s="32"/>
      <c r="VIC29" s="32"/>
      <c r="VID29" s="32"/>
      <c r="VIE29" s="32"/>
      <c r="VIF29" s="32"/>
      <c r="VIG29" s="32"/>
      <c r="VIH29" s="32"/>
      <c r="VII29" s="32"/>
      <c r="VIJ29" s="32"/>
      <c r="VIK29" s="32"/>
      <c r="VIL29" s="32"/>
      <c r="VIM29" s="32"/>
      <c r="VIN29" s="32"/>
      <c r="VIO29" s="32"/>
      <c r="VIP29" s="32"/>
      <c r="VIQ29" s="32"/>
      <c r="VIR29" s="32"/>
      <c r="VIS29" s="32"/>
      <c r="VIT29" s="32"/>
      <c r="VIU29" s="32"/>
      <c r="VIV29" s="32"/>
      <c r="VIW29" s="32"/>
      <c r="VIX29" s="32"/>
      <c r="VIY29" s="32"/>
      <c r="VIZ29" s="32"/>
      <c r="VJA29" s="32"/>
      <c r="VJB29" s="32"/>
      <c r="VJC29" s="32"/>
      <c r="VJD29" s="32"/>
      <c r="VJE29" s="32"/>
      <c r="VJF29" s="32"/>
      <c r="VJG29" s="32"/>
      <c r="VJH29" s="32"/>
      <c r="VJI29" s="32"/>
      <c r="VJJ29" s="32"/>
      <c r="VJK29" s="32"/>
      <c r="VJL29" s="32"/>
      <c r="VJM29" s="32"/>
      <c r="VJN29" s="32"/>
      <c r="VJO29" s="32"/>
      <c r="VJP29" s="32"/>
      <c r="VJQ29" s="32"/>
      <c r="VJR29" s="32"/>
      <c r="VJS29" s="32"/>
      <c r="VJT29" s="32"/>
      <c r="VJU29" s="32"/>
      <c r="VJV29" s="32"/>
      <c r="VJW29" s="32"/>
      <c r="VJX29" s="32"/>
      <c r="VJY29" s="32"/>
      <c r="VJZ29" s="32"/>
      <c r="VKA29" s="32"/>
      <c r="VKB29" s="32"/>
      <c r="VKC29" s="32"/>
      <c r="VKD29" s="32"/>
      <c r="VKE29" s="32"/>
      <c r="VKF29" s="32"/>
      <c r="VKG29" s="32"/>
      <c r="VKH29" s="32"/>
      <c r="VKI29" s="32"/>
      <c r="VKJ29" s="32"/>
      <c r="VKK29" s="32"/>
      <c r="VKL29" s="32"/>
      <c r="VKM29" s="32"/>
      <c r="VKN29" s="32"/>
      <c r="VKO29" s="32"/>
      <c r="VKP29" s="32"/>
      <c r="VKQ29" s="32"/>
      <c r="VKR29" s="32"/>
      <c r="VKS29" s="32"/>
      <c r="VKT29" s="32"/>
      <c r="VKU29" s="32"/>
      <c r="VKV29" s="32"/>
      <c r="VKW29" s="32"/>
      <c r="VKX29" s="32"/>
      <c r="VKY29" s="32"/>
      <c r="VKZ29" s="32"/>
      <c r="VLA29" s="32"/>
      <c r="VLB29" s="32"/>
      <c r="VLC29" s="32"/>
      <c r="VLD29" s="32"/>
      <c r="VLE29" s="32"/>
      <c r="VLF29" s="32"/>
      <c r="VLG29" s="32"/>
      <c r="VLH29" s="32"/>
      <c r="VLI29" s="32"/>
      <c r="VLJ29" s="32"/>
      <c r="VLK29" s="32"/>
      <c r="VLL29" s="32"/>
      <c r="VLM29" s="32"/>
      <c r="VLN29" s="32"/>
      <c r="VLO29" s="32"/>
      <c r="VLP29" s="32"/>
      <c r="VLQ29" s="32"/>
      <c r="VLR29" s="32"/>
      <c r="VLS29" s="32"/>
      <c r="VLT29" s="32"/>
      <c r="VLU29" s="32"/>
      <c r="VLV29" s="32"/>
      <c r="VLW29" s="32"/>
      <c r="VLX29" s="32"/>
      <c r="VLY29" s="32"/>
      <c r="VLZ29" s="32"/>
      <c r="VMA29" s="32"/>
      <c r="VMB29" s="32"/>
      <c r="VMC29" s="32"/>
      <c r="VMD29" s="32"/>
      <c r="VME29" s="32"/>
      <c r="VMF29" s="32"/>
      <c r="VMG29" s="32"/>
      <c r="VMH29" s="32"/>
      <c r="VMI29" s="32"/>
      <c r="VMJ29" s="32"/>
      <c r="VMK29" s="32"/>
      <c r="VML29" s="32"/>
      <c r="VMM29" s="32"/>
      <c r="VMN29" s="32"/>
      <c r="VMO29" s="32"/>
      <c r="VMP29" s="32"/>
      <c r="VMQ29" s="32"/>
      <c r="VMR29" s="32"/>
      <c r="VMS29" s="32"/>
      <c r="VMT29" s="32"/>
      <c r="VMU29" s="32"/>
      <c r="VMV29" s="32"/>
      <c r="VMW29" s="32"/>
      <c r="VMX29" s="32"/>
      <c r="VMY29" s="32"/>
      <c r="VMZ29" s="32"/>
      <c r="VNA29" s="32"/>
      <c r="VNB29" s="32"/>
      <c r="VNC29" s="32"/>
      <c r="VND29" s="32"/>
      <c r="VNE29" s="32"/>
      <c r="VNF29" s="32"/>
      <c r="VNG29" s="32"/>
      <c r="VNH29" s="32"/>
      <c r="VNI29" s="32"/>
      <c r="VNJ29" s="32"/>
      <c r="VNK29" s="32"/>
      <c r="VNL29" s="32"/>
      <c r="VNM29" s="32"/>
      <c r="VNN29" s="32"/>
      <c r="VNO29" s="32"/>
      <c r="VNP29" s="32"/>
      <c r="VNQ29" s="32"/>
      <c r="VNR29" s="32"/>
      <c r="VNS29" s="32"/>
      <c r="VNT29" s="32"/>
      <c r="VNU29" s="32"/>
      <c r="VNV29" s="32"/>
      <c r="VNW29" s="32"/>
      <c r="VNX29" s="32"/>
      <c r="VNY29" s="32"/>
      <c r="VNZ29" s="32"/>
      <c r="VOA29" s="32"/>
      <c r="VOB29" s="32"/>
      <c r="VOC29" s="32"/>
      <c r="VOD29" s="32"/>
      <c r="VOE29" s="32"/>
      <c r="VOF29" s="32"/>
      <c r="VOG29" s="32"/>
      <c r="VOH29" s="32"/>
      <c r="VOI29" s="32"/>
      <c r="VOJ29" s="32"/>
      <c r="VOK29" s="32"/>
      <c r="VOL29" s="32"/>
      <c r="VOM29" s="32"/>
      <c r="VON29" s="32"/>
      <c r="VOO29" s="32"/>
      <c r="VOP29" s="32"/>
      <c r="VOQ29" s="32"/>
      <c r="VOR29" s="32"/>
      <c r="VOS29" s="32"/>
      <c r="VOT29" s="32"/>
      <c r="VOU29" s="32"/>
      <c r="VOV29" s="32"/>
      <c r="VOW29" s="32"/>
      <c r="VOX29" s="32"/>
      <c r="VOY29" s="32"/>
      <c r="VOZ29" s="32"/>
      <c r="VPA29" s="32"/>
      <c r="VPB29" s="32"/>
      <c r="VPC29" s="32"/>
      <c r="VPD29" s="32"/>
      <c r="VPE29" s="32"/>
      <c r="VPF29" s="32"/>
      <c r="VPG29" s="32"/>
      <c r="VPH29" s="32"/>
      <c r="VPI29" s="32"/>
      <c r="VPJ29" s="32"/>
      <c r="VPK29" s="32"/>
      <c r="VPL29" s="32"/>
      <c r="VPM29" s="32"/>
      <c r="VPN29" s="32"/>
      <c r="VPO29" s="32"/>
      <c r="VPP29" s="32"/>
      <c r="VPQ29" s="32"/>
      <c r="VPR29" s="32"/>
      <c r="VPS29" s="32"/>
      <c r="VPT29" s="32"/>
      <c r="VPU29" s="32"/>
      <c r="VPV29" s="32"/>
      <c r="VPW29" s="32"/>
      <c r="VPX29" s="32"/>
      <c r="VPY29" s="32"/>
      <c r="VPZ29" s="32"/>
      <c r="VQA29" s="32"/>
      <c r="VQB29" s="32"/>
      <c r="VQC29" s="32"/>
      <c r="VQD29" s="32"/>
      <c r="VQE29" s="32"/>
      <c r="VQF29" s="32"/>
      <c r="VQG29" s="32"/>
      <c r="VQH29" s="32"/>
      <c r="VQI29" s="32"/>
      <c r="VQJ29" s="32"/>
      <c r="VQK29" s="32"/>
      <c r="VQL29" s="32"/>
      <c r="VQM29" s="32"/>
      <c r="VQN29" s="32"/>
      <c r="VQO29" s="32"/>
      <c r="VQP29" s="32"/>
      <c r="VQQ29" s="32"/>
      <c r="VQR29" s="32"/>
      <c r="VQS29" s="32"/>
      <c r="VQT29" s="32"/>
      <c r="VQU29" s="32"/>
      <c r="VQV29" s="32"/>
      <c r="VQW29" s="32"/>
      <c r="VQX29" s="32"/>
      <c r="VQY29" s="32"/>
      <c r="VQZ29" s="32"/>
      <c r="VRA29" s="32"/>
      <c r="VRB29" s="32"/>
      <c r="VRC29" s="32"/>
      <c r="VRD29" s="32"/>
      <c r="VRE29" s="32"/>
      <c r="VRF29" s="32"/>
      <c r="VRG29" s="32"/>
      <c r="VRH29" s="32"/>
      <c r="VRI29" s="32"/>
      <c r="VRJ29" s="32"/>
      <c r="VRK29" s="32"/>
      <c r="VRL29" s="32"/>
      <c r="VRM29" s="32"/>
      <c r="VRN29" s="32"/>
      <c r="VRO29" s="32"/>
      <c r="VRP29" s="32"/>
      <c r="VRQ29" s="32"/>
      <c r="VRR29" s="32"/>
      <c r="VRS29" s="32"/>
      <c r="VRT29" s="32"/>
      <c r="VRU29" s="32"/>
      <c r="VRV29" s="32"/>
      <c r="VRW29" s="32"/>
      <c r="VRX29" s="32"/>
      <c r="VRY29" s="32"/>
      <c r="VRZ29" s="32"/>
      <c r="VSA29" s="32"/>
      <c r="VSB29" s="32"/>
      <c r="VSC29" s="32"/>
      <c r="VSD29" s="32"/>
      <c r="VSE29" s="32"/>
      <c r="VSF29" s="32"/>
      <c r="VSG29" s="32"/>
      <c r="VSH29" s="32"/>
      <c r="VSI29" s="32"/>
      <c r="VSJ29" s="32"/>
      <c r="VSK29" s="32"/>
      <c r="VSL29" s="32"/>
      <c r="VSM29" s="32"/>
      <c r="VSN29" s="32"/>
      <c r="VSO29" s="32"/>
      <c r="VSP29" s="32"/>
      <c r="VSQ29" s="32"/>
      <c r="VSR29" s="32"/>
      <c r="VSS29" s="32"/>
      <c r="VST29" s="32"/>
      <c r="VSU29" s="32"/>
      <c r="VSV29" s="32"/>
      <c r="VSW29" s="32"/>
      <c r="VSX29" s="32"/>
      <c r="VSY29" s="32"/>
      <c r="VSZ29" s="32"/>
      <c r="VTA29" s="32"/>
      <c r="VTB29" s="32"/>
      <c r="VTC29" s="32"/>
      <c r="VTD29" s="32"/>
      <c r="VTE29" s="32"/>
      <c r="VTF29" s="32"/>
      <c r="VTG29" s="32"/>
      <c r="VTH29" s="32"/>
      <c r="VTI29" s="32"/>
      <c r="VTJ29" s="32"/>
      <c r="VTK29" s="32"/>
      <c r="VTL29" s="32"/>
      <c r="VTM29" s="32"/>
      <c r="VTN29" s="32"/>
      <c r="VTO29" s="32"/>
      <c r="VTP29" s="32"/>
      <c r="VTQ29" s="32"/>
      <c r="VTR29" s="32"/>
      <c r="VTS29" s="32"/>
      <c r="VTT29" s="32"/>
      <c r="VTU29" s="32"/>
      <c r="VTV29" s="32"/>
      <c r="VTW29" s="32"/>
      <c r="VTX29" s="32"/>
      <c r="VTY29" s="32"/>
      <c r="VTZ29" s="32"/>
      <c r="VUA29" s="32"/>
      <c r="VUB29" s="32"/>
      <c r="VUC29" s="32"/>
      <c r="VUD29" s="32"/>
      <c r="VUE29" s="32"/>
      <c r="VUF29" s="32"/>
      <c r="VUG29" s="32"/>
      <c r="VUH29" s="32"/>
      <c r="VUI29" s="32"/>
      <c r="VUJ29" s="32"/>
      <c r="VUK29" s="32"/>
      <c r="VUL29" s="32"/>
      <c r="VUM29" s="32"/>
      <c r="VUN29" s="32"/>
      <c r="VUO29" s="32"/>
      <c r="VUP29" s="32"/>
      <c r="VUQ29" s="32"/>
      <c r="VUR29" s="32"/>
      <c r="VUS29" s="32"/>
      <c r="VUT29" s="32"/>
      <c r="VUU29" s="32"/>
      <c r="VUV29" s="32"/>
      <c r="VUW29" s="32"/>
      <c r="VUX29" s="32"/>
      <c r="VUY29" s="32"/>
      <c r="VUZ29" s="32"/>
      <c r="VVA29" s="32"/>
      <c r="VVB29" s="32"/>
      <c r="VVC29" s="32"/>
      <c r="VVD29" s="32"/>
      <c r="VVE29" s="32"/>
      <c r="VVF29" s="32"/>
      <c r="VVG29" s="32"/>
      <c r="VVH29" s="32"/>
      <c r="VVI29" s="32"/>
      <c r="VVJ29" s="32"/>
      <c r="VVK29" s="32"/>
      <c r="VVL29" s="32"/>
      <c r="VVM29" s="32"/>
      <c r="VVN29" s="32"/>
      <c r="VVO29" s="32"/>
      <c r="VVP29" s="32"/>
      <c r="VVQ29" s="32"/>
      <c r="VVR29" s="32"/>
      <c r="VVS29" s="32"/>
      <c r="VVT29" s="32"/>
      <c r="VVU29" s="32"/>
      <c r="VVV29" s="32"/>
      <c r="VVW29" s="32"/>
      <c r="VVX29" s="32"/>
      <c r="VVY29" s="32"/>
      <c r="VVZ29" s="32"/>
      <c r="VWA29" s="32"/>
      <c r="VWB29" s="32"/>
      <c r="VWC29" s="32"/>
      <c r="VWD29" s="32"/>
      <c r="VWE29" s="32"/>
      <c r="VWF29" s="32"/>
      <c r="VWG29" s="32"/>
      <c r="VWH29" s="32"/>
      <c r="VWI29" s="32"/>
      <c r="VWJ29" s="32"/>
      <c r="VWK29" s="32"/>
      <c r="VWL29" s="32"/>
      <c r="VWM29" s="32"/>
      <c r="VWN29" s="32"/>
      <c r="VWO29" s="32"/>
      <c r="VWP29" s="32"/>
      <c r="VWQ29" s="32"/>
      <c r="VWR29" s="32"/>
      <c r="VWS29" s="32"/>
      <c r="VWT29" s="32"/>
      <c r="VWU29" s="32"/>
      <c r="VWV29" s="32"/>
      <c r="VWW29" s="32"/>
      <c r="VWX29" s="32"/>
      <c r="VWY29" s="32"/>
      <c r="VWZ29" s="32"/>
      <c r="VXA29" s="32"/>
      <c r="VXB29" s="32"/>
      <c r="VXC29" s="32"/>
      <c r="VXD29" s="32"/>
      <c r="VXE29" s="32"/>
      <c r="VXF29" s="32"/>
      <c r="VXG29" s="32"/>
      <c r="VXH29" s="32"/>
      <c r="VXI29" s="32"/>
      <c r="VXJ29" s="32"/>
      <c r="VXK29" s="32"/>
      <c r="VXL29" s="32"/>
      <c r="VXM29" s="32"/>
      <c r="VXN29" s="32"/>
      <c r="VXO29" s="32"/>
      <c r="VXP29" s="32"/>
      <c r="VXQ29" s="32"/>
      <c r="VXR29" s="32"/>
      <c r="VXS29" s="32"/>
      <c r="VXT29" s="32"/>
      <c r="VXU29" s="32"/>
      <c r="VXV29" s="32"/>
      <c r="VXW29" s="32"/>
      <c r="VXX29" s="32"/>
      <c r="VXY29" s="32"/>
      <c r="VXZ29" s="32"/>
      <c r="VYA29" s="32"/>
      <c r="VYB29" s="32"/>
      <c r="VYC29" s="32"/>
      <c r="VYD29" s="32"/>
      <c r="VYE29" s="32"/>
      <c r="VYF29" s="32"/>
      <c r="VYG29" s="32"/>
      <c r="VYH29" s="32"/>
      <c r="VYI29" s="32"/>
      <c r="VYJ29" s="32"/>
      <c r="VYK29" s="32"/>
      <c r="VYL29" s="32"/>
      <c r="VYM29" s="32"/>
      <c r="VYN29" s="32"/>
      <c r="VYO29" s="32"/>
      <c r="VYP29" s="32"/>
      <c r="VYQ29" s="32"/>
      <c r="VYR29" s="32"/>
      <c r="VYS29" s="32"/>
      <c r="VYT29" s="32"/>
      <c r="VYU29" s="32"/>
      <c r="VYV29" s="32"/>
      <c r="VYW29" s="32"/>
      <c r="VYX29" s="32"/>
      <c r="VYY29" s="32"/>
      <c r="VYZ29" s="32"/>
      <c r="VZA29" s="32"/>
      <c r="VZB29" s="32"/>
      <c r="VZC29" s="32"/>
      <c r="VZD29" s="32"/>
      <c r="VZE29" s="32"/>
      <c r="VZF29" s="32"/>
      <c r="VZG29" s="32"/>
      <c r="VZH29" s="32"/>
      <c r="VZI29" s="32"/>
      <c r="VZJ29" s="32"/>
      <c r="VZK29" s="32"/>
      <c r="VZL29" s="32"/>
      <c r="VZM29" s="32"/>
      <c r="VZN29" s="32"/>
      <c r="VZO29" s="32"/>
      <c r="VZP29" s="32"/>
      <c r="VZQ29" s="32"/>
      <c r="VZR29" s="32"/>
      <c r="VZS29" s="32"/>
      <c r="VZT29" s="32"/>
      <c r="VZU29" s="32"/>
      <c r="VZV29" s="32"/>
      <c r="VZW29" s="32"/>
      <c r="VZX29" s="32"/>
      <c r="VZY29" s="32"/>
      <c r="VZZ29" s="32"/>
      <c r="WAA29" s="32"/>
      <c r="WAB29" s="32"/>
      <c r="WAC29" s="32"/>
      <c r="WAD29" s="32"/>
      <c r="WAE29" s="32"/>
      <c r="WAF29" s="32"/>
      <c r="WAG29" s="32"/>
      <c r="WAH29" s="32"/>
      <c r="WAI29" s="32"/>
      <c r="WAJ29" s="32"/>
      <c r="WAK29" s="32"/>
      <c r="WAL29" s="32"/>
      <c r="WAM29" s="32"/>
      <c r="WAN29" s="32"/>
      <c r="WAO29" s="32"/>
      <c r="WAP29" s="32"/>
      <c r="WAQ29" s="32"/>
      <c r="WAR29" s="32"/>
      <c r="WAS29" s="32"/>
      <c r="WAT29" s="32"/>
      <c r="WAU29" s="32"/>
      <c r="WAV29" s="32"/>
      <c r="WAW29" s="32"/>
      <c r="WAX29" s="32"/>
      <c r="WAY29" s="32"/>
      <c r="WAZ29" s="32"/>
      <c r="WBA29" s="32"/>
      <c r="WBB29" s="32"/>
      <c r="WBC29" s="32"/>
      <c r="WBD29" s="32"/>
      <c r="WBE29" s="32"/>
      <c r="WBF29" s="32"/>
      <c r="WBG29" s="32"/>
      <c r="WBH29" s="32"/>
      <c r="WBI29" s="32"/>
      <c r="WBJ29" s="32"/>
      <c r="WBK29" s="32"/>
      <c r="WBL29" s="32"/>
      <c r="WBM29" s="32"/>
      <c r="WBN29" s="32"/>
      <c r="WBO29" s="32"/>
      <c r="WBP29" s="32"/>
      <c r="WBQ29" s="32"/>
      <c r="WBR29" s="32"/>
      <c r="WBS29" s="32"/>
      <c r="WBT29" s="32"/>
      <c r="WBU29" s="32"/>
      <c r="WBV29" s="32"/>
      <c r="WBW29" s="32"/>
      <c r="WBX29" s="32"/>
      <c r="WBY29" s="32"/>
      <c r="WBZ29" s="32"/>
      <c r="WCA29" s="32"/>
      <c r="WCB29" s="32"/>
      <c r="WCC29" s="32"/>
      <c r="WCD29" s="32"/>
      <c r="WCE29" s="32"/>
      <c r="WCF29" s="32"/>
      <c r="WCG29" s="32"/>
      <c r="WCH29" s="32"/>
      <c r="WCI29" s="32"/>
      <c r="WCJ29" s="32"/>
      <c r="WCK29" s="32"/>
      <c r="WCL29" s="32"/>
      <c r="WCM29" s="32"/>
      <c r="WCN29" s="32"/>
      <c r="WCO29" s="32"/>
      <c r="WCP29" s="32"/>
      <c r="WCQ29" s="32"/>
      <c r="WCR29" s="32"/>
      <c r="WCS29" s="32"/>
      <c r="WCT29" s="32"/>
      <c r="WCU29" s="32"/>
      <c r="WCV29" s="32"/>
      <c r="WCW29" s="32"/>
      <c r="WCX29" s="32"/>
      <c r="WCY29" s="32"/>
      <c r="WCZ29" s="32"/>
      <c r="WDA29" s="32"/>
      <c r="WDB29" s="32"/>
      <c r="WDC29" s="32"/>
      <c r="WDD29" s="32"/>
      <c r="WDE29" s="32"/>
      <c r="WDF29" s="32"/>
      <c r="WDG29" s="32"/>
      <c r="WDH29" s="32"/>
      <c r="WDI29" s="32"/>
      <c r="WDJ29" s="32"/>
      <c r="WDK29" s="32"/>
      <c r="WDL29" s="32"/>
      <c r="WDM29" s="32"/>
      <c r="WDN29" s="32"/>
      <c r="WDO29" s="32"/>
      <c r="WDP29" s="32"/>
      <c r="WDQ29" s="32"/>
      <c r="WDR29" s="32"/>
      <c r="WDS29" s="32"/>
      <c r="WDT29" s="32"/>
      <c r="WDU29" s="32"/>
      <c r="WDV29" s="32"/>
      <c r="WDW29" s="32"/>
      <c r="WDX29" s="32"/>
      <c r="WDY29" s="32"/>
      <c r="WDZ29" s="32"/>
      <c r="WEA29" s="32"/>
      <c r="WEB29" s="32"/>
      <c r="WEC29" s="32"/>
      <c r="WED29" s="32"/>
      <c r="WEE29" s="32"/>
      <c r="WEF29" s="32"/>
      <c r="WEG29" s="32"/>
      <c r="WEH29" s="32"/>
      <c r="WEI29" s="32"/>
      <c r="WEJ29" s="32"/>
      <c r="WEK29" s="32"/>
      <c r="WEL29" s="32"/>
      <c r="WEM29" s="32"/>
      <c r="WEN29" s="32"/>
      <c r="WEO29" s="32"/>
      <c r="WEP29" s="32"/>
      <c r="WEQ29" s="32"/>
      <c r="WER29" s="32"/>
      <c r="WES29" s="32"/>
      <c r="WET29" s="32"/>
      <c r="WEU29" s="32"/>
      <c r="WEV29" s="32"/>
      <c r="WEW29" s="32"/>
      <c r="WEX29" s="32"/>
      <c r="WEY29" s="32"/>
      <c r="WEZ29" s="32"/>
      <c r="WFA29" s="32"/>
      <c r="WFB29" s="32"/>
      <c r="WFC29" s="32"/>
      <c r="WFD29" s="32"/>
      <c r="WFE29" s="32"/>
      <c r="WFF29" s="32"/>
      <c r="WFG29" s="32"/>
      <c r="WFH29" s="32"/>
      <c r="WFI29" s="32"/>
      <c r="WFJ29" s="32"/>
      <c r="WFK29" s="32"/>
      <c r="WFL29" s="32"/>
      <c r="WFM29" s="32"/>
      <c r="WFN29" s="32"/>
      <c r="WFO29" s="32"/>
      <c r="WFP29" s="32"/>
      <c r="WFQ29" s="32"/>
      <c r="WFR29" s="32"/>
      <c r="WFS29" s="32"/>
      <c r="WFT29" s="32"/>
      <c r="WFU29" s="32"/>
      <c r="WFV29" s="32"/>
      <c r="WFW29" s="32"/>
      <c r="WFX29" s="32"/>
      <c r="WFY29" s="32"/>
      <c r="WFZ29" s="32"/>
      <c r="WGA29" s="32"/>
      <c r="WGB29" s="32"/>
      <c r="WGC29" s="32"/>
      <c r="WGD29" s="32"/>
      <c r="WGE29" s="32"/>
      <c r="WGF29" s="32"/>
      <c r="WGG29" s="32"/>
      <c r="WGH29" s="32"/>
      <c r="WGI29" s="32"/>
      <c r="WGJ29" s="32"/>
      <c r="WGK29" s="32"/>
      <c r="WGL29" s="32"/>
      <c r="WGM29" s="32"/>
      <c r="WGN29" s="32"/>
      <c r="WGO29" s="32"/>
      <c r="WGP29" s="32"/>
      <c r="WGQ29" s="32"/>
      <c r="WGR29" s="32"/>
      <c r="WGS29" s="32"/>
      <c r="WGT29" s="32"/>
      <c r="WGU29" s="32"/>
      <c r="WGV29" s="32"/>
      <c r="WGW29" s="32"/>
      <c r="WGX29" s="32"/>
      <c r="WGY29" s="32"/>
      <c r="WGZ29" s="32"/>
      <c r="WHA29" s="32"/>
      <c r="WHB29" s="32"/>
      <c r="WHC29" s="32"/>
      <c r="WHD29" s="32"/>
      <c r="WHE29" s="32"/>
      <c r="WHF29" s="32"/>
      <c r="WHG29" s="32"/>
      <c r="WHH29" s="32"/>
      <c r="WHI29" s="32"/>
      <c r="WHJ29" s="32"/>
      <c r="WHK29" s="32"/>
      <c r="WHL29" s="32"/>
      <c r="WHM29" s="32"/>
      <c r="WHN29" s="32"/>
      <c r="WHO29" s="32"/>
      <c r="WHP29" s="32"/>
      <c r="WHQ29" s="32"/>
      <c r="WHR29" s="32"/>
      <c r="WHS29" s="32"/>
      <c r="WHT29" s="32"/>
      <c r="WHU29" s="32"/>
      <c r="WHV29" s="32"/>
      <c r="WHW29" s="32"/>
      <c r="WHX29" s="32"/>
      <c r="WHY29" s="32"/>
      <c r="WHZ29" s="32"/>
      <c r="WIA29" s="32"/>
      <c r="WIB29" s="32"/>
      <c r="WIC29" s="32"/>
      <c r="WID29" s="32"/>
      <c r="WIE29" s="32"/>
      <c r="WIF29" s="32"/>
      <c r="WIG29" s="32"/>
      <c r="WIH29" s="32"/>
      <c r="WII29" s="32"/>
      <c r="WIJ29" s="32"/>
      <c r="WIK29" s="32"/>
      <c r="WIL29" s="32"/>
      <c r="WIM29" s="32"/>
      <c r="WIN29" s="32"/>
      <c r="WIO29" s="32"/>
      <c r="WIP29" s="32"/>
      <c r="WIQ29" s="32"/>
      <c r="WIR29" s="32"/>
      <c r="WIS29" s="32"/>
      <c r="WIT29" s="32"/>
      <c r="WIU29" s="32"/>
      <c r="WIV29" s="32"/>
      <c r="WIW29" s="32"/>
      <c r="WIX29" s="32"/>
      <c r="WIY29" s="32"/>
      <c r="WIZ29" s="32"/>
      <c r="WJA29" s="32"/>
      <c r="WJB29" s="32"/>
      <c r="WJC29" s="32"/>
      <c r="WJD29" s="32"/>
      <c r="WJE29" s="32"/>
      <c r="WJF29" s="32"/>
      <c r="WJG29" s="32"/>
      <c r="WJH29" s="32"/>
      <c r="WJI29" s="32"/>
      <c r="WJJ29" s="32"/>
      <c r="WJK29" s="32"/>
      <c r="WJL29" s="32"/>
      <c r="WJM29" s="32"/>
      <c r="WJN29" s="32"/>
      <c r="WJO29" s="32"/>
      <c r="WJP29" s="32"/>
      <c r="WJQ29" s="32"/>
      <c r="WJR29" s="32"/>
      <c r="WJS29" s="32"/>
      <c r="WJT29" s="32"/>
      <c r="WJU29" s="32"/>
      <c r="WJV29" s="32"/>
      <c r="WJW29" s="32"/>
      <c r="WJX29" s="32"/>
      <c r="WJY29" s="32"/>
      <c r="WJZ29" s="32"/>
      <c r="WKA29" s="32"/>
      <c r="WKB29" s="32"/>
      <c r="WKC29" s="32"/>
      <c r="WKD29" s="32"/>
      <c r="WKE29" s="32"/>
      <c r="WKF29" s="32"/>
      <c r="WKG29" s="32"/>
      <c r="WKH29" s="32"/>
      <c r="WKI29" s="32"/>
      <c r="WKJ29" s="32"/>
      <c r="WKK29" s="32"/>
      <c r="WKL29" s="32"/>
      <c r="WKM29" s="32"/>
      <c r="WKN29" s="32"/>
      <c r="WKO29" s="32"/>
      <c r="WKP29" s="32"/>
      <c r="WKQ29" s="32"/>
      <c r="WKR29" s="32"/>
      <c r="WKS29" s="32"/>
      <c r="WKT29" s="32"/>
      <c r="WKU29" s="32"/>
      <c r="WKV29" s="32"/>
      <c r="WKW29" s="32"/>
      <c r="WKX29" s="32"/>
      <c r="WKY29" s="32"/>
      <c r="WKZ29" s="32"/>
      <c r="WLA29" s="32"/>
      <c r="WLB29" s="32"/>
      <c r="WLC29" s="32"/>
      <c r="WLD29" s="32"/>
      <c r="WLE29" s="32"/>
      <c r="WLF29" s="32"/>
      <c r="WLG29" s="32"/>
      <c r="WLH29" s="32"/>
      <c r="WLI29" s="32"/>
      <c r="WLJ29" s="32"/>
      <c r="WLK29" s="32"/>
      <c r="WLL29" s="32"/>
      <c r="WLM29" s="32"/>
      <c r="WLN29" s="32"/>
      <c r="WLO29" s="32"/>
      <c r="WLP29" s="32"/>
      <c r="WLQ29" s="32"/>
      <c r="WLR29" s="32"/>
      <c r="WLS29" s="32"/>
      <c r="WLT29" s="32"/>
      <c r="WLU29" s="32"/>
      <c r="WLV29" s="32"/>
      <c r="WLW29" s="32"/>
      <c r="WLX29" s="32"/>
      <c r="WLY29" s="32"/>
      <c r="WLZ29" s="32"/>
      <c r="WMA29" s="32"/>
      <c r="WMB29" s="32"/>
      <c r="WMC29" s="32"/>
      <c r="WMD29" s="32"/>
      <c r="WME29" s="32"/>
      <c r="WMF29" s="32"/>
      <c r="WMG29" s="32"/>
      <c r="WMH29" s="32"/>
      <c r="WMI29" s="32"/>
      <c r="WMJ29" s="32"/>
      <c r="WMK29" s="32"/>
      <c r="WML29" s="32"/>
      <c r="WMM29" s="32"/>
      <c r="WMN29" s="32"/>
      <c r="WMO29" s="32"/>
      <c r="WMP29" s="32"/>
      <c r="WMQ29" s="32"/>
      <c r="WMR29" s="32"/>
      <c r="WMS29" s="32"/>
      <c r="WMT29" s="32"/>
      <c r="WMU29" s="32"/>
      <c r="WMV29" s="32"/>
      <c r="WMW29" s="32"/>
      <c r="WMX29" s="32"/>
      <c r="WMY29" s="32"/>
      <c r="WMZ29" s="32"/>
      <c r="WNA29" s="32"/>
      <c r="WNB29" s="32"/>
      <c r="WNC29" s="32"/>
      <c r="WND29" s="32"/>
      <c r="WNE29" s="32"/>
      <c r="WNF29" s="32"/>
      <c r="WNG29" s="32"/>
      <c r="WNH29" s="32"/>
      <c r="WNI29" s="32"/>
      <c r="WNJ29" s="32"/>
      <c r="WNK29" s="32"/>
      <c r="WNL29" s="32"/>
      <c r="WNM29" s="32"/>
      <c r="WNN29" s="32"/>
      <c r="WNO29" s="32"/>
      <c r="WNP29" s="32"/>
      <c r="WNQ29" s="32"/>
      <c r="WNR29" s="32"/>
      <c r="WNS29" s="32"/>
      <c r="WNT29" s="32"/>
      <c r="WNU29" s="32"/>
      <c r="WNV29" s="32"/>
      <c r="WNW29" s="32"/>
      <c r="WNX29" s="32"/>
      <c r="WNY29" s="32"/>
      <c r="WNZ29" s="32"/>
      <c r="WOA29" s="32"/>
      <c r="WOB29" s="32"/>
      <c r="WOC29" s="32"/>
      <c r="WOD29" s="32"/>
      <c r="WOE29" s="32"/>
      <c r="WOF29" s="32"/>
      <c r="WOG29" s="32"/>
      <c r="WOH29" s="32"/>
      <c r="WOI29" s="32"/>
      <c r="WOJ29" s="32"/>
      <c r="WOK29" s="32"/>
      <c r="WOL29" s="32"/>
      <c r="WOM29" s="32"/>
      <c r="WON29" s="32"/>
      <c r="WOO29" s="32"/>
      <c r="WOP29" s="32"/>
      <c r="WOQ29" s="32"/>
      <c r="WOR29" s="32"/>
      <c r="WOS29" s="32"/>
      <c r="WOT29" s="32"/>
      <c r="WOU29" s="32"/>
      <c r="WOV29" s="32"/>
      <c r="WOW29" s="32"/>
      <c r="WOX29" s="32"/>
      <c r="WOY29" s="32"/>
      <c r="WOZ29" s="32"/>
      <c r="WPA29" s="32"/>
      <c r="WPB29" s="32"/>
      <c r="WPC29" s="32"/>
      <c r="WPD29" s="32"/>
      <c r="WPE29" s="32"/>
      <c r="WPF29" s="32"/>
      <c r="WPG29" s="32"/>
      <c r="WPH29" s="32"/>
      <c r="WPI29" s="32"/>
      <c r="WPJ29" s="32"/>
      <c r="WPK29" s="32"/>
      <c r="WPL29" s="32"/>
      <c r="WPM29" s="32"/>
      <c r="WPN29" s="32"/>
      <c r="WPO29" s="32"/>
      <c r="WPP29" s="32"/>
      <c r="WPQ29" s="32"/>
      <c r="WPR29" s="32"/>
      <c r="WPS29" s="32"/>
      <c r="WPT29" s="32"/>
      <c r="WPU29" s="32"/>
      <c r="WPV29" s="32"/>
      <c r="WPW29" s="32"/>
      <c r="WPX29" s="32"/>
      <c r="WPY29" s="32"/>
      <c r="WPZ29" s="32"/>
      <c r="WQA29" s="32"/>
      <c r="WQB29" s="32"/>
      <c r="WQC29" s="32"/>
      <c r="WQD29" s="32"/>
      <c r="WQE29" s="32"/>
      <c r="WQF29" s="32"/>
      <c r="WQG29" s="32"/>
      <c r="WQH29" s="32"/>
      <c r="WQI29" s="32"/>
      <c r="WQJ29" s="32"/>
      <c r="WQK29" s="32"/>
      <c r="WQL29" s="32"/>
      <c r="WQM29" s="32"/>
      <c r="WQN29" s="32"/>
      <c r="WQO29" s="32"/>
      <c r="WQP29" s="32"/>
      <c r="WQQ29" s="32"/>
      <c r="WQR29" s="32"/>
      <c r="WQS29" s="32"/>
      <c r="WQT29" s="32"/>
      <c r="WQU29" s="32"/>
      <c r="WQV29" s="32"/>
      <c r="WQW29" s="32"/>
      <c r="WQX29" s="32"/>
      <c r="WQY29" s="32"/>
      <c r="WQZ29" s="32"/>
      <c r="WRA29" s="32"/>
      <c r="WRB29" s="32"/>
      <c r="WRC29" s="32"/>
      <c r="WRD29" s="32"/>
      <c r="WRE29" s="32"/>
      <c r="WRF29" s="32"/>
      <c r="WRG29" s="32"/>
      <c r="WRH29" s="32"/>
      <c r="WRI29" s="32"/>
      <c r="WRJ29" s="32"/>
      <c r="WRK29" s="32"/>
      <c r="WRL29" s="32"/>
      <c r="WRM29" s="32"/>
      <c r="WRN29" s="32"/>
      <c r="WRO29" s="32"/>
      <c r="WRP29" s="32"/>
      <c r="WRQ29" s="32"/>
      <c r="WRR29" s="32"/>
      <c r="WRS29" s="32"/>
      <c r="WRT29" s="32"/>
      <c r="WRU29" s="32"/>
      <c r="WRV29" s="32"/>
      <c r="WRW29" s="32"/>
      <c r="WRX29" s="32"/>
      <c r="WRY29" s="32"/>
      <c r="WRZ29" s="32"/>
      <c r="WSA29" s="32"/>
      <c r="WSB29" s="32"/>
      <c r="WSC29" s="32"/>
      <c r="WSD29" s="32"/>
      <c r="WSE29" s="32"/>
      <c r="WSF29" s="32"/>
      <c r="WSG29" s="32"/>
      <c r="WSH29" s="32"/>
      <c r="WSI29" s="32"/>
      <c r="WSJ29" s="32"/>
      <c r="WSK29" s="32"/>
      <c r="WSL29" s="32"/>
      <c r="WSM29" s="32"/>
      <c r="WSN29" s="32"/>
      <c r="WSO29" s="32"/>
      <c r="WSP29" s="32"/>
      <c r="WSQ29" s="32"/>
      <c r="WSR29" s="32"/>
      <c r="WSS29" s="32"/>
      <c r="WST29" s="32"/>
      <c r="WSU29" s="32"/>
      <c r="WSV29" s="32"/>
      <c r="WSW29" s="32"/>
      <c r="WSX29" s="32"/>
      <c r="WSY29" s="32"/>
      <c r="WSZ29" s="32"/>
      <c r="WTA29" s="32"/>
      <c r="WTB29" s="32"/>
      <c r="WTC29" s="32"/>
      <c r="WTD29" s="32"/>
      <c r="WTE29" s="32"/>
      <c r="WTF29" s="32"/>
      <c r="WTG29" s="32"/>
      <c r="WTH29" s="32"/>
      <c r="WTI29" s="32"/>
      <c r="WTJ29" s="32"/>
      <c r="WTK29" s="32"/>
      <c r="WTL29" s="32"/>
      <c r="WTM29" s="32"/>
      <c r="WTN29" s="32"/>
      <c r="WTO29" s="32"/>
      <c r="WTP29" s="32"/>
      <c r="WTQ29" s="32"/>
      <c r="WTR29" s="32"/>
      <c r="WTS29" s="32"/>
      <c r="WTT29" s="32"/>
      <c r="WTU29" s="32"/>
      <c r="WTV29" s="32"/>
      <c r="WTW29" s="32"/>
      <c r="WTX29" s="32"/>
      <c r="WTY29" s="32"/>
      <c r="WTZ29" s="32"/>
      <c r="WUA29" s="32"/>
      <c r="WUB29" s="32"/>
      <c r="WUC29" s="32"/>
      <c r="WUD29" s="32"/>
      <c r="WUE29" s="32"/>
      <c r="WUF29" s="32"/>
      <c r="WUG29" s="32"/>
      <c r="WUH29" s="32"/>
      <c r="WUI29" s="32"/>
      <c r="WUJ29" s="32"/>
      <c r="WUK29" s="32"/>
      <c r="WUL29" s="32"/>
      <c r="WUM29" s="32"/>
      <c r="WUN29" s="32"/>
      <c r="WUO29" s="32"/>
      <c r="WUP29" s="32"/>
      <c r="WUQ29" s="32"/>
      <c r="WUR29" s="32"/>
      <c r="WUS29" s="32"/>
      <c r="WUT29" s="32"/>
      <c r="WUU29" s="32"/>
      <c r="WUV29" s="32"/>
      <c r="WUW29" s="32"/>
      <c r="WUX29" s="32"/>
      <c r="WUY29" s="32"/>
      <c r="WUZ29" s="32"/>
      <c r="WVA29" s="32"/>
      <c r="WVB29" s="32"/>
      <c r="WVC29" s="32"/>
      <c r="WVD29" s="32"/>
      <c r="WVE29" s="32"/>
      <c r="WVF29" s="32"/>
      <c r="WVG29" s="32"/>
      <c r="WVH29" s="32"/>
      <c r="WVI29" s="32"/>
      <c r="WVJ29" s="32"/>
      <c r="WVK29" s="32"/>
      <c r="WVL29" s="32"/>
      <c r="WVM29" s="32"/>
      <c r="WVN29" s="32"/>
      <c r="WVO29" s="32"/>
      <c r="WVP29" s="32"/>
      <c r="WVQ29" s="32"/>
      <c r="WVR29" s="32"/>
      <c r="WVS29" s="32"/>
      <c r="WVT29" s="32"/>
      <c r="WVU29" s="32"/>
      <c r="WVV29" s="32"/>
      <c r="WVW29" s="32"/>
      <c r="WVX29" s="32"/>
      <c r="WVY29" s="32"/>
      <c r="WVZ29" s="32"/>
      <c r="WWA29" s="32"/>
      <c r="WWB29" s="32"/>
      <c r="WWC29" s="32"/>
      <c r="WWD29" s="32"/>
      <c r="WWE29" s="32"/>
      <c r="WWF29" s="32"/>
      <c r="WWG29" s="32"/>
      <c r="WWH29" s="32"/>
      <c r="WWI29" s="32"/>
      <c r="WWJ29" s="32"/>
      <c r="WWK29" s="32"/>
      <c r="WWL29" s="32"/>
      <c r="WWM29" s="32"/>
      <c r="WWN29" s="32"/>
      <c r="WWO29" s="32"/>
      <c r="WWP29" s="32"/>
      <c r="WWQ29" s="32"/>
      <c r="WWR29" s="32"/>
      <c r="WWS29" s="32"/>
      <c r="WWT29" s="32"/>
      <c r="WWU29" s="32"/>
      <c r="WWV29" s="32"/>
      <c r="WWW29" s="32"/>
      <c r="WWX29" s="32"/>
      <c r="WWY29" s="32"/>
      <c r="WWZ29" s="32"/>
      <c r="WXA29" s="32"/>
      <c r="WXB29" s="32"/>
      <c r="WXC29" s="32"/>
      <c r="WXD29" s="32"/>
      <c r="WXE29" s="32"/>
      <c r="WXF29" s="32"/>
      <c r="WXG29" s="32"/>
      <c r="WXH29" s="32"/>
      <c r="WXI29" s="32"/>
      <c r="WXJ29" s="32"/>
      <c r="WXK29" s="32"/>
      <c r="WXL29" s="32"/>
      <c r="WXM29" s="32"/>
      <c r="WXN29" s="32"/>
      <c r="WXO29" s="32"/>
      <c r="WXP29" s="32"/>
      <c r="WXQ29" s="32"/>
      <c r="WXR29" s="32"/>
      <c r="WXS29" s="32"/>
      <c r="WXT29" s="32"/>
      <c r="WXU29" s="32"/>
      <c r="WXV29" s="32"/>
      <c r="WXW29" s="32"/>
      <c r="WXX29" s="32"/>
      <c r="WXY29" s="32"/>
      <c r="WXZ29" s="32"/>
      <c r="WYA29" s="32"/>
      <c r="WYB29" s="32"/>
      <c r="WYC29" s="32"/>
      <c r="WYD29" s="32"/>
      <c r="WYE29" s="32"/>
      <c r="WYF29" s="32"/>
      <c r="WYG29" s="32"/>
      <c r="WYH29" s="32"/>
      <c r="WYI29" s="32"/>
      <c r="WYJ29" s="32"/>
      <c r="WYK29" s="32"/>
      <c r="WYL29" s="32"/>
      <c r="WYM29" s="32"/>
      <c r="WYN29" s="32"/>
      <c r="WYO29" s="32"/>
      <c r="WYP29" s="32"/>
      <c r="WYQ29" s="32"/>
      <c r="WYR29" s="32"/>
      <c r="WYS29" s="32"/>
      <c r="WYT29" s="32"/>
      <c r="WYU29" s="32"/>
      <c r="WYV29" s="32"/>
      <c r="WYW29" s="32"/>
      <c r="WYX29" s="32"/>
      <c r="WYY29" s="32"/>
      <c r="WYZ29" s="32"/>
      <c r="WZA29" s="32"/>
      <c r="WZB29" s="32"/>
      <c r="WZC29" s="32"/>
      <c r="WZD29" s="32"/>
      <c r="WZE29" s="32"/>
      <c r="WZF29" s="32"/>
      <c r="WZG29" s="32"/>
      <c r="WZH29" s="32"/>
      <c r="WZI29" s="32"/>
      <c r="WZJ29" s="32"/>
      <c r="WZK29" s="32"/>
      <c r="WZL29" s="32"/>
      <c r="WZM29" s="32"/>
      <c r="WZN29" s="32"/>
      <c r="WZO29" s="32"/>
      <c r="WZP29" s="32"/>
      <c r="WZQ29" s="32"/>
      <c r="WZR29" s="32"/>
      <c r="WZS29" s="32"/>
      <c r="WZT29" s="32"/>
      <c r="WZU29" s="32"/>
      <c r="WZV29" s="32"/>
      <c r="WZW29" s="32"/>
      <c r="WZX29" s="32"/>
      <c r="WZY29" s="32"/>
      <c r="WZZ29" s="32"/>
      <c r="XAA29" s="32"/>
      <c r="XAB29" s="32"/>
      <c r="XAC29" s="32"/>
      <c r="XAD29" s="32"/>
      <c r="XAE29" s="32"/>
      <c r="XAF29" s="32"/>
      <c r="XAG29" s="32"/>
      <c r="XAH29" s="32"/>
      <c r="XAI29" s="32"/>
      <c r="XAJ29" s="32"/>
      <c r="XAK29" s="32"/>
      <c r="XAL29" s="32"/>
      <c r="XAM29" s="32"/>
      <c r="XAN29" s="32"/>
      <c r="XAO29" s="32"/>
      <c r="XAP29" s="32"/>
      <c r="XAQ29" s="32"/>
      <c r="XAR29" s="32"/>
      <c r="XAS29" s="32"/>
      <c r="XAT29" s="32"/>
      <c r="XAU29" s="32"/>
      <c r="XAV29" s="32"/>
      <c r="XAW29" s="32"/>
      <c r="XAX29" s="32"/>
      <c r="XAY29" s="32"/>
      <c r="XAZ29" s="32"/>
      <c r="XBA29" s="32"/>
      <c r="XBB29" s="32"/>
      <c r="XBC29" s="32"/>
      <c r="XBD29" s="32"/>
      <c r="XBE29" s="32"/>
      <c r="XBF29" s="32"/>
      <c r="XBG29" s="32"/>
      <c r="XBH29" s="32"/>
      <c r="XBI29" s="32"/>
      <c r="XBJ29" s="32"/>
      <c r="XBK29" s="32"/>
      <c r="XBL29" s="32"/>
      <c r="XBM29" s="32"/>
      <c r="XBN29" s="32"/>
      <c r="XBO29" s="32"/>
      <c r="XBP29" s="32"/>
      <c r="XBQ29" s="32"/>
      <c r="XBR29" s="32"/>
      <c r="XBS29" s="32"/>
      <c r="XBT29" s="32"/>
      <c r="XBU29" s="32"/>
      <c r="XBV29" s="32"/>
      <c r="XBW29" s="32"/>
      <c r="XBX29" s="32"/>
      <c r="XBY29" s="32"/>
      <c r="XBZ29" s="32"/>
      <c r="XCA29" s="32"/>
      <c r="XCB29" s="32"/>
      <c r="XCC29" s="32"/>
      <c r="XCD29" s="32"/>
      <c r="XCE29" s="32"/>
      <c r="XCF29" s="32"/>
      <c r="XCG29" s="32"/>
      <c r="XCH29" s="32"/>
      <c r="XCI29" s="32"/>
      <c r="XCJ29" s="32"/>
      <c r="XCK29" s="32"/>
      <c r="XCL29" s="32"/>
      <c r="XCM29" s="32"/>
      <c r="XCN29" s="32"/>
      <c r="XCO29" s="32"/>
      <c r="XCP29" s="32"/>
      <c r="XCQ29" s="32"/>
      <c r="XCR29" s="32"/>
      <c r="XCS29" s="32"/>
      <c r="XCT29" s="32"/>
      <c r="XCU29" s="32"/>
      <c r="XCV29" s="32"/>
      <c r="XCW29" s="32"/>
      <c r="XCX29" s="32"/>
      <c r="XCY29" s="32"/>
      <c r="XCZ29" s="32"/>
      <c r="XDA29" s="32"/>
      <c r="XDB29" s="32"/>
      <c r="XDC29" s="32"/>
      <c r="XDD29" s="32"/>
      <c r="XDE29" s="32"/>
      <c r="XDF29" s="32"/>
      <c r="XDG29" s="32"/>
      <c r="XDH29" s="32"/>
      <c r="XDI29" s="32"/>
      <c r="XDJ29" s="32"/>
      <c r="XDK29" s="32"/>
      <c r="XDL29" s="32"/>
      <c r="XDM29" s="32"/>
      <c r="XDN29" s="32"/>
      <c r="XDO29" s="32"/>
      <c r="XDP29" s="32"/>
      <c r="XDQ29" s="32"/>
      <c r="XDR29" s="32"/>
      <c r="XDS29" s="32"/>
      <c r="XDT29" s="32"/>
      <c r="XDU29" s="32"/>
      <c r="XDV29" s="32"/>
      <c r="XDW29" s="32"/>
      <c r="XDX29" s="32"/>
      <c r="XDY29" s="32"/>
      <c r="XDZ29" s="32"/>
      <c r="XEA29" s="32"/>
      <c r="XEB29" s="32"/>
      <c r="XEC29" s="32"/>
      <c r="XED29" s="32"/>
      <c r="XEE29" s="32"/>
      <c r="XEF29" s="32"/>
      <c r="XEG29" s="32"/>
      <c r="XEH29" s="32"/>
      <c r="XEI29" s="32"/>
      <c r="XEJ29" s="32"/>
      <c r="XEK29" s="32"/>
      <c r="XEL29" s="32"/>
      <c r="XEM29" s="32"/>
      <c r="XEN29" s="32"/>
      <c r="XEO29" s="32"/>
      <c r="XEP29" s="32"/>
      <c r="XEQ29" s="32"/>
      <c r="XER29" s="32"/>
      <c r="XES29" s="32"/>
      <c r="XET29" s="32"/>
      <c r="XEU29" s="32"/>
      <c r="XEV29" s="32"/>
    </row>
    <row r="30" spans="1:16376" x14ac:dyDescent="0.25">
      <c r="A30" s="339" t="s">
        <v>850</v>
      </c>
    </row>
    <row r="35" spans="5:6" x14ac:dyDescent="0.25">
      <c r="E35" s="49"/>
      <c r="F35" s="49"/>
    </row>
    <row r="36" spans="5:6" x14ac:dyDescent="0.25">
      <c r="E36" s="598"/>
      <c r="F36" s="598"/>
    </row>
  </sheetData>
  <hyperlinks>
    <hyperlink ref="K6" r:id="rId1" display="https://earth.google.com/web/search/Fazenda+Boa+Vista+-+Porto+Feliz+SP/@-23.3307077,-47.5594435,581.92359023a,960.64358061d,35y,0h,45t,0r/data=Co0BGmMSXQolMHg5NGM1ZmE1MTc4ZGVjZTJiOjB4OGMwZjM1MDNjZTFkNDhiMxkOCYRCqVQ3wCHaOjjYm8dHwCoiRmF6ZW5kYSBCb2EgVmlzdGEg" xr:uid="{1D4B6323-D144-4F84-B8D1-568CDE725B53}"/>
    <hyperlink ref="K12" r:id="rId2" display="https://earth.google.com/web/search/S%c3%a3o+Paulo+Catarina+Aeroporto+Executivo/@-23.4216933,-47.1761913,726.56618559a,959.91118642d,35y,0h,45t,0r/data=CpIBGmgSYgolMHg5NGNmNmE0NTU2NTc1MDk5OjB4YzY5NzJiYzg0OTkyNjYxNhk7cZQX9Gs3wCF8q79vjZZHwConU8OjbyBQYXVsbyB" xr:uid="{6A093E5D-5EB2-4A29-977C-E82EC084BB52}"/>
    <hyperlink ref="K20" r:id="rId3" display="https://earth.google.com/web/search/Rua+Sem+denomina%c3%a7%c3%a3o+(Ramo+A+da+Liga%c3%a7%c3%a3o+da+Avenida+Marginal+do+Rio+Pinheiros+%c3%a0+Usina+Trai%c3%a7%c3%a3o)./@-23.5951582,-46.6943474,740.05480321a,958.50770027d,35y,0h,45t,0r/data=Cs4BGqMBEpwBCiQweD" xr:uid="{FAD5BD82-06BA-4194-8A4B-B982605CA706}"/>
    <hyperlink ref="K19" r:id="rId4" display="https://earth.google.com/web/search/P%c3%a3o+de+A%c3%a7%c3%bacar+-+Real+ParqueP%c3%a3o+de+A%c3%a7%c3%bacar+-+Real+Parque/@-23.6116352,-46.701174,737.94025523a,958.37389803d,35y,0h,45t,0r/data=CqcBGn0SdwolMHg5NGNlNTFkZTJhNzdkMGRiOjB4Njc1MmM1NmM5MWJmZjhlNhk" xr:uid="{6CC5E635-816E-44D4-9EEF-16FD3E51292A}"/>
  </hyperlinks>
  <pageMargins left="0.511811024" right="0.511811024" top="0.78740157499999996" bottom="0.78740157499999996" header="0.31496062000000002" footer="0.31496062000000002"/>
  <pageSetup paperSize="9" orientation="portrait" r:id="rId5"/>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6874-A37D-4597-8CF5-AF875B98ED1D}">
  <sheetPr codeName="Planilha16">
    <tabColor rgb="FF89744B"/>
  </sheetPr>
  <dimension ref="A3:E44"/>
  <sheetViews>
    <sheetView showGridLines="0" zoomScale="79" zoomScaleNormal="80" workbookViewId="0">
      <selection activeCell="B36" sqref="B36"/>
    </sheetView>
  </sheetViews>
  <sheetFormatPr defaultColWidth="8.81640625" defaultRowHeight="13.5" x14ac:dyDescent="0.25"/>
  <cols>
    <col min="1" max="1" width="39.08984375" style="27" customWidth="1"/>
    <col min="2" max="2" width="28.453125" style="27" customWidth="1"/>
    <col min="3" max="3" width="13.453125" style="27" bestFit="1" customWidth="1"/>
    <col min="4" max="4" width="26.26953125" style="27" bestFit="1" customWidth="1"/>
    <col min="5" max="5" width="17.453125" style="27" customWidth="1"/>
    <col min="6" max="7" width="11.1796875" style="27" bestFit="1" customWidth="1"/>
    <col min="8" max="16384" width="8.81640625" style="27"/>
  </cols>
  <sheetData>
    <row r="3" spans="1:5" ht="27.65" customHeight="1" x14ac:dyDescent="0.25">
      <c r="A3" s="667" t="s">
        <v>467</v>
      </c>
      <c r="B3" s="667"/>
      <c r="C3" s="667"/>
      <c r="D3" s="667"/>
    </row>
    <row r="4" spans="1:5" ht="16.5" customHeight="1" x14ac:dyDescent="0.25">
      <c r="A4" s="419"/>
      <c r="B4" s="419"/>
      <c r="C4" s="419"/>
      <c r="D4" s="419"/>
    </row>
    <row r="5" spans="1:5" ht="43.5" customHeight="1" x14ac:dyDescent="0.25">
      <c r="A5" s="668" t="s">
        <v>781</v>
      </c>
      <c r="B5" s="668"/>
      <c r="C5" s="668"/>
      <c r="D5" s="668"/>
    </row>
    <row r="6" spans="1:5" ht="16.5" customHeight="1" x14ac:dyDescent="0.25">
      <c r="A6" s="83"/>
      <c r="B6" s="83"/>
      <c r="C6" s="83"/>
      <c r="D6" s="83"/>
    </row>
    <row r="8" spans="1:5" ht="14" customHeight="1" x14ac:dyDescent="0.25">
      <c r="A8" s="669" t="s">
        <v>566</v>
      </c>
      <c r="B8" s="498" t="s">
        <v>459</v>
      </c>
      <c r="C8" s="498" t="s">
        <v>460</v>
      </c>
      <c r="D8" s="498" t="s">
        <v>622</v>
      </c>
      <c r="E8" s="597" t="s">
        <v>892</v>
      </c>
    </row>
    <row r="9" spans="1:5" ht="27" customHeight="1" x14ac:dyDescent="0.25">
      <c r="A9" s="672"/>
      <c r="B9" s="531">
        <v>46063.71</v>
      </c>
      <c r="C9" s="502">
        <v>0</v>
      </c>
      <c r="D9" s="531">
        <v>828.27700000000004</v>
      </c>
      <c r="E9" s="531">
        <v>88</v>
      </c>
    </row>
    <row r="10" spans="1:5" x14ac:dyDescent="0.25">
      <c r="A10" s="32"/>
      <c r="B10" s="71"/>
      <c r="C10" s="71"/>
      <c r="D10" s="71"/>
    </row>
    <row r="11" spans="1:5" ht="14" x14ac:dyDescent="0.25">
      <c r="A11" s="497" t="s">
        <v>565</v>
      </c>
      <c r="B11" s="498" t="s">
        <v>459</v>
      </c>
      <c r="C11" s="498" t="s">
        <v>460</v>
      </c>
      <c r="D11" s="498" t="s">
        <v>622</v>
      </c>
      <c r="E11" s="597" t="s">
        <v>892</v>
      </c>
    </row>
    <row r="12" spans="1:5" ht="25.5" customHeight="1" x14ac:dyDescent="0.25">
      <c r="A12" s="497" t="s">
        <v>814</v>
      </c>
      <c r="B12" s="623">
        <v>6264</v>
      </c>
      <c r="C12" s="502">
        <v>16559.706257982121</v>
      </c>
      <c r="D12" s="624">
        <v>103.73</v>
      </c>
      <c r="E12" s="624">
        <v>9</v>
      </c>
    </row>
    <row r="13" spans="1:5" ht="33.5" customHeight="1" x14ac:dyDescent="0.25">
      <c r="A13" s="497" t="s">
        <v>815</v>
      </c>
      <c r="B13" s="623">
        <v>19671.71</v>
      </c>
      <c r="C13" s="502">
        <v>3392.6892984900651</v>
      </c>
      <c r="D13" s="624">
        <v>66.739999999999995</v>
      </c>
      <c r="E13" s="624">
        <v>9</v>
      </c>
    </row>
    <row r="14" spans="1:5" x14ac:dyDescent="0.25">
      <c r="A14" s="32"/>
      <c r="B14" s="71"/>
      <c r="C14" s="71"/>
      <c r="D14" s="71"/>
    </row>
    <row r="15" spans="1:5" ht="14" x14ac:dyDescent="0.25">
      <c r="A15" s="669" t="s">
        <v>816</v>
      </c>
      <c r="B15" s="498" t="s">
        <v>459</v>
      </c>
      <c r="C15" s="498" t="s">
        <v>460</v>
      </c>
      <c r="D15" s="498" t="s">
        <v>622</v>
      </c>
      <c r="E15" s="597" t="s">
        <v>892</v>
      </c>
    </row>
    <row r="16" spans="1:5" ht="28.5" customHeight="1" x14ac:dyDescent="0.25">
      <c r="A16" s="669"/>
      <c r="B16" s="89">
        <v>0</v>
      </c>
      <c r="C16" s="89">
        <f>(A16*B16)/1000000</f>
        <v>0</v>
      </c>
      <c r="D16" s="89">
        <f>(B16*C16)/1000000</f>
        <v>0</v>
      </c>
      <c r="E16" s="89">
        <f>(C16*D16)/1000000</f>
        <v>0</v>
      </c>
    </row>
    <row r="17" spans="1:5" x14ac:dyDescent="0.25">
      <c r="A17" s="32"/>
      <c r="B17" s="71"/>
      <c r="C17" s="71"/>
      <c r="D17" s="71"/>
    </row>
    <row r="18" spans="1:5" ht="14" x14ac:dyDescent="0.25">
      <c r="A18" s="669" t="s">
        <v>817</v>
      </c>
      <c r="B18" s="498" t="s">
        <v>459</v>
      </c>
      <c r="C18" s="498" t="s">
        <v>460</v>
      </c>
      <c r="D18" s="498" t="s">
        <v>622</v>
      </c>
      <c r="E18" s="597" t="s">
        <v>892</v>
      </c>
    </row>
    <row r="19" spans="1:5" ht="31" customHeight="1" x14ac:dyDescent="0.25">
      <c r="A19" s="669"/>
      <c r="B19" s="89">
        <v>0</v>
      </c>
      <c r="C19" s="89">
        <f>(A19*B19)/1000000</f>
        <v>0</v>
      </c>
      <c r="D19" s="89">
        <v>0</v>
      </c>
      <c r="E19" s="89">
        <v>0</v>
      </c>
    </row>
    <row r="20" spans="1:5" x14ac:dyDescent="0.25">
      <c r="A20" s="32"/>
      <c r="B20" s="71"/>
      <c r="C20" s="71"/>
      <c r="D20" s="32"/>
    </row>
    <row r="21" spans="1:5" ht="14" x14ac:dyDescent="0.25">
      <c r="A21" s="669" t="s">
        <v>818</v>
      </c>
      <c r="B21" s="498" t="s">
        <v>459</v>
      </c>
      <c r="C21" s="498" t="s">
        <v>460</v>
      </c>
      <c r="D21" s="498" t="s">
        <v>622</v>
      </c>
      <c r="E21" s="597" t="s">
        <v>892</v>
      </c>
    </row>
    <row r="22" spans="1:5" ht="23.5" customHeight="1" x14ac:dyDescent="0.25">
      <c r="A22" s="669"/>
      <c r="B22" s="89">
        <v>14026</v>
      </c>
      <c r="C22" s="502">
        <v>31366.248395836305</v>
      </c>
      <c r="D22" s="89">
        <v>439.94299999999998</v>
      </c>
      <c r="E22" s="89">
        <v>49</v>
      </c>
    </row>
    <row r="23" spans="1:5" x14ac:dyDescent="0.25">
      <c r="A23" s="32"/>
      <c r="B23" s="71"/>
      <c r="C23" s="71"/>
      <c r="D23" s="32"/>
    </row>
    <row r="24" spans="1:5" ht="14" x14ac:dyDescent="0.25">
      <c r="A24" s="669" t="s">
        <v>461</v>
      </c>
      <c r="B24" s="498" t="s">
        <v>459</v>
      </c>
      <c r="C24" s="498" t="s">
        <v>460</v>
      </c>
      <c r="D24" s="498" t="s">
        <v>622</v>
      </c>
      <c r="E24" s="597" t="s">
        <v>892</v>
      </c>
    </row>
    <row r="25" spans="1:5" ht="23.5" customHeight="1" x14ac:dyDescent="0.25">
      <c r="A25" s="669"/>
      <c r="B25" s="89">
        <v>6102</v>
      </c>
      <c r="C25" s="502">
        <v>35703.703703703701</v>
      </c>
      <c r="D25" s="89">
        <v>217.864</v>
      </c>
      <c r="E25" s="89">
        <v>21</v>
      </c>
    </row>
    <row r="26" spans="1:5" x14ac:dyDescent="0.25">
      <c r="A26" s="32"/>
      <c r="B26" s="71"/>
      <c r="C26" s="71"/>
      <c r="D26" s="32"/>
    </row>
    <row r="27" spans="1:5" ht="14" x14ac:dyDescent="0.25">
      <c r="A27" s="669" t="s">
        <v>462</v>
      </c>
      <c r="B27" s="498" t="s">
        <v>459</v>
      </c>
      <c r="C27" s="498" t="s">
        <v>460</v>
      </c>
      <c r="D27" s="498" t="s">
        <v>622</v>
      </c>
      <c r="E27" s="597" t="s">
        <v>892</v>
      </c>
    </row>
    <row r="28" spans="1:5" ht="29.5" customHeight="1" x14ac:dyDescent="0.25">
      <c r="A28" s="669"/>
      <c r="B28" s="89">
        <v>0</v>
      </c>
      <c r="C28" s="502">
        <v>0</v>
      </c>
      <c r="D28" s="89">
        <v>0</v>
      </c>
      <c r="E28" s="89">
        <v>0</v>
      </c>
    </row>
    <row r="29" spans="1:5" x14ac:dyDescent="0.25">
      <c r="A29" s="32"/>
      <c r="B29" s="71"/>
      <c r="C29" s="71"/>
      <c r="D29" s="32"/>
    </row>
    <row r="30" spans="1:5" ht="14" x14ac:dyDescent="0.25">
      <c r="A30" s="669" t="s">
        <v>819</v>
      </c>
      <c r="B30" s="498" t="s">
        <v>459</v>
      </c>
      <c r="C30" s="498" t="s">
        <v>460</v>
      </c>
      <c r="D30" s="498" t="s">
        <v>622</v>
      </c>
      <c r="E30" s="597" t="s">
        <v>892</v>
      </c>
    </row>
    <row r="31" spans="1:5" ht="21" customHeight="1" x14ac:dyDescent="0.25">
      <c r="A31" s="669"/>
      <c r="B31" s="89">
        <v>36793</v>
      </c>
      <c r="C31" s="502">
        <v>2504.5796754817493</v>
      </c>
      <c r="D31" s="89">
        <v>92.150999999999996</v>
      </c>
      <c r="E31" s="89">
        <v>12</v>
      </c>
    </row>
    <row r="32" spans="1:5" x14ac:dyDescent="0.25">
      <c r="A32" s="92"/>
      <c r="B32" s="71"/>
      <c r="C32" s="71"/>
      <c r="D32" s="32"/>
    </row>
    <row r="33" spans="1:5" ht="29" customHeight="1" x14ac:dyDescent="0.25">
      <c r="A33" s="90" t="s">
        <v>463</v>
      </c>
      <c r="B33" s="601">
        <f>B31+B9</f>
        <v>82856.709999999992</v>
      </c>
      <c r="C33" s="91">
        <v>0</v>
      </c>
      <c r="D33" s="602">
        <f>D31+D9</f>
        <v>920.428</v>
      </c>
      <c r="E33" s="604">
        <f>E31+E9</f>
        <v>100</v>
      </c>
    </row>
    <row r="34" spans="1:5" x14ac:dyDescent="0.25">
      <c r="A34" s="32"/>
      <c r="B34" s="71"/>
      <c r="C34" s="71"/>
      <c r="D34" s="32"/>
    </row>
    <row r="35" spans="1:5" ht="14" x14ac:dyDescent="0.25">
      <c r="A35" s="497" t="s">
        <v>464</v>
      </c>
      <c r="B35" s="498" t="s">
        <v>459</v>
      </c>
      <c r="C35" s="498" t="s">
        <v>460</v>
      </c>
      <c r="D35" s="498" t="s">
        <v>622</v>
      </c>
      <c r="E35" s="597" t="s">
        <v>892</v>
      </c>
    </row>
    <row r="36" spans="1:5" ht="31.5" customHeight="1" x14ac:dyDescent="0.25">
      <c r="A36" s="497" t="s">
        <v>836</v>
      </c>
      <c r="B36" s="623">
        <v>435299.39</v>
      </c>
      <c r="C36" s="502">
        <v>1496.3884971214868</v>
      </c>
      <c r="D36" s="623">
        <v>651.37699999999995</v>
      </c>
      <c r="E36" s="623">
        <v>18</v>
      </c>
    </row>
    <row r="37" spans="1:5" ht="33" customHeight="1" x14ac:dyDescent="0.25">
      <c r="A37" s="497" t="s">
        <v>466</v>
      </c>
      <c r="B37" s="623">
        <v>819109</v>
      </c>
      <c r="C37" s="502">
        <v>3519.7330269841987</v>
      </c>
      <c r="D37" s="623">
        <v>2883.0450000000001</v>
      </c>
      <c r="E37" s="623">
        <v>127</v>
      </c>
    </row>
    <row r="38" spans="1:5" ht="14" x14ac:dyDescent="0.25">
      <c r="A38" s="93"/>
      <c r="B38" s="94"/>
      <c r="C38" s="94"/>
      <c r="D38" s="87"/>
    </row>
    <row r="39" spans="1:5" ht="29" customHeight="1" x14ac:dyDescent="0.25">
      <c r="A39" s="90" t="s">
        <v>837</v>
      </c>
      <c r="B39" s="532">
        <f>B37+B36</f>
        <v>1254408.3900000001</v>
      </c>
      <c r="C39" s="91">
        <v>0</v>
      </c>
      <c r="D39" s="533">
        <f>D37+D36</f>
        <v>3534.422</v>
      </c>
      <c r="E39" s="603">
        <f>E37+E36</f>
        <v>145</v>
      </c>
    </row>
    <row r="40" spans="1:5" x14ac:dyDescent="0.25">
      <c r="A40" s="32"/>
    </row>
    <row r="41" spans="1:5" ht="14" x14ac:dyDescent="0.25">
      <c r="A41" s="670" t="s">
        <v>465</v>
      </c>
      <c r="B41" s="498" t="s">
        <v>459</v>
      </c>
      <c r="C41" s="498" t="s">
        <v>460</v>
      </c>
      <c r="D41" s="498" t="s">
        <v>622</v>
      </c>
      <c r="E41" s="597" t="s">
        <v>892</v>
      </c>
    </row>
    <row r="42" spans="1:5" ht="37.5" customHeight="1" x14ac:dyDescent="0.25">
      <c r="A42" s="671"/>
      <c r="B42" s="89">
        <v>25570</v>
      </c>
      <c r="C42" s="502">
        <v>76613.218615565114</v>
      </c>
      <c r="D42" s="89">
        <v>1959</v>
      </c>
      <c r="E42" s="89">
        <v>47</v>
      </c>
    </row>
    <row r="44" spans="1:5" ht="29" customHeight="1" x14ac:dyDescent="0.25">
      <c r="A44" s="90" t="s">
        <v>820</v>
      </c>
      <c r="B44" s="532">
        <f>SUM(B42:B42,B39,B33)</f>
        <v>1362835.1</v>
      </c>
      <c r="C44" s="91">
        <v>0</v>
      </c>
      <c r="D44" s="533">
        <f>SUM(D42:D42,D39,D33,)</f>
        <v>6413.85</v>
      </c>
      <c r="E44" s="603">
        <f>SUM(E42:E42,E39,E33,)</f>
        <v>292</v>
      </c>
    </row>
  </sheetData>
  <mergeCells count="10">
    <mergeCell ref="A3:D3"/>
    <mergeCell ref="A5:D5"/>
    <mergeCell ref="A27:A28"/>
    <mergeCell ref="A30:A31"/>
    <mergeCell ref="A41:A42"/>
    <mergeCell ref="A8:A9"/>
    <mergeCell ref="A15:A16"/>
    <mergeCell ref="A18:A19"/>
    <mergeCell ref="A21:A22"/>
    <mergeCell ref="A24:A25"/>
  </mergeCell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2D5D-0D89-482D-8A03-F51B0C4566A3}">
  <sheetPr codeName="Planilha18">
    <tabColor rgb="FF89744B"/>
  </sheetPr>
  <dimension ref="A3:G16"/>
  <sheetViews>
    <sheetView showGridLines="0" zoomScale="80" zoomScaleNormal="80" workbookViewId="0">
      <selection activeCell="C46" sqref="C46"/>
    </sheetView>
  </sheetViews>
  <sheetFormatPr defaultColWidth="8.81640625" defaultRowHeight="13.5" x14ac:dyDescent="0.25"/>
  <cols>
    <col min="1" max="1" width="37.26953125" style="27" customWidth="1"/>
    <col min="2" max="5" width="10.08984375" style="27" customWidth="1"/>
    <col min="6" max="6" width="2.81640625" style="27" customWidth="1"/>
    <col min="7" max="16384" width="8.81640625" style="27"/>
  </cols>
  <sheetData>
    <row r="3" spans="1:7" ht="14" x14ac:dyDescent="0.3">
      <c r="A3" s="35"/>
    </row>
    <row r="4" spans="1:7" ht="18.5" customHeight="1" x14ac:dyDescent="0.25">
      <c r="A4" s="228" t="s">
        <v>742</v>
      </c>
      <c r="B4" s="143">
        <v>2025</v>
      </c>
      <c r="C4" s="143">
        <v>2026</v>
      </c>
      <c r="D4" s="143" t="s">
        <v>821</v>
      </c>
      <c r="E4" s="144" t="s">
        <v>137</v>
      </c>
    </row>
    <row r="5" spans="1:7" ht="21.5" customHeight="1" x14ac:dyDescent="0.25">
      <c r="A5" s="656" t="s">
        <v>514</v>
      </c>
      <c r="B5" s="657">
        <v>566.476</v>
      </c>
      <c r="C5" s="657" t="s">
        <v>26</v>
      </c>
      <c r="D5" s="657">
        <v>5605</v>
      </c>
      <c r="E5" s="658">
        <v>6171.4759999999997</v>
      </c>
      <c r="G5" s="85"/>
    </row>
    <row r="6" spans="1:7" ht="21.5" customHeight="1" x14ac:dyDescent="0.25">
      <c r="A6" s="659" t="s">
        <v>922</v>
      </c>
      <c r="B6" s="283" t="s">
        <v>26</v>
      </c>
      <c r="C6" s="283" t="s">
        <v>26</v>
      </c>
      <c r="D6" s="283">
        <v>916</v>
      </c>
      <c r="E6" s="660">
        <v>916</v>
      </c>
    </row>
    <row r="7" spans="1:7" ht="21.5" customHeight="1" x14ac:dyDescent="0.25">
      <c r="A7" s="659" t="s">
        <v>923</v>
      </c>
      <c r="B7" s="283" t="s">
        <v>26</v>
      </c>
      <c r="C7" s="283" t="s">
        <v>26</v>
      </c>
      <c r="D7" s="283">
        <v>15000</v>
      </c>
      <c r="E7" s="660">
        <v>15000</v>
      </c>
    </row>
    <row r="8" spans="1:7" ht="21.5" customHeight="1" x14ac:dyDescent="0.25">
      <c r="A8" s="659" t="s">
        <v>890</v>
      </c>
      <c r="B8" s="283" t="s">
        <v>26</v>
      </c>
      <c r="C8" s="283" t="s">
        <v>26</v>
      </c>
      <c r="D8" s="283">
        <v>3274</v>
      </c>
      <c r="E8" s="660">
        <v>3274</v>
      </c>
    </row>
    <row r="9" spans="1:7" ht="21.5" customHeight="1" x14ac:dyDescent="0.25">
      <c r="A9" s="659" t="s">
        <v>924</v>
      </c>
      <c r="B9" s="283">
        <v>1240</v>
      </c>
      <c r="C9" s="283">
        <v>1335.4991199999999</v>
      </c>
      <c r="D9" s="283">
        <v>1335.4991199999999</v>
      </c>
      <c r="E9" s="660">
        <v>3910.9982399999999</v>
      </c>
      <c r="F9" s="49"/>
    </row>
    <row r="10" spans="1:7" ht="21.5" customHeight="1" x14ac:dyDescent="0.25">
      <c r="A10" s="659" t="s">
        <v>897</v>
      </c>
      <c r="B10" s="283" t="s">
        <v>26</v>
      </c>
      <c r="C10" s="283" t="s">
        <v>26</v>
      </c>
      <c r="D10" s="283">
        <v>2214</v>
      </c>
      <c r="E10" s="660">
        <v>2214</v>
      </c>
      <c r="F10" s="49"/>
    </row>
    <row r="11" spans="1:7" ht="21.5" customHeight="1" x14ac:dyDescent="0.25">
      <c r="A11" s="661" t="s">
        <v>137</v>
      </c>
      <c r="B11" s="662">
        <v>1806.4760000000001</v>
      </c>
      <c r="C11" s="662">
        <v>1335.4991199999999</v>
      </c>
      <c r="D11" s="662">
        <v>21337</v>
      </c>
      <c r="E11" s="663">
        <v>31486.47424</v>
      </c>
      <c r="F11" s="49"/>
    </row>
    <row r="12" spans="1:7" ht="7.5" customHeight="1" x14ac:dyDescent="0.25"/>
    <row r="13" spans="1:7" ht="18" customHeight="1" x14ac:dyDescent="0.25">
      <c r="A13" s="51" t="s">
        <v>876</v>
      </c>
    </row>
    <row r="14" spans="1:7" ht="18" customHeight="1" x14ac:dyDescent="0.25">
      <c r="A14" s="51" t="s">
        <v>875</v>
      </c>
    </row>
    <row r="15" spans="1:7" ht="18" customHeight="1" x14ac:dyDescent="0.25">
      <c r="A15" s="101" t="s">
        <v>472</v>
      </c>
    </row>
    <row r="16" spans="1:7" x14ac:dyDescent="0.25">
      <c r="A16" s="32"/>
    </row>
  </sheetData>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K30"/>
  <sheetViews>
    <sheetView showGridLines="0" topLeftCell="A4" zoomScale="70" zoomScaleNormal="70" workbookViewId="0">
      <selection activeCell="F22" sqref="F22"/>
    </sheetView>
  </sheetViews>
  <sheetFormatPr defaultRowHeight="13.5" outlineLevelRow="1" x14ac:dyDescent="0.25"/>
  <cols>
    <col min="1" max="1" width="40.6328125" style="53" customWidth="1"/>
    <col min="2" max="4" width="20.6328125" style="53" customWidth="1"/>
    <col min="5" max="5" width="7.90625" style="53" customWidth="1"/>
    <col min="6" max="6" width="34.26953125" style="53" customWidth="1"/>
    <col min="7" max="16384" width="8.7265625" style="11"/>
  </cols>
  <sheetData>
    <row r="4" spans="1:11" x14ac:dyDescent="0.25">
      <c r="A4" s="673" t="s">
        <v>473</v>
      </c>
      <c r="B4" s="673"/>
      <c r="C4" s="673"/>
      <c r="D4" s="673"/>
    </row>
    <row r="5" spans="1:11" ht="13" customHeight="1" x14ac:dyDescent="0.25">
      <c r="A5" s="673"/>
      <c r="B5" s="673"/>
      <c r="C5" s="673"/>
      <c r="D5" s="673"/>
    </row>
    <row r="6" spans="1:11" ht="37.5" customHeight="1" x14ac:dyDescent="0.25">
      <c r="A6" s="120" t="s">
        <v>469</v>
      </c>
      <c r="B6" s="121" t="s">
        <v>474</v>
      </c>
      <c r="C6" s="121" t="s">
        <v>475</v>
      </c>
      <c r="D6" s="122" t="s">
        <v>458</v>
      </c>
      <c r="F6" s="318" t="s">
        <v>743</v>
      </c>
      <c r="G6" s="319">
        <v>2019</v>
      </c>
      <c r="H6" s="319">
        <v>2020</v>
      </c>
      <c r="I6" s="319">
        <v>2021</v>
      </c>
      <c r="J6" s="319">
        <v>2022</v>
      </c>
      <c r="K6" s="320">
        <v>2023</v>
      </c>
    </row>
    <row r="7" spans="1:11" ht="20" customHeight="1" x14ac:dyDescent="0.25">
      <c r="A7" s="123" t="s">
        <v>538</v>
      </c>
      <c r="B7" s="54">
        <v>2022</v>
      </c>
      <c r="C7" s="278" t="s">
        <v>539</v>
      </c>
      <c r="D7" s="124" t="s">
        <v>154</v>
      </c>
      <c r="F7" s="321" t="s">
        <v>601</v>
      </c>
      <c r="G7" s="322">
        <v>639</v>
      </c>
      <c r="H7" s="322" t="s">
        <v>26</v>
      </c>
      <c r="I7" s="322" t="s">
        <v>26</v>
      </c>
      <c r="J7" s="322" t="s">
        <v>26</v>
      </c>
      <c r="K7" s="323" t="s">
        <v>26</v>
      </c>
    </row>
    <row r="8" spans="1:11" ht="21" customHeight="1" x14ac:dyDescent="0.25">
      <c r="A8" s="123" t="s">
        <v>165</v>
      </c>
      <c r="B8" s="57">
        <v>2022</v>
      </c>
      <c r="C8" s="57" t="s">
        <v>520</v>
      </c>
      <c r="D8" s="124" t="s">
        <v>154</v>
      </c>
      <c r="E8" s="54"/>
      <c r="F8" s="321" t="s">
        <v>136</v>
      </c>
      <c r="G8" s="322" t="s">
        <v>26</v>
      </c>
      <c r="H8" s="322" t="s">
        <v>26</v>
      </c>
      <c r="I8" s="322">
        <v>1156</v>
      </c>
      <c r="J8" s="322">
        <v>2088</v>
      </c>
      <c r="K8" s="323" t="s">
        <v>26</v>
      </c>
    </row>
    <row r="9" spans="1:11" ht="21" customHeight="1" x14ac:dyDescent="0.25">
      <c r="A9" s="123" t="s">
        <v>136</v>
      </c>
      <c r="B9" s="57">
        <v>2021</v>
      </c>
      <c r="C9" s="57" t="s">
        <v>521</v>
      </c>
      <c r="D9" s="124" t="s">
        <v>155</v>
      </c>
      <c r="E9" s="54"/>
      <c r="F9" s="321" t="s">
        <v>152</v>
      </c>
      <c r="G9" s="322"/>
      <c r="H9" s="322" t="s">
        <v>26</v>
      </c>
      <c r="I9" s="322" t="s">
        <v>26</v>
      </c>
      <c r="J9" s="322">
        <v>2000</v>
      </c>
      <c r="K9" s="323" t="s">
        <v>26</v>
      </c>
    </row>
    <row r="10" spans="1:11" ht="21" customHeight="1" x14ac:dyDescent="0.25">
      <c r="A10" s="123" t="s">
        <v>601</v>
      </c>
      <c r="B10" s="57">
        <v>2019</v>
      </c>
      <c r="C10" s="57" t="s">
        <v>524</v>
      </c>
      <c r="D10" s="124" t="s">
        <v>154</v>
      </c>
      <c r="E10" s="54"/>
      <c r="F10" s="321" t="s">
        <v>538</v>
      </c>
      <c r="G10" s="322" t="s">
        <v>26</v>
      </c>
      <c r="H10" s="322" t="s">
        <v>26</v>
      </c>
      <c r="I10" s="322" t="s">
        <v>26</v>
      </c>
      <c r="J10" s="322">
        <v>552</v>
      </c>
      <c r="K10" s="323" t="s">
        <v>26</v>
      </c>
    </row>
    <row r="11" spans="1:11" ht="21" customHeight="1" x14ac:dyDescent="0.25">
      <c r="A11" s="123" t="s">
        <v>149</v>
      </c>
      <c r="B11" s="57">
        <v>2019</v>
      </c>
      <c r="C11" s="57" t="s">
        <v>522</v>
      </c>
      <c r="D11" s="124" t="s">
        <v>155</v>
      </c>
      <c r="E11" s="54"/>
      <c r="F11" s="321" t="s">
        <v>514</v>
      </c>
      <c r="G11" s="322">
        <v>676</v>
      </c>
      <c r="H11" s="322">
        <v>500</v>
      </c>
      <c r="I11" s="322">
        <v>1200</v>
      </c>
      <c r="J11" s="322">
        <v>300</v>
      </c>
      <c r="K11" s="323">
        <v>246</v>
      </c>
    </row>
    <row r="12" spans="1:11" ht="21" hidden="1" customHeight="1" outlineLevel="1" x14ac:dyDescent="0.25">
      <c r="A12" s="185" t="s">
        <v>515</v>
      </c>
      <c r="B12" s="54">
        <v>2019</v>
      </c>
      <c r="C12" s="278" t="s">
        <v>525</v>
      </c>
      <c r="D12" s="124" t="s">
        <v>155</v>
      </c>
      <c r="E12" s="54"/>
      <c r="F12" s="185" t="s">
        <v>515</v>
      </c>
      <c r="G12" s="322">
        <v>676.44100000000003</v>
      </c>
      <c r="H12" s="322" t="s">
        <v>26</v>
      </c>
      <c r="I12" s="322" t="s">
        <v>26</v>
      </c>
      <c r="J12" s="322" t="s">
        <v>26</v>
      </c>
      <c r="K12" s="323" t="s">
        <v>26</v>
      </c>
    </row>
    <row r="13" spans="1:11" ht="21" hidden="1" customHeight="1" outlineLevel="1" x14ac:dyDescent="0.25">
      <c r="A13" s="185" t="s">
        <v>516</v>
      </c>
      <c r="B13" s="54">
        <v>2020</v>
      </c>
      <c r="C13" s="278" t="s">
        <v>526</v>
      </c>
      <c r="D13" s="124" t="s">
        <v>155</v>
      </c>
      <c r="E13" s="54"/>
      <c r="F13" s="185" t="s">
        <v>516</v>
      </c>
      <c r="G13" s="322" t="s">
        <v>26</v>
      </c>
      <c r="H13" s="322">
        <v>500</v>
      </c>
      <c r="I13" s="322" t="s">
        <v>26</v>
      </c>
      <c r="J13" s="322" t="s">
        <v>26</v>
      </c>
      <c r="K13" s="323" t="s">
        <v>26</v>
      </c>
    </row>
    <row r="14" spans="1:11" ht="21" hidden="1" customHeight="1" outlineLevel="1" x14ac:dyDescent="0.25">
      <c r="A14" s="185" t="s">
        <v>517</v>
      </c>
      <c r="B14" s="54">
        <v>2021</v>
      </c>
      <c r="C14" s="278" t="s">
        <v>527</v>
      </c>
      <c r="D14" s="124" t="s">
        <v>155</v>
      </c>
      <c r="E14" s="54"/>
      <c r="F14" s="185" t="s">
        <v>517</v>
      </c>
      <c r="G14" s="322" t="s">
        <v>26</v>
      </c>
      <c r="H14" s="322" t="s">
        <v>26</v>
      </c>
      <c r="I14" s="322">
        <v>100</v>
      </c>
      <c r="J14" s="322" t="s">
        <v>26</v>
      </c>
      <c r="K14" s="323" t="s">
        <v>26</v>
      </c>
    </row>
    <row r="15" spans="1:11" ht="21" hidden="1" customHeight="1" outlineLevel="1" x14ac:dyDescent="0.25">
      <c r="A15" s="185" t="s">
        <v>157</v>
      </c>
      <c r="B15" s="54">
        <v>2021</v>
      </c>
      <c r="C15" s="278" t="s">
        <v>528</v>
      </c>
      <c r="D15" s="124" t="s">
        <v>155</v>
      </c>
      <c r="E15" s="54"/>
      <c r="F15" s="185" t="s">
        <v>157</v>
      </c>
      <c r="G15" s="322" t="s">
        <v>26</v>
      </c>
      <c r="H15" s="322" t="s">
        <v>26</v>
      </c>
      <c r="I15" s="322">
        <v>600</v>
      </c>
      <c r="J15" s="322" t="s">
        <v>26</v>
      </c>
      <c r="K15" s="323" t="s">
        <v>26</v>
      </c>
    </row>
    <row r="16" spans="1:11" ht="21" hidden="1" customHeight="1" outlineLevel="1" x14ac:dyDescent="0.25">
      <c r="A16" s="185" t="s">
        <v>633</v>
      </c>
      <c r="B16" s="54">
        <v>2021</v>
      </c>
      <c r="C16" s="278" t="s">
        <v>526</v>
      </c>
      <c r="D16" s="124" t="s">
        <v>155</v>
      </c>
      <c r="E16" s="54"/>
      <c r="F16" s="185" t="s">
        <v>633</v>
      </c>
      <c r="G16" s="322" t="s">
        <v>26</v>
      </c>
      <c r="H16" s="322" t="s">
        <v>26</v>
      </c>
      <c r="I16" s="322">
        <v>500</v>
      </c>
      <c r="J16" s="322" t="s">
        <v>26</v>
      </c>
      <c r="K16" s="323" t="s">
        <v>26</v>
      </c>
    </row>
    <row r="17" spans="1:11" ht="21" hidden="1" customHeight="1" outlineLevel="1" x14ac:dyDescent="0.25">
      <c r="A17" s="185" t="s">
        <v>518</v>
      </c>
      <c r="B17" s="54">
        <v>2022</v>
      </c>
      <c r="C17" s="278" t="s">
        <v>529</v>
      </c>
      <c r="D17" s="124" t="s">
        <v>155</v>
      </c>
      <c r="E17" s="54"/>
      <c r="F17" s="185" t="s">
        <v>518</v>
      </c>
      <c r="G17" s="322" t="s">
        <v>26</v>
      </c>
      <c r="H17" s="322" t="s">
        <v>26</v>
      </c>
      <c r="I17" s="322" t="s">
        <v>26</v>
      </c>
      <c r="J17" s="322">
        <v>300</v>
      </c>
      <c r="K17" s="323" t="s">
        <v>26</v>
      </c>
    </row>
    <row r="18" spans="1:11" ht="21" hidden="1" customHeight="1" outlineLevel="1" x14ac:dyDescent="0.25">
      <c r="A18" s="185" t="s">
        <v>519</v>
      </c>
      <c r="B18" s="54">
        <v>2023</v>
      </c>
      <c r="C18" s="278" t="s">
        <v>530</v>
      </c>
      <c r="D18" s="124" t="s">
        <v>155</v>
      </c>
      <c r="E18" s="54"/>
      <c r="F18" s="185" t="s">
        <v>519</v>
      </c>
      <c r="G18" s="322" t="s">
        <v>26</v>
      </c>
      <c r="H18" s="322" t="s">
        <v>26</v>
      </c>
      <c r="I18" s="322" t="s">
        <v>26</v>
      </c>
      <c r="J18" s="322" t="s">
        <v>26</v>
      </c>
      <c r="K18" s="323">
        <v>246</v>
      </c>
    </row>
    <row r="19" spans="1:11" ht="21" customHeight="1" collapsed="1" x14ac:dyDescent="0.25">
      <c r="A19" s="123" t="s">
        <v>164</v>
      </c>
      <c r="B19" s="57">
        <v>2014</v>
      </c>
      <c r="C19" s="57" t="s">
        <v>531</v>
      </c>
      <c r="D19" s="124" t="s">
        <v>154</v>
      </c>
      <c r="E19" s="54"/>
      <c r="F19" s="324" t="s">
        <v>148</v>
      </c>
      <c r="G19" s="325">
        <f>SUM(G7:G11)</f>
        <v>1315</v>
      </c>
      <c r="H19" s="325">
        <f>SUM(H7:H11)</f>
        <v>500</v>
      </c>
      <c r="I19" s="325">
        <f>SUM(I7:I11)</f>
        <v>2356</v>
      </c>
      <c r="J19" s="325">
        <f>SUM(J7:J11)</f>
        <v>4940</v>
      </c>
      <c r="K19" s="326">
        <f>SUM(K7:K11)</f>
        <v>246</v>
      </c>
    </row>
    <row r="20" spans="1:11" ht="21" customHeight="1" x14ac:dyDescent="0.25">
      <c r="A20" s="123" t="s">
        <v>163</v>
      </c>
      <c r="B20" s="57">
        <v>2013</v>
      </c>
      <c r="C20" s="57" t="s">
        <v>532</v>
      </c>
      <c r="D20" s="124" t="s">
        <v>154</v>
      </c>
      <c r="E20" s="54"/>
    </row>
    <row r="21" spans="1:11" ht="21" customHeight="1" x14ac:dyDescent="0.25">
      <c r="A21" s="123" t="s">
        <v>161</v>
      </c>
      <c r="B21" s="57">
        <v>2012</v>
      </c>
      <c r="C21" s="57" t="s">
        <v>533</v>
      </c>
      <c r="D21" s="124" t="s">
        <v>154</v>
      </c>
      <c r="E21" s="54"/>
    </row>
    <row r="22" spans="1:11" ht="21" customHeight="1" x14ac:dyDescent="0.25">
      <c r="A22" s="123" t="s">
        <v>162</v>
      </c>
      <c r="B22" s="57">
        <v>2012</v>
      </c>
      <c r="C22" s="57" t="s">
        <v>534</v>
      </c>
      <c r="D22" s="124" t="s">
        <v>154</v>
      </c>
      <c r="E22" s="54"/>
    </row>
    <row r="23" spans="1:11" ht="21" customHeight="1" x14ac:dyDescent="0.25">
      <c r="A23" s="123" t="s">
        <v>159</v>
      </c>
      <c r="B23" s="57">
        <v>2011</v>
      </c>
      <c r="C23" s="57" t="s">
        <v>835</v>
      </c>
      <c r="D23" s="124" t="s">
        <v>160</v>
      </c>
      <c r="E23" s="54"/>
    </row>
    <row r="24" spans="1:11" ht="21" customHeight="1" x14ac:dyDescent="0.25">
      <c r="A24" s="123" t="s">
        <v>158</v>
      </c>
      <c r="B24" s="57">
        <v>2010</v>
      </c>
      <c r="C24" s="57" t="s">
        <v>535</v>
      </c>
      <c r="D24" s="124" t="s">
        <v>154</v>
      </c>
      <c r="E24" s="54"/>
    </row>
    <row r="25" spans="1:11" ht="21" customHeight="1" x14ac:dyDescent="0.25">
      <c r="A25" s="123" t="s">
        <v>156</v>
      </c>
      <c r="B25" s="57">
        <v>2009</v>
      </c>
      <c r="C25" s="57" t="s">
        <v>536</v>
      </c>
      <c r="D25" s="124" t="s">
        <v>154</v>
      </c>
      <c r="E25" s="54"/>
    </row>
    <row r="26" spans="1:11" ht="21" customHeight="1" x14ac:dyDescent="0.25">
      <c r="A26" s="123" t="s">
        <v>135</v>
      </c>
      <c r="B26" s="57">
        <v>2007</v>
      </c>
      <c r="C26" s="57" t="s">
        <v>523</v>
      </c>
      <c r="D26" s="124" t="s">
        <v>155</v>
      </c>
      <c r="E26" s="54"/>
    </row>
    <row r="27" spans="1:11" ht="21" customHeight="1" x14ac:dyDescent="0.25">
      <c r="A27" s="125" t="s">
        <v>153</v>
      </c>
      <c r="B27" s="126">
        <v>2006</v>
      </c>
      <c r="C27" s="126" t="s">
        <v>537</v>
      </c>
      <c r="D27" s="127" t="s">
        <v>154</v>
      </c>
      <c r="E27" s="54"/>
    </row>
    <row r="28" spans="1:11" ht="17.5" customHeight="1" x14ac:dyDescent="0.25">
      <c r="A28" s="104" t="s">
        <v>476</v>
      </c>
      <c r="B28" s="57"/>
      <c r="C28" s="57"/>
      <c r="D28" s="57"/>
      <c r="E28" s="54"/>
    </row>
    <row r="29" spans="1:11" x14ac:dyDescent="0.25">
      <c r="A29" s="104" t="s">
        <v>477</v>
      </c>
    </row>
    <row r="30" spans="1:11" x14ac:dyDescent="0.25">
      <c r="A30" s="104" t="s">
        <v>478</v>
      </c>
    </row>
  </sheetData>
  <mergeCells count="1">
    <mergeCell ref="A4:D5"/>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4:BC118"/>
  <sheetViews>
    <sheetView showGridLines="0" zoomScale="80" zoomScaleNormal="80" workbookViewId="0">
      <pane xSplit="1" topLeftCell="AE1" activePane="topRight" state="frozen"/>
      <selection pane="topRight" activeCell="BD2" sqref="BD2"/>
    </sheetView>
  </sheetViews>
  <sheetFormatPr defaultColWidth="8.81640625" defaultRowHeight="13.5" outlineLevelRow="1" outlineLevelCol="1" x14ac:dyDescent="0.25"/>
  <cols>
    <col min="1" max="1" width="41.7265625" style="67" bestFit="1" customWidth="1"/>
    <col min="2" max="5" width="13" style="68" hidden="1" customWidth="1" outlineLevel="1"/>
    <col min="6" max="6" width="13" style="68" customWidth="1" collapsed="1"/>
    <col min="7" max="8" width="13" style="68" hidden="1" customWidth="1" outlineLevel="1"/>
    <col min="9" max="10" width="13" style="67" hidden="1" customWidth="1" outlineLevel="1"/>
    <col min="11" max="11" width="13" style="67" customWidth="1" collapsed="1"/>
    <col min="12" max="12" width="13" style="67" hidden="1" customWidth="1" outlineLevel="1"/>
    <col min="13" max="15" width="12.6328125" style="67" hidden="1" customWidth="1" outlineLevel="1"/>
    <col min="16" max="16" width="12.6328125" style="27" customWidth="1" collapsed="1"/>
    <col min="17" max="20" width="12.6328125" style="27" hidden="1" customWidth="1" outlineLevel="1"/>
    <col min="21" max="21" width="12.6328125" style="27" customWidth="1" collapsed="1"/>
    <col min="22" max="25" width="12.6328125" style="27" hidden="1" customWidth="1" outlineLevel="1"/>
    <col min="26" max="26" width="12.6328125" style="27" customWidth="1" collapsed="1"/>
    <col min="27" max="30" width="12.6328125" style="27" hidden="1" customWidth="1" outlineLevel="1"/>
    <col min="31" max="31" width="12.6328125" style="27" customWidth="1" collapsed="1"/>
    <col min="32" max="35" width="12.6328125" style="27" hidden="1" customWidth="1" outlineLevel="1"/>
    <col min="36" max="36" width="12.6328125" style="27" customWidth="1" collapsed="1"/>
    <col min="37" max="40" width="12.6328125" style="27" hidden="1" customWidth="1" outlineLevel="1"/>
    <col min="41" max="41" width="12.6328125" style="27" customWidth="1" collapsed="1"/>
    <col min="42" max="45" width="12.6328125" style="27" hidden="1" customWidth="1" outlineLevel="1"/>
    <col min="46" max="46" width="12.6328125" style="27" customWidth="1" collapsed="1"/>
    <col min="47" max="48" width="12.6328125" style="27" customWidth="1"/>
    <col min="49" max="51" width="8.81640625" style="27"/>
    <col min="52" max="52" width="8.81640625" style="27" customWidth="1"/>
    <col min="53" max="16384" width="8.81640625" style="27"/>
  </cols>
  <sheetData>
    <row r="4" spans="1:55" ht="25" customHeight="1" x14ac:dyDescent="0.25">
      <c r="A4" s="276" t="s">
        <v>665</v>
      </c>
      <c r="B4" s="106" t="s">
        <v>769</v>
      </c>
      <c r="C4" s="106" t="s">
        <v>770</v>
      </c>
      <c r="D4" s="106" t="s">
        <v>771</v>
      </c>
      <c r="E4" s="106" t="s">
        <v>772</v>
      </c>
      <c r="F4" s="106">
        <v>2015</v>
      </c>
      <c r="G4" s="106" t="s">
        <v>488</v>
      </c>
      <c r="H4" s="106" t="s">
        <v>487</v>
      </c>
      <c r="I4" s="106" t="s">
        <v>486</v>
      </c>
      <c r="J4" s="106" t="s">
        <v>485</v>
      </c>
      <c r="K4" s="106">
        <v>2016</v>
      </c>
      <c r="L4" s="106" t="s">
        <v>325</v>
      </c>
      <c r="M4" s="106" t="s">
        <v>324</v>
      </c>
      <c r="N4" s="106" t="s">
        <v>323</v>
      </c>
      <c r="O4" s="106" t="s">
        <v>440</v>
      </c>
      <c r="P4" s="106">
        <v>2017</v>
      </c>
      <c r="Q4" s="106" t="s">
        <v>291</v>
      </c>
      <c r="R4" s="106" t="s">
        <v>290</v>
      </c>
      <c r="S4" s="106" t="s">
        <v>289</v>
      </c>
      <c r="T4" s="106" t="s">
        <v>288</v>
      </c>
      <c r="U4" s="106">
        <v>2018</v>
      </c>
      <c r="V4" s="396" t="s">
        <v>287</v>
      </c>
      <c r="W4" s="396" t="s">
        <v>286</v>
      </c>
      <c r="X4" s="396" t="s">
        <v>285</v>
      </c>
      <c r="Y4" s="396" t="s">
        <v>284</v>
      </c>
      <c r="Z4" s="396">
        <v>2019</v>
      </c>
      <c r="AA4" s="396" t="s">
        <v>283</v>
      </c>
      <c r="AB4" s="396" t="s">
        <v>282</v>
      </c>
      <c r="AC4" s="396" t="s">
        <v>281</v>
      </c>
      <c r="AD4" s="396" t="s">
        <v>280</v>
      </c>
      <c r="AE4" s="396">
        <v>2020</v>
      </c>
      <c r="AF4" s="396" t="s">
        <v>279</v>
      </c>
      <c r="AG4" s="397" t="s">
        <v>278</v>
      </c>
      <c r="AH4" s="397" t="s">
        <v>277</v>
      </c>
      <c r="AI4" s="397" t="s">
        <v>276</v>
      </c>
      <c r="AJ4" s="397">
        <v>2021</v>
      </c>
      <c r="AK4" s="397" t="s">
        <v>275</v>
      </c>
      <c r="AL4" s="397" t="s">
        <v>274</v>
      </c>
      <c r="AM4" s="397" t="s">
        <v>273</v>
      </c>
      <c r="AN4" s="398" t="s">
        <v>272</v>
      </c>
      <c r="AO4" s="398">
        <v>2022</v>
      </c>
      <c r="AP4" s="398" t="s">
        <v>271</v>
      </c>
      <c r="AQ4" s="398" t="s">
        <v>513</v>
      </c>
      <c r="AR4" s="398" t="s">
        <v>608</v>
      </c>
      <c r="AS4" s="398" t="s">
        <v>654</v>
      </c>
      <c r="AT4" s="398">
        <v>2023</v>
      </c>
      <c r="AU4" s="398" t="s">
        <v>768</v>
      </c>
      <c r="AV4" s="398" t="s">
        <v>768</v>
      </c>
      <c r="AW4" s="398" t="s">
        <v>782</v>
      </c>
      <c r="AX4" s="398" t="s">
        <v>782</v>
      </c>
      <c r="AY4" s="398" t="s">
        <v>796</v>
      </c>
      <c r="AZ4" s="398" t="s">
        <v>808</v>
      </c>
      <c r="BA4" s="398">
        <v>2024</v>
      </c>
      <c r="BB4" s="398" t="s">
        <v>840</v>
      </c>
      <c r="BC4" s="398" t="s">
        <v>883</v>
      </c>
    </row>
    <row r="5" spans="1:55" ht="25" customHeight="1" x14ac:dyDescent="0.25">
      <c r="A5" s="154" t="s">
        <v>489</v>
      </c>
      <c r="B5" s="137">
        <v>181171.71000000002</v>
      </c>
      <c r="C5" s="137">
        <v>181171.71000000002</v>
      </c>
      <c r="D5" s="137">
        <v>181171.71000000002</v>
      </c>
      <c r="E5" s="137">
        <v>150191</v>
      </c>
      <c r="F5" s="137">
        <v>150191</v>
      </c>
      <c r="G5" s="137">
        <v>150561.07000000004</v>
      </c>
      <c r="H5" s="137">
        <v>150517.95000000004</v>
      </c>
      <c r="I5" s="137">
        <v>150583.99000000005</v>
      </c>
      <c r="J5" s="137">
        <v>148523</v>
      </c>
      <c r="K5" s="137">
        <v>148523</v>
      </c>
      <c r="L5" s="137">
        <v>147106.18</v>
      </c>
      <c r="M5" s="137">
        <v>147894.64000000001</v>
      </c>
      <c r="N5" s="137">
        <v>147845.65000000002</v>
      </c>
      <c r="O5" s="137">
        <v>147880.17000000004</v>
      </c>
      <c r="P5" s="137">
        <v>147880.17000000004</v>
      </c>
      <c r="Q5" s="137">
        <v>148007</v>
      </c>
      <c r="R5" s="137">
        <v>148005</v>
      </c>
      <c r="S5" s="137">
        <v>153389</v>
      </c>
      <c r="T5" s="137">
        <v>162291</v>
      </c>
      <c r="U5" s="137">
        <v>162291</v>
      </c>
      <c r="V5" s="137">
        <v>157289</v>
      </c>
      <c r="W5" s="137">
        <v>152172</v>
      </c>
      <c r="X5" s="137">
        <v>152447</v>
      </c>
      <c r="Y5" s="137">
        <v>152546</v>
      </c>
      <c r="Z5" s="137">
        <v>152787</v>
      </c>
      <c r="AA5" s="137">
        <v>159221</v>
      </c>
      <c r="AB5" s="137">
        <v>154713</v>
      </c>
      <c r="AC5" s="137">
        <v>154713</v>
      </c>
      <c r="AD5" s="137">
        <v>159959</v>
      </c>
      <c r="AE5" s="137">
        <v>155150</v>
      </c>
      <c r="AF5" s="137">
        <v>160310</v>
      </c>
      <c r="AG5" s="137">
        <v>161538</v>
      </c>
      <c r="AH5" s="137">
        <v>161771</v>
      </c>
      <c r="AI5" s="137">
        <v>161771</v>
      </c>
      <c r="AJ5" s="137">
        <v>161771</v>
      </c>
      <c r="AK5" s="137">
        <v>161771</v>
      </c>
      <c r="AL5" s="137">
        <v>161771</v>
      </c>
      <c r="AM5" s="137">
        <v>160977</v>
      </c>
      <c r="AN5" s="137">
        <v>172055</v>
      </c>
      <c r="AO5" s="137">
        <v>172055</v>
      </c>
      <c r="AP5" s="137">
        <v>173012</v>
      </c>
      <c r="AQ5" s="137">
        <v>169150</v>
      </c>
      <c r="AR5" s="137">
        <v>192442</v>
      </c>
      <c r="AS5" s="137">
        <v>192358</v>
      </c>
      <c r="AT5" s="137">
        <v>192358</v>
      </c>
      <c r="AU5" s="137">
        <v>190807</v>
      </c>
      <c r="AV5" s="137">
        <v>104104</v>
      </c>
      <c r="AW5" s="137">
        <v>190807</v>
      </c>
      <c r="AX5" s="137">
        <v>190807</v>
      </c>
      <c r="AY5" s="137">
        <v>190807</v>
      </c>
      <c r="AZ5" s="137">
        <v>190807</v>
      </c>
      <c r="BA5" s="137">
        <v>190807</v>
      </c>
      <c r="BB5" s="137">
        <v>104104</v>
      </c>
      <c r="BC5" s="137">
        <v>155356</v>
      </c>
    </row>
    <row r="6" spans="1:55" ht="25" customHeight="1" x14ac:dyDescent="0.25">
      <c r="A6" s="154" t="s">
        <v>490</v>
      </c>
      <c r="B6" s="137">
        <v>148790.69540000003</v>
      </c>
      <c r="C6" s="137">
        <v>148790.69540000003</v>
      </c>
      <c r="D6" s="137">
        <v>148790.69540000003</v>
      </c>
      <c r="E6" s="137">
        <v>117333</v>
      </c>
      <c r="F6" s="137">
        <v>117333</v>
      </c>
      <c r="G6" s="137">
        <v>117940.33830000005</v>
      </c>
      <c r="H6" s="137">
        <v>117897.21830000005</v>
      </c>
      <c r="I6" s="137">
        <v>117960.24630000003</v>
      </c>
      <c r="J6" s="137">
        <v>105304.45260000002</v>
      </c>
      <c r="K6" s="137">
        <v>105304.45260000002</v>
      </c>
      <c r="L6" s="137">
        <v>103029.0618</v>
      </c>
      <c r="M6" s="137">
        <v>103424.08940000003</v>
      </c>
      <c r="N6" s="137">
        <v>103391.26610000002</v>
      </c>
      <c r="O6" s="137">
        <v>103418.88210000003</v>
      </c>
      <c r="P6" s="137">
        <v>103418.88210000003</v>
      </c>
      <c r="Q6" s="137">
        <v>103544</v>
      </c>
      <c r="R6" s="137">
        <v>100689</v>
      </c>
      <c r="S6" s="137">
        <v>108922</v>
      </c>
      <c r="T6" s="137">
        <v>73439.666666666497</v>
      </c>
      <c r="U6" s="137">
        <v>73439.666666666497</v>
      </c>
      <c r="V6" s="137">
        <v>67855</v>
      </c>
      <c r="W6" s="137">
        <v>60533</v>
      </c>
      <c r="X6" s="137">
        <v>60671</v>
      </c>
      <c r="Y6" s="137">
        <v>50448</v>
      </c>
      <c r="Z6" s="137">
        <v>62115</v>
      </c>
      <c r="AA6" s="137">
        <v>61594</v>
      </c>
      <c r="AB6" s="137">
        <v>61595</v>
      </c>
      <c r="AC6" s="137">
        <v>61595</v>
      </c>
      <c r="AD6" s="137">
        <v>62900</v>
      </c>
      <c r="AE6" s="137">
        <v>61921</v>
      </c>
      <c r="AF6" s="137">
        <v>65719</v>
      </c>
      <c r="AG6" s="137">
        <v>66620</v>
      </c>
      <c r="AH6" s="137">
        <v>66741</v>
      </c>
      <c r="AI6" s="137">
        <v>66741</v>
      </c>
      <c r="AJ6" s="137">
        <v>66741</v>
      </c>
      <c r="AK6" s="137">
        <v>66741</v>
      </c>
      <c r="AL6" s="137">
        <v>66741</v>
      </c>
      <c r="AM6" s="137">
        <v>66261.662799999991</v>
      </c>
      <c r="AN6" s="137">
        <v>71790.370600000009</v>
      </c>
      <c r="AO6" s="137">
        <v>71790.370600000009</v>
      </c>
      <c r="AP6" s="137">
        <v>72269</v>
      </c>
      <c r="AQ6" s="137">
        <v>70056</v>
      </c>
      <c r="AR6" s="137">
        <v>85924.550200000012</v>
      </c>
      <c r="AS6" s="137">
        <v>85867.430200000003</v>
      </c>
      <c r="AT6" s="137">
        <v>85867.430200000003</v>
      </c>
      <c r="AU6" s="137">
        <v>84820</v>
      </c>
      <c r="AV6" s="137">
        <v>55603</v>
      </c>
      <c r="AW6" s="137">
        <v>84820</v>
      </c>
      <c r="AX6" s="137">
        <v>84820</v>
      </c>
      <c r="AY6" s="137">
        <v>63010</v>
      </c>
      <c r="AZ6" s="137">
        <v>63010</v>
      </c>
      <c r="BA6" s="137">
        <v>63010</v>
      </c>
      <c r="BB6" s="137">
        <v>55603</v>
      </c>
      <c r="BC6" s="137">
        <v>59826</v>
      </c>
    </row>
    <row r="7" spans="1:55" ht="25" hidden="1" customHeight="1" outlineLevel="1" x14ac:dyDescent="0.25">
      <c r="A7" s="327" t="s">
        <v>494</v>
      </c>
      <c r="B7" s="399"/>
      <c r="C7" s="399"/>
      <c r="D7" s="399"/>
      <c r="E7" s="399"/>
      <c r="F7" s="399" t="s">
        <v>26</v>
      </c>
      <c r="G7" s="399" t="s">
        <v>26</v>
      </c>
      <c r="H7" s="399" t="s">
        <v>26</v>
      </c>
      <c r="I7" s="399" t="s">
        <v>26</v>
      </c>
      <c r="J7" s="399" t="s">
        <v>26</v>
      </c>
      <c r="K7" s="399" t="s">
        <v>26</v>
      </c>
      <c r="L7" s="399" t="s">
        <v>26</v>
      </c>
      <c r="M7" s="399" t="s">
        <v>26</v>
      </c>
      <c r="N7" s="399" t="s">
        <v>26</v>
      </c>
      <c r="O7" s="399" t="s">
        <v>26</v>
      </c>
      <c r="P7" s="399" t="s">
        <v>26</v>
      </c>
      <c r="Q7" s="399" t="s">
        <v>26</v>
      </c>
      <c r="R7" s="399" t="s">
        <v>26</v>
      </c>
      <c r="S7" s="399" t="s">
        <v>26</v>
      </c>
      <c r="T7" s="399" t="s">
        <v>26</v>
      </c>
      <c r="U7" s="399" t="s">
        <v>26</v>
      </c>
      <c r="V7" s="399" t="s">
        <v>26</v>
      </c>
      <c r="W7" s="399" t="s">
        <v>26</v>
      </c>
      <c r="X7" s="399" t="s">
        <v>26</v>
      </c>
      <c r="Y7" s="399" t="s">
        <v>26</v>
      </c>
      <c r="Z7" s="399" t="s">
        <v>26</v>
      </c>
      <c r="AA7" s="399">
        <v>19510</v>
      </c>
      <c r="AB7" s="399">
        <v>19510</v>
      </c>
      <c r="AC7" s="399">
        <v>19510</v>
      </c>
      <c r="AD7" s="399">
        <v>19510</v>
      </c>
      <c r="AE7" s="399">
        <v>19510</v>
      </c>
      <c r="AF7" s="399">
        <v>19510</v>
      </c>
      <c r="AG7" s="399">
        <v>19510</v>
      </c>
      <c r="AH7" s="399">
        <v>19510</v>
      </c>
      <c r="AI7" s="399">
        <v>19510</v>
      </c>
      <c r="AJ7" s="399">
        <v>19510</v>
      </c>
      <c r="AK7" s="399">
        <v>19510</v>
      </c>
      <c r="AL7" s="399">
        <v>19510</v>
      </c>
      <c r="AM7" s="399">
        <v>18675.2343</v>
      </c>
      <c r="AN7" s="399">
        <v>24158</v>
      </c>
      <c r="AO7" s="399">
        <v>24158</v>
      </c>
      <c r="AP7" s="399">
        <v>23545</v>
      </c>
      <c r="AQ7" s="399">
        <v>23545</v>
      </c>
      <c r="AR7" s="399">
        <v>23545</v>
      </c>
      <c r="AS7" s="399">
        <v>23545</v>
      </c>
      <c r="AT7" s="399">
        <v>23545</v>
      </c>
      <c r="AU7" s="399">
        <v>23474</v>
      </c>
      <c r="AV7" s="399"/>
      <c r="AW7" s="399">
        <v>23474</v>
      </c>
      <c r="AX7" s="399"/>
      <c r="AY7" s="399">
        <v>23474</v>
      </c>
      <c r="AZ7" s="399"/>
      <c r="BA7" s="399"/>
      <c r="BB7" s="399"/>
      <c r="BC7" s="399"/>
    </row>
    <row r="8" spans="1:55" ht="25" hidden="1" customHeight="1" outlineLevel="1" x14ac:dyDescent="0.25">
      <c r="A8" s="327" t="s">
        <v>495</v>
      </c>
      <c r="B8" s="399"/>
      <c r="C8" s="399"/>
      <c r="D8" s="399"/>
      <c r="E8" s="399"/>
      <c r="F8" s="399" t="s">
        <v>26</v>
      </c>
      <c r="G8" s="399" t="s">
        <v>26</v>
      </c>
      <c r="H8" s="399" t="s">
        <v>26</v>
      </c>
      <c r="I8" s="399" t="s">
        <v>26</v>
      </c>
      <c r="J8" s="399" t="s">
        <v>26</v>
      </c>
      <c r="K8" s="399" t="s">
        <v>26</v>
      </c>
      <c r="L8" s="399" t="s">
        <v>26</v>
      </c>
      <c r="M8" s="399" t="s">
        <v>26</v>
      </c>
      <c r="N8" s="399" t="s">
        <v>26</v>
      </c>
      <c r="O8" s="399" t="s">
        <v>26</v>
      </c>
      <c r="P8" s="399" t="s">
        <v>26</v>
      </c>
      <c r="Q8" s="399" t="s">
        <v>26</v>
      </c>
      <c r="R8" s="399" t="s">
        <v>26</v>
      </c>
      <c r="S8" s="399" t="s">
        <v>26</v>
      </c>
      <c r="T8" s="399" t="s">
        <v>26</v>
      </c>
      <c r="U8" s="399" t="s">
        <v>26</v>
      </c>
      <c r="V8" s="399" t="s">
        <v>26</v>
      </c>
      <c r="W8" s="399" t="s">
        <v>26</v>
      </c>
      <c r="X8" s="399" t="s">
        <v>26</v>
      </c>
      <c r="Y8" s="399" t="s">
        <v>26</v>
      </c>
      <c r="Z8" s="399" t="s">
        <v>26</v>
      </c>
      <c r="AA8" s="399">
        <v>13302</v>
      </c>
      <c r="AB8" s="399">
        <v>13302</v>
      </c>
      <c r="AC8" s="399">
        <v>13302</v>
      </c>
      <c r="AD8" s="399">
        <v>13302</v>
      </c>
      <c r="AE8" s="399">
        <v>13302</v>
      </c>
      <c r="AF8" s="399">
        <v>13356</v>
      </c>
      <c r="AG8" s="399">
        <v>13302</v>
      </c>
      <c r="AH8" s="399">
        <v>13356</v>
      </c>
      <c r="AI8" s="399">
        <v>13356</v>
      </c>
      <c r="AJ8" s="399">
        <v>13356</v>
      </c>
      <c r="AK8" s="399">
        <v>13356</v>
      </c>
      <c r="AL8" s="399">
        <v>13356</v>
      </c>
      <c r="AM8" s="399">
        <v>13356.3951</v>
      </c>
      <c r="AN8" s="399">
        <v>13356</v>
      </c>
      <c r="AO8" s="399">
        <v>13356</v>
      </c>
      <c r="AP8" s="399">
        <v>13303</v>
      </c>
      <c r="AQ8" s="399">
        <v>13303</v>
      </c>
      <c r="AR8" s="399">
        <v>13303</v>
      </c>
      <c r="AS8" s="399">
        <v>13303</v>
      </c>
      <c r="AT8" s="399">
        <v>13303</v>
      </c>
      <c r="AU8" s="399">
        <v>13303</v>
      </c>
      <c r="AV8" s="399"/>
      <c r="AW8" s="399">
        <v>13303</v>
      </c>
      <c r="AX8" s="399"/>
      <c r="AY8" s="399">
        <v>1227</v>
      </c>
      <c r="AZ8" s="399"/>
      <c r="BA8" s="399"/>
      <c r="BB8" s="399"/>
      <c r="BC8" s="399"/>
    </row>
    <row r="9" spans="1:55" ht="25" hidden="1" customHeight="1" outlineLevel="1" x14ac:dyDescent="0.25">
      <c r="A9" s="327" t="s">
        <v>496</v>
      </c>
      <c r="B9" s="399"/>
      <c r="C9" s="399"/>
      <c r="D9" s="399"/>
      <c r="E9" s="399"/>
      <c r="F9" s="399" t="s">
        <v>26</v>
      </c>
      <c r="G9" s="399" t="s">
        <v>26</v>
      </c>
      <c r="H9" s="399" t="s">
        <v>26</v>
      </c>
      <c r="I9" s="399" t="s">
        <v>26</v>
      </c>
      <c r="J9" s="399" t="s">
        <v>26</v>
      </c>
      <c r="K9" s="399" t="s">
        <v>26</v>
      </c>
      <c r="L9" s="399" t="s">
        <v>26</v>
      </c>
      <c r="M9" s="399" t="s">
        <v>26</v>
      </c>
      <c r="N9" s="399" t="s">
        <v>26</v>
      </c>
      <c r="O9" s="399" t="s">
        <v>26</v>
      </c>
      <c r="P9" s="399" t="s">
        <v>26</v>
      </c>
      <c r="Q9" s="399" t="s">
        <v>26</v>
      </c>
      <c r="R9" s="399" t="s">
        <v>26</v>
      </c>
      <c r="S9" s="399" t="s">
        <v>26</v>
      </c>
      <c r="T9" s="399" t="s">
        <v>26</v>
      </c>
      <c r="U9" s="399" t="s">
        <v>26</v>
      </c>
      <c r="V9" s="399" t="s">
        <v>26</v>
      </c>
      <c r="W9" s="399" t="s">
        <v>26</v>
      </c>
      <c r="X9" s="399" t="s">
        <v>26</v>
      </c>
      <c r="Y9" s="399" t="s">
        <v>26</v>
      </c>
      <c r="Z9" s="399" t="s">
        <v>26</v>
      </c>
      <c r="AA9" s="399">
        <v>14015</v>
      </c>
      <c r="AB9" s="399">
        <v>14015</v>
      </c>
      <c r="AC9" s="399">
        <v>14015</v>
      </c>
      <c r="AD9" s="399">
        <v>14015</v>
      </c>
      <c r="AE9" s="399">
        <v>14015</v>
      </c>
      <c r="AF9" s="399">
        <v>14041</v>
      </c>
      <c r="AG9" s="399">
        <v>14015</v>
      </c>
      <c r="AH9" s="399">
        <v>14041</v>
      </c>
      <c r="AI9" s="399">
        <v>14041</v>
      </c>
      <c r="AJ9" s="399">
        <v>14041</v>
      </c>
      <c r="AK9" s="399">
        <v>14041</v>
      </c>
      <c r="AL9" s="399">
        <v>14041</v>
      </c>
      <c r="AM9" s="399">
        <v>14373.592500000001</v>
      </c>
      <c r="AN9" s="399">
        <v>14419</v>
      </c>
      <c r="AO9" s="399">
        <v>14419</v>
      </c>
      <c r="AP9" s="399">
        <v>14543</v>
      </c>
      <c r="AQ9" s="399">
        <v>14543</v>
      </c>
      <c r="AR9" s="399">
        <v>14543</v>
      </c>
      <c r="AS9" s="399">
        <v>14543</v>
      </c>
      <c r="AT9" s="399">
        <v>14543</v>
      </c>
      <c r="AU9" s="399">
        <v>14543</v>
      </c>
      <c r="AV9" s="399"/>
      <c r="AW9" s="399">
        <v>14543</v>
      </c>
      <c r="AX9" s="399"/>
      <c r="AY9" s="399">
        <v>6543</v>
      </c>
      <c r="AZ9" s="399"/>
      <c r="BA9" s="399"/>
      <c r="BB9" s="399"/>
      <c r="BC9" s="399"/>
    </row>
    <row r="10" spans="1:55" ht="25" hidden="1" customHeight="1" outlineLevel="1" x14ac:dyDescent="0.25">
      <c r="A10" s="327" t="s">
        <v>108</v>
      </c>
      <c r="B10" s="399"/>
      <c r="C10" s="399"/>
      <c r="D10" s="399"/>
      <c r="E10" s="399"/>
      <c r="F10" s="399" t="s">
        <v>26</v>
      </c>
      <c r="G10" s="399" t="s">
        <v>26</v>
      </c>
      <c r="H10" s="399" t="s">
        <v>26</v>
      </c>
      <c r="I10" s="399" t="s">
        <v>26</v>
      </c>
      <c r="J10" s="399" t="s">
        <v>26</v>
      </c>
      <c r="K10" s="399" t="s">
        <v>26</v>
      </c>
      <c r="L10" s="399" t="s">
        <v>26</v>
      </c>
      <c r="M10" s="399" t="s">
        <v>26</v>
      </c>
      <c r="N10" s="399" t="s">
        <v>26</v>
      </c>
      <c r="O10" s="399" t="s">
        <v>26</v>
      </c>
      <c r="P10" s="399" t="s">
        <v>26</v>
      </c>
      <c r="Q10" s="399" t="s">
        <v>26</v>
      </c>
      <c r="R10" s="399" t="s">
        <v>26</v>
      </c>
      <c r="S10" s="399" t="s">
        <v>26</v>
      </c>
      <c r="T10" s="399" t="s">
        <v>26</v>
      </c>
      <c r="U10" s="399" t="s">
        <v>26</v>
      </c>
      <c r="V10" s="399" t="s">
        <v>26</v>
      </c>
      <c r="W10" s="399" t="s">
        <v>26</v>
      </c>
      <c r="X10" s="399" t="s">
        <v>26</v>
      </c>
      <c r="Y10" s="399" t="s">
        <v>26</v>
      </c>
      <c r="Z10" s="399" t="s">
        <v>26</v>
      </c>
      <c r="AA10" s="399">
        <v>14767</v>
      </c>
      <c r="AB10" s="399">
        <v>14767</v>
      </c>
      <c r="AC10" s="399">
        <v>14767</v>
      </c>
      <c r="AD10" s="399">
        <v>14767</v>
      </c>
      <c r="AE10" s="399">
        <v>14767</v>
      </c>
      <c r="AF10" s="399">
        <v>14686</v>
      </c>
      <c r="AG10" s="399">
        <v>14767</v>
      </c>
      <c r="AH10" s="399">
        <v>14686</v>
      </c>
      <c r="AI10" s="399">
        <v>14686</v>
      </c>
      <c r="AJ10" s="399">
        <v>14686</v>
      </c>
      <c r="AK10" s="399">
        <v>14686</v>
      </c>
      <c r="AL10" s="399">
        <v>14686</v>
      </c>
      <c r="AM10" s="399">
        <v>14707.440900000003</v>
      </c>
      <c r="AN10" s="399">
        <v>14707</v>
      </c>
      <c r="AO10" s="399">
        <v>14707</v>
      </c>
      <c r="AP10" s="399">
        <v>14567</v>
      </c>
      <c r="AQ10" s="399">
        <v>14567</v>
      </c>
      <c r="AR10" s="399">
        <v>14567</v>
      </c>
      <c r="AS10" s="399">
        <v>14567</v>
      </c>
      <c r="AT10" s="399">
        <v>14567</v>
      </c>
      <c r="AU10" s="399">
        <v>14545</v>
      </c>
      <c r="AV10" s="399"/>
      <c r="AW10" s="399">
        <v>14545</v>
      </c>
      <c r="AX10" s="399"/>
      <c r="AY10" s="399">
        <v>14545</v>
      </c>
      <c r="AZ10" s="399"/>
      <c r="BA10" s="399"/>
      <c r="BB10" s="399"/>
      <c r="BC10" s="399"/>
    </row>
    <row r="11" spans="1:55" ht="25" hidden="1" customHeight="1" outlineLevel="1" x14ac:dyDescent="0.25">
      <c r="A11" s="327" t="s">
        <v>655</v>
      </c>
      <c r="B11" s="399"/>
      <c r="C11" s="399"/>
      <c r="D11" s="399"/>
      <c r="E11" s="399"/>
      <c r="F11" s="399" t="s">
        <v>26</v>
      </c>
      <c r="G11" s="399" t="s">
        <v>26</v>
      </c>
      <c r="H11" s="399" t="s">
        <v>26</v>
      </c>
      <c r="I11" s="399" t="s">
        <v>26</v>
      </c>
      <c r="J11" s="399" t="s">
        <v>26</v>
      </c>
      <c r="K11" s="399" t="s">
        <v>26</v>
      </c>
      <c r="L11" s="399" t="s">
        <v>26</v>
      </c>
      <c r="M11" s="399" t="s">
        <v>26</v>
      </c>
      <c r="N11" s="399" t="s">
        <v>26</v>
      </c>
      <c r="O11" s="399" t="s">
        <v>26</v>
      </c>
      <c r="P11" s="399" t="s">
        <v>26</v>
      </c>
      <c r="Q11" s="399" t="s">
        <v>26</v>
      </c>
      <c r="R11" s="399" t="s">
        <v>26</v>
      </c>
      <c r="S11" s="399" t="s">
        <v>26</v>
      </c>
      <c r="T11" s="399" t="s">
        <v>26</v>
      </c>
      <c r="U11" s="399" t="s">
        <v>26</v>
      </c>
      <c r="V11" s="399" t="s">
        <v>26</v>
      </c>
      <c r="W11" s="399" t="s">
        <v>26</v>
      </c>
      <c r="X11" s="399" t="s">
        <v>26</v>
      </c>
      <c r="Y11" s="399" t="s">
        <v>26</v>
      </c>
      <c r="Z11" s="399" t="s">
        <v>26</v>
      </c>
      <c r="AA11" s="399" t="s">
        <v>26</v>
      </c>
      <c r="AB11" s="399" t="s">
        <v>26</v>
      </c>
      <c r="AC11" s="399" t="s">
        <v>26</v>
      </c>
      <c r="AD11" s="399" t="s">
        <v>26</v>
      </c>
      <c r="AE11" s="399" t="s">
        <v>26</v>
      </c>
      <c r="AF11" s="399" t="s">
        <v>26</v>
      </c>
      <c r="AG11" s="399" t="s">
        <v>26</v>
      </c>
      <c r="AH11" s="399" t="s">
        <v>26</v>
      </c>
      <c r="AI11" s="399" t="s">
        <v>26</v>
      </c>
      <c r="AJ11" s="399" t="s">
        <v>26</v>
      </c>
      <c r="AK11" s="399" t="s">
        <v>26</v>
      </c>
      <c r="AL11" s="399" t="s">
        <v>26</v>
      </c>
      <c r="AM11" s="399" t="s">
        <v>26</v>
      </c>
      <c r="AN11" s="399" t="s">
        <v>26</v>
      </c>
      <c r="AO11" s="399" t="s">
        <v>26</v>
      </c>
      <c r="AP11" s="399" t="s">
        <v>26</v>
      </c>
      <c r="AQ11" s="399" t="s">
        <v>26</v>
      </c>
      <c r="AR11" s="399">
        <v>14761</v>
      </c>
      <c r="AS11" s="399">
        <v>14761</v>
      </c>
      <c r="AT11" s="399">
        <v>14761</v>
      </c>
      <c r="AU11" s="399">
        <v>14761</v>
      </c>
      <c r="AV11" s="399"/>
      <c r="AW11" s="399">
        <v>14761</v>
      </c>
      <c r="AX11" s="399"/>
      <c r="AY11" s="399">
        <v>13027</v>
      </c>
      <c r="AZ11" s="399"/>
      <c r="BA11" s="399"/>
      <c r="BB11" s="399"/>
      <c r="BC11" s="399"/>
    </row>
    <row r="12" spans="1:55" ht="25" hidden="1" customHeight="1" outlineLevel="1" x14ac:dyDescent="0.25">
      <c r="A12" s="327" t="s">
        <v>172</v>
      </c>
      <c r="B12" s="399"/>
      <c r="C12" s="399"/>
      <c r="D12" s="399"/>
      <c r="E12" s="399"/>
      <c r="F12" s="399" t="s">
        <v>26</v>
      </c>
      <c r="G12" s="399" t="s">
        <v>26</v>
      </c>
      <c r="H12" s="399" t="s">
        <v>26</v>
      </c>
      <c r="I12" s="399" t="s">
        <v>26</v>
      </c>
      <c r="J12" s="399" t="s">
        <v>26</v>
      </c>
      <c r="K12" s="399" t="s">
        <v>26</v>
      </c>
      <c r="L12" s="399" t="s">
        <v>26</v>
      </c>
      <c r="M12" s="399" t="s">
        <v>26</v>
      </c>
      <c r="N12" s="399" t="s">
        <v>26</v>
      </c>
      <c r="O12" s="399" t="s">
        <v>26</v>
      </c>
      <c r="P12" s="399" t="s">
        <v>26</v>
      </c>
      <c r="Q12" s="399" t="s">
        <v>26</v>
      </c>
      <c r="R12" s="399" t="s">
        <v>26</v>
      </c>
      <c r="S12" s="399" t="s">
        <v>26</v>
      </c>
      <c r="T12" s="399" t="s">
        <v>26</v>
      </c>
      <c r="U12" s="399" t="s">
        <v>26</v>
      </c>
      <c r="V12" s="399" t="s">
        <v>26</v>
      </c>
      <c r="W12" s="399" t="s">
        <v>26</v>
      </c>
      <c r="X12" s="399" t="s">
        <v>26</v>
      </c>
      <c r="Y12" s="399" t="s">
        <v>26</v>
      </c>
      <c r="Z12" s="399" t="s">
        <v>26</v>
      </c>
      <c r="AA12" s="399" t="s">
        <v>26</v>
      </c>
      <c r="AB12" s="399" t="s">
        <v>26</v>
      </c>
      <c r="AC12" s="399">
        <v>825</v>
      </c>
      <c r="AD12" s="399">
        <v>825</v>
      </c>
      <c r="AE12" s="399">
        <v>825</v>
      </c>
      <c r="AF12" s="399">
        <v>948</v>
      </c>
      <c r="AG12" s="399">
        <v>948</v>
      </c>
      <c r="AH12" s="399">
        <v>948</v>
      </c>
      <c r="AI12" s="399">
        <v>948</v>
      </c>
      <c r="AJ12" s="399">
        <v>948</v>
      </c>
      <c r="AK12" s="399">
        <v>948</v>
      </c>
      <c r="AL12" s="399">
        <v>948</v>
      </c>
      <c r="AM12" s="399">
        <v>949</v>
      </c>
      <c r="AN12" s="399">
        <v>949</v>
      </c>
      <c r="AO12" s="399">
        <v>949</v>
      </c>
      <c r="AP12" s="399">
        <v>949</v>
      </c>
      <c r="AQ12" s="399">
        <v>949</v>
      </c>
      <c r="AR12" s="399">
        <v>949</v>
      </c>
      <c r="AS12" s="399">
        <v>949</v>
      </c>
      <c r="AT12" s="399">
        <v>949</v>
      </c>
      <c r="AU12" s="399">
        <v>954</v>
      </c>
      <c r="AV12" s="399"/>
      <c r="AW12" s="399">
        <v>954</v>
      </c>
      <c r="AX12" s="399"/>
      <c r="AY12" s="399">
        <v>954</v>
      </c>
      <c r="AZ12" s="399"/>
      <c r="BA12" s="399"/>
      <c r="BB12" s="399"/>
      <c r="BC12" s="399"/>
    </row>
    <row r="13" spans="1:55" ht="25" hidden="1" customHeight="1" outlineLevel="1" x14ac:dyDescent="0.25">
      <c r="A13" s="327" t="s">
        <v>128</v>
      </c>
      <c r="B13" s="399"/>
      <c r="C13" s="399"/>
      <c r="D13" s="399"/>
      <c r="E13" s="399"/>
      <c r="F13" s="399" t="s">
        <v>26</v>
      </c>
      <c r="G13" s="399" t="s">
        <v>26</v>
      </c>
      <c r="H13" s="399" t="s">
        <v>26</v>
      </c>
      <c r="I13" s="399" t="s">
        <v>26</v>
      </c>
      <c r="J13" s="399" t="s">
        <v>26</v>
      </c>
      <c r="K13" s="399" t="s">
        <v>26</v>
      </c>
      <c r="L13" s="399" t="s">
        <v>26</v>
      </c>
      <c r="M13" s="399" t="s">
        <v>26</v>
      </c>
      <c r="N13" s="399" t="s">
        <v>26</v>
      </c>
      <c r="O13" s="399" t="s">
        <v>26</v>
      </c>
      <c r="P13" s="399" t="s">
        <v>26</v>
      </c>
      <c r="Q13" s="399" t="s">
        <v>26</v>
      </c>
      <c r="R13" s="399" t="s">
        <v>26</v>
      </c>
      <c r="S13" s="399" t="s">
        <v>26</v>
      </c>
      <c r="T13" s="399" t="s">
        <v>26</v>
      </c>
      <c r="U13" s="399" t="s">
        <v>26</v>
      </c>
      <c r="V13" s="399" t="s">
        <v>26</v>
      </c>
      <c r="W13" s="399" t="s">
        <v>26</v>
      </c>
      <c r="X13" s="399" t="s">
        <v>26</v>
      </c>
      <c r="Y13" s="399" t="s">
        <v>26</v>
      </c>
      <c r="Z13" s="399" t="s">
        <v>26</v>
      </c>
      <c r="AA13" s="399" t="s">
        <v>26</v>
      </c>
      <c r="AB13" s="399" t="s">
        <v>26</v>
      </c>
      <c r="AC13" s="399" t="s">
        <v>26</v>
      </c>
      <c r="AD13" s="399">
        <v>4550</v>
      </c>
      <c r="AE13" s="399">
        <v>4550</v>
      </c>
      <c r="AF13" s="399">
        <v>3177</v>
      </c>
      <c r="AG13" s="399">
        <v>4200</v>
      </c>
      <c r="AH13" s="399">
        <v>4200</v>
      </c>
      <c r="AI13" s="399">
        <v>4200</v>
      </c>
      <c r="AJ13" s="399">
        <v>4200</v>
      </c>
      <c r="AK13" s="399">
        <v>4200</v>
      </c>
      <c r="AL13" s="399">
        <v>4200</v>
      </c>
      <c r="AM13" s="399">
        <v>4200</v>
      </c>
      <c r="AN13" s="399">
        <v>4200</v>
      </c>
      <c r="AO13" s="399">
        <v>4200</v>
      </c>
      <c r="AP13" s="399">
        <v>4200</v>
      </c>
      <c r="AQ13" s="399">
        <v>4200</v>
      </c>
      <c r="AR13" s="399">
        <v>4200</v>
      </c>
      <c r="AS13" s="399">
        <v>4200</v>
      </c>
      <c r="AT13" s="399">
        <v>4200</v>
      </c>
      <c r="AU13" s="399">
        <v>4200</v>
      </c>
      <c r="AV13" s="399"/>
      <c r="AW13" s="399">
        <v>4200</v>
      </c>
      <c r="AX13" s="399"/>
      <c r="AY13" s="399">
        <v>4200</v>
      </c>
      <c r="AZ13" s="399"/>
      <c r="BA13" s="399"/>
      <c r="BB13" s="399"/>
      <c r="BC13" s="399"/>
    </row>
    <row r="14" spans="1:55" ht="25" customHeight="1" collapsed="1" x14ac:dyDescent="0.25">
      <c r="A14" s="154" t="s">
        <v>491</v>
      </c>
      <c r="B14" s="137">
        <v>362.93477833100002</v>
      </c>
      <c r="C14" s="137">
        <v>431.84990243600004</v>
      </c>
      <c r="D14" s="137">
        <v>410.671005616429</v>
      </c>
      <c r="E14" s="137">
        <v>555.93037356210789</v>
      </c>
      <c r="F14" s="137">
        <v>1760</v>
      </c>
      <c r="G14" s="137">
        <v>406.87573327000007</v>
      </c>
      <c r="H14" s="137">
        <v>460.76242404999999</v>
      </c>
      <c r="I14" s="334">
        <v>430.36552003000003</v>
      </c>
      <c r="J14" s="334">
        <v>578.94942219000006</v>
      </c>
      <c r="K14" s="137">
        <v>1876.9530995400005</v>
      </c>
      <c r="L14" s="137">
        <v>426.00132287999992</v>
      </c>
      <c r="M14" s="137">
        <v>497.86149498000003</v>
      </c>
      <c r="N14" s="334">
        <v>483.82567049000005</v>
      </c>
      <c r="O14" s="334">
        <v>625.61337366999999</v>
      </c>
      <c r="P14" s="137">
        <v>2033.3018620200003</v>
      </c>
      <c r="Q14" s="137">
        <v>462.08300000000003</v>
      </c>
      <c r="R14" s="137">
        <v>516</v>
      </c>
      <c r="S14" s="137">
        <v>519</v>
      </c>
      <c r="T14" s="137">
        <v>685</v>
      </c>
      <c r="U14" s="137">
        <v>2181</v>
      </c>
      <c r="V14" s="137">
        <v>527.00900000000001</v>
      </c>
      <c r="W14" s="137">
        <v>621.76400000000001</v>
      </c>
      <c r="X14" s="137">
        <v>592.64599999999996</v>
      </c>
      <c r="Y14" s="137">
        <v>791.75</v>
      </c>
      <c r="Z14" s="137">
        <v>2533.1689999999999</v>
      </c>
      <c r="AA14" s="137">
        <v>499.8</v>
      </c>
      <c r="AB14" s="137">
        <v>109.3</v>
      </c>
      <c r="AC14" s="137">
        <v>493.98200000000003</v>
      </c>
      <c r="AD14" s="137">
        <v>874.3</v>
      </c>
      <c r="AE14" s="137">
        <v>1977.4</v>
      </c>
      <c r="AF14" s="138">
        <v>422.2</v>
      </c>
      <c r="AG14" s="138">
        <v>720.947</v>
      </c>
      <c r="AH14" s="138">
        <v>859.87699999999995</v>
      </c>
      <c r="AI14" s="138">
        <v>1098.886</v>
      </c>
      <c r="AJ14" s="137">
        <v>3101.902</v>
      </c>
      <c r="AK14" s="137">
        <v>788.45100000000002</v>
      </c>
      <c r="AL14" s="137">
        <v>1020.5</v>
      </c>
      <c r="AM14" s="137">
        <v>972.94600000000003</v>
      </c>
      <c r="AN14" s="137">
        <v>1183</v>
      </c>
      <c r="AO14" s="137">
        <v>3965</v>
      </c>
      <c r="AP14" s="137">
        <v>904.18499999999995</v>
      </c>
      <c r="AQ14" s="137">
        <v>1108.26</v>
      </c>
      <c r="AR14" s="137">
        <v>1037.7620233499999</v>
      </c>
      <c r="AS14" s="137">
        <v>1405.194</v>
      </c>
      <c r="AT14" s="137">
        <v>4455.4009999999998</v>
      </c>
      <c r="AU14" s="137">
        <v>1079.5139999999999</v>
      </c>
      <c r="AV14" s="137">
        <v>823</v>
      </c>
      <c r="AW14" s="137">
        <v>1286.498</v>
      </c>
      <c r="AX14" s="137">
        <v>1177</v>
      </c>
      <c r="AY14" s="137">
        <v>1300.2449999999999</v>
      </c>
      <c r="AZ14" s="137">
        <v>1682</v>
      </c>
      <c r="BA14" s="137">
        <v>5348</v>
      </c>
      <c r="BB14" s="137">
        <v>945.11</v>
      </c>
      <c r="BC14" s="137">
        <v>1188</v>
      </c>
    </row>
    <row r="15" spans="1:55" ht="25" customHeight="1" x14ac:dyDescent="0.25">
      <c r="A15" s="154" t="s">
        <v>492</v>
      </c>
      <c r="B15" s="139">
        <v>0.92247633188004863</v>
      </c>
      <c r="C15" s="139">
        <v>0.92376169056626578</v>
      </c>
      <c r="D15" s="139">
        <v>0.93839662656937417</v>
      </c>
      <c r="E15" s="139">
        <v>0.93385401960533099</v>
      </c>
      <c r="F15" s="139">
        <v>0.93385401960533099</v>
      </c>
      <c r="G15" s="139">
        <v>0.91367848908400162</v>
      </c>
      <c r="H15" s="139">
        <v>0.91503735419345333</v>
      </c>
      <c r="I15" s="139">
        <v>0.9148510467292913</v>
      </c>
      <c r="J15" s="139">
        <v>0.91248760928462391</v>
      </c>
      <c r="K15" s="139">
        <v>0.91248760928462391</v>
      </c>
      <c r="L15" s="139">
        <v>0.92930375398216036</v>
      </c>
      <c r="M15" s="139">
        <v>0.94223140435984343</v>
      </c>
      <c r="N15" s="139">
        <v>0.94052351197583417</v>
      </c>
      <c r="O15" s="139">
        <v>0.95156119948041884</v>
      </c>
      <c r="P15" s="139">
        <v>0.95156119948041884</v>
      </c>
      <c r="Q15" s="139">
        <v>0.95299999999999996</v>
      </c>
      <c r="R15" s="139">
        <v>0.95</v>
      </c>
      <c r="S15" s="139">
        <v>0.94599999999999995</v>
      </c>
      <c r="T15" s="139">
        <v>0.95799999999999996</v>
      </c>
      <c r="U15" s="139">
        <v>0.95</v>
      </c>
      <c r="V15" s="139">
        <v>0.96199999999999997</v>
      </c>
      <c r="W15" s="139">
        <v>0.97299999999999998</v>
      </c>
      <c r="X15" s="139">
        <v>0.98099999999999998</v>
      </c>
      <c r="Y15" s="139">
        <v>0.98099999999999998</v>
      </c>
      <c r="Z15" s="139">
        <v>0.97</v>
      </c>
      <c r="AA15" s="139">
        <v>0.96799999999999997</v>
      </c>
      <c r="AB15" s="139">
        <v>0.96499999999999997</v>
      </c>
      <c r="AC15" s="139">
        <v>0.97799999999999998</v>
      </c>
      <c r="AD15" s="139">
        <v>0.97799999999999998</v>
      </c>
      <c r="AE15" s="139">
        <v>0.97</v>
      </c>
      <c r="AF15" s="139">
        <v>0.96199999999999997</v>
      </c>
      <c r="AG15" s="139">
        <v>0.95799999999999996</v>
      </c>
      <c r="AH15" s="139">
        <v>0.96599999999999997</v>
      </c>
      <c r="AI15" s="139">
        <v>0.97399999999999998</v>
      </c>
      <c r="AJ15" s="139">
        <v>0.97399999999999998</v>
      </c>
      <c r="AK15" s="139">
        <v>0.97299999999999998</v>
      </c>
      <c r="AL15" s="139">
        <v>0.96599999999999997</v>
      </c>
      <c r="AM15" s="139">
        <v>0.97199999999999998</v>
      </c>
      <c r="AN15" s="139">
        <v>0.96899999999999997</v>
      </c>
      <c r="AO15" s="139">
        <v>0.96899999999999997</v>
      </c>
      <c r="AP15" s="139">
        <v>0.96399999999999997</v>
      </c>
      <c r="AQ15" s="139">
        <v>0.96399999999999997</v>
      </c>
      <c r="AR15" s="139">
        <v>0.96499999999999997</v>
      </c>
      <c r="AS15" s="139">
        <v>0.96399999999999997</v>
      </c>
      <c r="AT15" s="139">
        <v>0.96399999999999997</v>
      </c>
      <c r="AU15" s="139">
        <v>0.95699999999999996</v>
      </c>
      <c r="AV15" s="139"/>
      <c r="AW15" s="139">
        <v>0.96099999999999997</v>
      </c>
      <c r="AX15" s="139"/>
      <c r="AY15" s="139">
        <v>0.97499999999999998</v>
      </c>
      <c r="AZ15" s="139">
        <v>0.99199999999999999</v>
      </c>
      <c r="BA15" s="139">
        <v>0.99199999999999999</v>
      </c>
      <c r="BB15" s="535">
        <v>0.99099999999999999</v>
      </c>
      <c r="BC15" s="535">
        <v>0.99199999999999999</v>
      </c>
    </row>
    <row r="16" spans="1:55" ht="25" hidden="1" customHeight="1" outlineLevel="1" x14ac:dyDescent="0.25">
      <c r="A16" s="327" t="s">
        <v>494</v>
      </c>
      <c r="B16" s="399" t="s">
        <v>26</v>
      </c>
      <c r="C16" s="399" t="s">
        <v>26</v>
      </c>
      <c r="D16" s="399" t="s">
        <v>26</v>
      </c>
      <c r="E16" s="399" t="s">
        <v>26</v>
      </c>
      <c r="F16" s="399" t="s">
        <v>26</v>
      </c>
      <c r="G16" s="399" t="s">
        <v>26</v>
      </c>
      <c r="H16" s="399" t="s">
        <v>26</v>
      </c>
      <c r="I16" s="399" t="s">
        <v>26</v>
      </c>
      <c r="J16" s="399" t="s">
        <v>26</v>
      </c>
      <c r="K16" s="399" t="s">
        <v>26</v>
      </c>
      <c r="L16" s="399" t="s">
        <v>26</v>
      </c>
      <c r="M16" s="399" t="s">
        <v>26</v>
      </c>
      <c r="N16" s="399" t="s">
        <v>26</v>
      </c>
      <c r="O16" s="399" t="s">
        <v>26</v>
      </c>
      <c r="P16" s="399" t="s">
        <v>26</v>
      </c>
      <c r="Q16" s="400">
        <v>0.98</v>
      </c>
      <c r="R16" s="400">
        <v>0.97900000000000009</v>
      </c>
      <c r="S16" s="400">
        <v>0.96599999999999997</v>
      </c>
      <c r="T16" s="400">
        <v>0.96599999999999997</v>
      </c>
      <c r="U16" s="400">
        <v>0.97199999999999998</v>
      </c>
      <c r="V16" s="400">
        <v>0.98699999999999999</v>
      </c>
      <c r="W16" s="400">
        <v>0.99</v>
      </c>
      <c r="X16" s="400">
        <v>0.996</v>
      </c>
      <c r="Y16" s="400">
        <v>0.995</v>
      </c>
      <c r="Z16" s="400">
        <v>0.99099999999999999</v>
      </c>
      <c r="AA16" s="400">
        <v>0.99299999999999999</v>
      </c>
      <c r="AB16" s="400">
        <v>0.98599999999999999</v>
      </c>
      <c r="AC16" s="400">
        <v>0.98899999999999999</v>
      </c>
      <c r="AD16" s="400">
        <v>0.998</v>
      </c>
      <c r="AE16" s="400">
        <v>0.99199999999999999</v>
      </c>
      <c r="AF16" s="400">
        <v>0.996</v>
      </c>
      <c r="AG16" s="400">
        <v>0.996</v>
      </c>
      <c r="AH16" s="400">
        <v>0.999</v>
      </c>
      <c r="AI16" s="400">
        <v>1</v>
      </c>
      <c r="AJ16" s="400">
        <v>1</v>
      </c>
      <c r="AK16" s="400">
        <v>0.999</v>
      </c>
      <c r="AL16" s="400">
        <v>0.999</v>
      </c>
      <c r="AM16" s="400">
        <v>1</v>
      </c>
      <c r="AN16" s="400">
        <v>1</v>
      </c>
      <c r="AO16" s="400">
        <v>1</v>
      </c>
      <c r="AP16" s="400">
        <v>0.997</v>
      </c>
      <c r="AQ16" s="400">
        <v>0.998</v>
      </c>
      <c r="AR16" s="400">
        <v>0.998</v>
      </c>
      <c r="AS16" s="400">
        <v>0.996</v>
      </c>
      <c r="AT16" s="400">
        <v>0.996</v>
      </c>
      <c r="AU16" s="139">
        <v>0.99399999999999999</v>
      </c>
      <c r="AV16" s="139"/>
      <c r="AW16" s="139">
        <v>0.99</v>
      </c>
      <c r="AX16" s="139"/>
      <c r="AY16" s="139">
        <v>0.99399999999999999</v>
      </c>
      <c r="AZ16" s="139"/>
      <c r="BA16" s="400"/>
      <c r="BB16" s="565">
        <v>0.996</v>
      </c>
      <c r="BC16" s="565"/>
    </row>
    <row r="17" spans="1:55" ht="25" hidden="1" customHeight="1" outlineLevel="1" x14ac:dyDescent="0.25">
      <c r="A17" s="327" t="s">
        <v>495</v>
      </c>
      <c r="B17" s="399" t="s">
        <v>26</v>
      </c>
      <c r="C17" s="399" t="s">
        <v>26</v>
      </c>
      <c r="D17" s="399" t="s">
        <v>26</v>
      </c>
      <c r="E17" s="399" t="s">
        <v>26</v>
      </c>
      <c r="F17" s="399" t="s">
        <v>26</v>
      </c>
      <c r="G17" s="399" t="s">
        <v>26</v>
      </c>
      <c r="H17" s="399" t="s">
        <v>26</v>
      </c>
      <c r="I17" s="399" t="s">
        <v>26</v>
      </c>
      <c r="J17" s="399" t="s">
        <v>26</v>
      </c>
      <c r="K17" s="399" t="s">
        <v>26</v>
      </c>
      <c r="L17" s="399" t="s">
        <v>26</v>
      </c>
      <c r="M17" s="399" t="s">
        <v>26</v>
      </c>
      <c r="N17" s="399" t="s">
        <v>26</v>
      </c>
      <c r="O17" s="399" t="s">
        <v>26</v>
      </c>
      <c r="P17" s="399" t="s">
        <v>26</v>
      </c>
      <c r="Q17" s="400">
        <v>0.96400000000000008</v>
      </c>
      <c r="R17" s="400">
        <v>0.97</v>
      </c>
      <c r="S17" s="400">
        <v>0.97599999999999998</v>
      </c>
      <c r="T17" s="400">
        <v>0.97199999999999998</v>
      </c>
      <c r="U17" s="400">
        <v>0.97099999999999997</v>
      </c>
      <c r="V17" s="400">
        <v>0.96399999999999997</v>
      </c>
      <c r="W17" s="400">
        <v>0.97099999999999997</v>
      </c>
      <c r="X17" s="400">
        <v>0.97899999999999998</v>
      </c>
      <c r="Y17" s="400">
        <v>0.97599999999999998</v>
      </c>
      <c r="Z17" s="400">
        <v>0.97199999999999998</v>
      </c>
      <c r="AA17" s="400">
        <v>0.96699999999999997</v>
      </c>
      <c r="AB17" s="400">
        <v>0.95299999999999996</v>
      </c>
      <c r="AC17" s="400">
        <v>0.97899999999999998</v>
      </c>
      <c r="AD17" s="400">
        <v>0.97</v>
      </c>
      <c r="AE17" s="400">
        <v>0.96499999999999997</v>
      </c>
      <c r="AF17" s="400">
        <v>0.96299999999999997</v>
      </c>
      <c r="AG17" s="400">
        <v>0.96</v>
      </c>
      <c r="AH17" s="400">
        <v>0.96499999999999997</v>
      </c>
      <c r="AI17" s="400">
        <v>0.97599999999999998</v>
      </c>
      <c r="AJ17" s="400">
        <v>0.97599999999999998</v>
      </c>
      <c r="AK17" s="400">
        <v>0.97899999999999998</v>
      </c>
      <c r="AL17" s="400">
        <v>0.95899999999999996</v>
      </c>
      <c r="AM17" s="400">
        <v>0.97699999999999998</v>
      </c>
      <c r="AN17" s="400">
        <v>0.96799999999999997</v>
      </c>
      <c r="AO17" s="400">
        <v>0.98299999999999998</v>
      </c>
      <c r="AP17" s="400">
        <v>0.95899999999999996</v>
      </c>
      <c r="AQ17" s="400">
        <v>0.95399999999999996</v>
      </c>
      <c r="AR17" s="400">
        <v>0.95499999999999996</v>
      </c>
      <c r="AS17" s="400">
        <v>0.96299999999999997</v>
      </c>
      <c r="AT17" s="400">
        <v>0.96299999999999997</v>
      </c>
      <c r="AU17" s="139">
        <v>0.95799999999999996</v>
      </c>
      <c r="AV17" s="139"/>
      <c r="AW17" s="139">
        <v>0.97099999999999997</v>
      </c>
      <c r="AX17" s="139"/>
      <c r="AY17" s="139">
        <v>0.97299999999999998</v>
      </c>
      <c r="AZ17" s="139"/>
      <c r="BA17" s="400"/>
      <c r="BB17" s="565" t="s">
        <v>26</v>
      </c>
      <c r="BC17" s="565"/>
    </row>
    <row r="18" spans="1:55" ht="25" hidden="1" customHeight="1" outlineLevel="1" x14ac:dyDescent="0.25">
      <c r="A18" s="327" t="s">
        <v>496</v>
      </c>
      <c r="B18" s="399" t="s">
        <v>26</v>
      </c>
      <c r="C18" s="399" t="s">
        <v>26</v>
      </c>
      <c r="D18" s="399" t="s">
        <v>26</v>
      </c>
      <c r="E18" s="399" t="s">
        <v>26</v>
      </c>
      <c r="F18" s="399" t="s">
        <v>26</v>
      </c>
      <c r="G18" s="399" t="s">
        <v>26</v>
      </c>
      <c r="H18" s="399" t="s">
        <v>26</v>
      </c>
      <c r="I18" s="399" t="s">
        <v>26</v>
      </c>
      <c r="J18" s="399" t="s">
        <v>26</v>
      </c>
      <c r="K18" s="399" t="s">
        <v>26</v>
      </c>
      <c r="L18" s="399" t="s">
        <v>26</v>
      </c>
      <c r="M18" s="399" t="s">
        <v>26</v>
      </c>
      <c r="N18" s="399" t="s">
        <v>26</v>
      </c>
      <c r="O18" s="399" t="s">
        <v>26</v>
      </c>
      <c r="P18" s="399" t="s">
        <v>26</v>
      </c>
      <c r="Q18" s="400">
        <v>0.86599999999999999</v>
      </c>
      <c r="R18" s="400">
        <v>0.86</v>
      </c>
      <c r="S18" s="400">
        <v>0.84499999999999997</v>
      </c>
      <c r="T18" s="400">
        <v>0.90400000000000003</v>
      </c>
      <c r="U18" s="400">
        <v>0.86899999999999999</v>
      </c>
      <c r="V18" s="400">
        <v>0.91400000000000003</v>
      </c>
      <c r="W18" s="400">
        <v>0.94899999999999995</v>
      </c>
      <c r="X18" s="400">
        <v>0.95099999999999996</v>
      </c>
      <c r="Y18" s="400">
        <v>0.95599999999999996</v>
      </c>
      <c r="Z18" s="400">
        <v>0.94199999999999995</v>
      </c>
      <c r="AA18" s="400">
        <v>0.94899999999999995</v>
      </c>
      <c r="AB18" s="400">
        <v>0.95699999999999996</v>
      </c>
      <c r="AC18" s="400">
        <v>0.95</v>
      </c>
      <c r="AD18" s="400">
        <v>0.95199999999999996</v>
      </c>
      <c r="AE18" s="400">
        <v>0.95199999999999996</v>
      </c>
      <c r="AF18" s="400">
        <v>0.88600000000000001</v>
      </c>
      <c r="AG18" s="400">
        <v>0.871</v>
      </c>
      <c r="AH18" s="400">
        <v>0.89700000000000002</v>
      </c>
      <c r="AI18" s="400">
        <v>0.91800000000000004</v>
      </c>
      <c r="AJ18" s="400">
        <v>0.91800000000000004</v>
      </c>
      <c r="AK18" s="400">
        <v>0.91800000000000004</v>
      </c>
      <c r="AL18" s="400">
        <v>0.91300000000000003</v>
      </c>
      <c r="AM18" s="400">
        <v>0.91300000000000003</v>
      </c>
      <c r="AN18" s="400">
        <v>0.91</v>
      </c>
      <c r="AO18" s="400">
        <v>0.91600000000000004</v>
      </c>
      <c r="AP18" s="400">
        <v>0.89900000000000002</v>
      </c>
      <c r="AQ18" s="400">
        <v>0.89900000000000002</v>
      </c>
      <c r="AR18" s="400">
        <v>0.90300000000000002</v>
      </c>
      <c r="AS18" s="400">
        <v>0.90400000000000003</v>
      </c>
      <c r="AT18" s="400">
        <v>0.90400000000000003</v>
      </c>
      <c r="AU18" s="139">
        <v>0.89300000000000002</v>
      </c>
      <c r="AV18" s="139"/>
      <c r="AW18" s="139">
        <v>0.89200000000000002</v>
      </c>
      <c r="AX18" s="139"/>
      <c r="AY18" s="139">
        <v>0.86</v>
      </c>
      <c r="AZ18" s="139"/>
      <c r="BA18" s="400"/>
      <c r="BB18" s="565" t="s">
        <v>26</v>
      </c>
      <c r="BC18" s="565"/>
    </row>
    <row r="19" spans="1:55" ht="25" hidden="1" customHeight="1" outlineLevel="1" x14ac:dyDescent="0.25">
      <c r="A19" s="327" t="s">
        <v>108</v>
      </c>
      <c r="B19" s="399" t="s">
        <v>26</v>
      </c>
      <c r="C19" s="399" t="s">
        <v>26</v>
      </c>
      <c r="D19" s="399" t="s">
        <v>26</v>
      </c>
      <c r="E19" s="399" t="s">
        <v>26</v>
      </c>
      <c r="F19" s="399" t="s">
        <v>26</v>
      </c>
      <c r="G19" s="399" t="s">
        <v>26</v>
      </c>
      <c r="H19" s="399" t="s">
        <v>26</v>
      </c>
      <c r="I19" s="399" t="s">
        <v>26</v>
      </c>
      <c r="J19" s="399" t="s">
        <v>26</v>
      </c>
      <c r="K19" s="399" t="s">
        <v>26</v>
      </c>
      <c r="L19" s="399" t="s">
        <v>26</v>
      </c>
      <c r="M19" s="399" t="s">
        <v>26</v>
      </c>
      <c r="N19" s="399" t="s">
        <v>26</v>
      </c>
      <c r="O19" s="399" t="s">
        <v>26</v>
      </c>
      <c r="P19" s="399" t="s">
        <v>26</v>
      </c>
      <c r="Q19" s="400">
        <v>1</v>
      </c>
      <c r="R19" s="400">
        <v>0.99299999999999999</v>
      </c>
      <c r="S19" s="400">
        <v>0.98699999999999999</v>
      </c>
      <c r="T19" s="400">
        <v>0.98599999999999999</v>
      </c>
      <c r="U19" s="400">
        <v>0.98699999999999999</v>
      </c>
      <c r="V19" s="400">
        <v>0.98299999999999998</v>
      </c>
      <c r="W19" s="400">
        <v>0.98199999999999998</v>
      </c>
      <c r="X19" s="400">
        <v>0.999</v>
      </c>
      <c r="Y19" s="400">
        <v>0.999</v>
      </c>
      <c r="Z19" s="400">
        <v>0.99</v>
      </c>
      <c r="AA19" s="400">
        <v>0.96</v>
      </c>
      <c r="AB19" s="400">
        <v>0.96599999999999997</v>
      </c>
      <c r="AC19" s="400">
        <v>0.996</v>
      </c>
      <c r="AD19" s="400">
        <v>0.998</v>
      </c>
      <c r="AE19" s="400">
        <v>0.97799999999999998</v>
      </c>
      <c r="AF19" s="400">
        <v>0.999</v>
      </c>
      <c r="AG19" s="400">
        <v>1</v>
      </c>
      <c r="AH19" s="400">
        <v>1</v>
      </c>
      <c r="AI19" s="400">
        <v>1</v>
      </c>
      <c r="AJ19" s="400">
        <v>1</v>
      </c>
      <c r="AK19" s="400">
        <v>1</v>
      </c>
      <c r="AL19" s="400">
        <v>1</v>
      </c>
      <c r="AM19" s="400">
        <v>1</v>
      </c>
      <c r="AN19" s="400">
        <v>1</v>
      </c>
      <c r="AO19" s="400">
        <v>1</v>
      </c>
      <c r="AP19" s="400">
        <v>1</v>
      </c>
      <c r="AQ19" s="400">
        <v>1</v>
      </c>
      <c r="AR19" s="400">
        <v>1</v>
      </c>
      <c r="AS19" s="400">
        <v>1</v>
      </c>
      <c r="AT19" s="400">
        <v>1</v>
      </c>
      <c r="AU19" s="139">
        <v>1</v>
      </c>
      <c r="AV19" s="139"/>
      <c r="AW19" s="139">
        <v>1</v>
      </c>
      <c r="AX19" s="139"/>
      <c r="AY19" s="139">
        <v>1</v>
      </c>
      <c r="AZ19" s="139"/>
      <c r="BA19" s="400"/>
      <c r="BB19" s="565">
        <v>0.996</v>
      </c>
      <c r="BC19" s="565"/>
    </row>
    <row r="20" spans="1:55" ht="25" hidden="1" customHeight="1" outlineLevel="1" x14ac:dyDescent="0.25">
      <c r="A20" s="327" t="s">
        <v>655</v>
      </c>
      <c r="B20" s="399" t="s">
        <v>26</v>
      </c>
      <c r="C20" s="399" t="s">
        <v>26</v>
      </c>
      <c r="D20" s="399" t="s">
        <v>26</v>
      </c>
      <c r="E20" s="399" t="s">
        <v>26</v>
      </c>
      <c r="F20" s="399" t="s">
        <v>26</v>
      </c>
      <c r="G20" s="399" t="s">
        <v>26</v>
      </c>
      <c r="H20" s="399" t="s">
        <v>26</v>
      </c>
      <c r="I20" s="399" t="s">
        <v>26</v>
      </c>
      <c r="J20" s="399" t="s">
        <v>26</v>
      </c>
      <c r="K20" s="399" t="s">
        <v>26</v>
      </c>
      <c r="L20" s="399" t="s">
        <v>26</v>
      </c>
      <c r="M20" s="399" t="s">
        <v>26</v>
      </c>
      <c r="N20" s="399" t="s">
        <v>26</v>
      </c>
      <c r="O20" s="399" t="s">
        <v>26</v>
      </c>
      <c r="P20" s="399" t="s">
        <v>26</v>
      </c>
      <c r="Q20" s="401">
        <v>0</v>
      </c>
      <c r="R20" s="401">
        <v>0</v>
      </c>
      <c r="S20" s="401">
        <v>0</v>
      </c>
      <c r="T20" s="401">
        <v>0</v>
      </c>
      <c r="U20" s="401">
        <v>0</v>
      </c>
      <c r="V20" s="401">
        <v>0</v>
      </c>
      <c r="W20" s="401">
        <v>0</v>
      </c>
      <c r="X20" s="401">
        <v>0</v>
      </c>
      <c r="Y20" s="401">
        <v>0</v>
      </c>
      <c r="Z20" s="401">
        <v>0</v>
      </c>
      <c r="AA20" s="401">
        <v>0</v>
      </c>
      <c r="AB20" s="401">
        <v>0</v>
      </c>
      <c r="AC20" s="401">
        <v>0</v>
      </c>
      <c r="AD20" s="401">
        <v>0</v>
      </c>
      <c r="AE20" s="401">
        <v>0</v>
      </c>
      <c r="AF20" s="401">
        <v>0</v>
      </c>
      <c r="AG20" s="401">
        <v>0</v>
      </c>
      <c r="AH20" s="401">
        <v>0</v>
      </c>
      <c r="AI20" s="401">
        <v>0</v>
      </c>
      <c r="AJ20" s="400" t="s">
        <v>26</v>
      </c>
      <c r="AK20" s="401">
        <v>0</v>
      </c>
      <c r="AL20" s="401">
        <v>0</v>
      </c>
      <c r="AM20" s="401">
        <v>0</v>
      </c>
      <c r="AN20" s="401">
        <v>0</v>
      </c>
      <c r="AO20" s="400" t="s">
        <v>26</v>
      </c>
      <c r="AP20" s="400" t="s">
        <v>26</v>
      </c>
      <c r="AQ20" s="400" t="s">
        <v>26</v>
      </c>
      <c r="AR20" s="400" t="s">
        <v>26</v>
      </c>
      <c r="AS20" s="400">
        <v>0.93799999999999994</v>
      </c>
      <c r="AT20" s="400">
        <v>0.93799999999999994</v>
      </c>
      <c r="AU20" s="139">
        <v>0.92200000000000004</v>
      </c>
      <c r="AV20" s="139"/>
      <c r="AW20" s="139">
        <v>0.93400000000000005</v>
      </c>
      <c r="AX20" s="139"/>
      <c r="AY20" s="139">
        <v>0.96799999999999997</v>
      </c>
      <c r="AZ20" s="139"/>
      <c r="BA20" s="400"/>
      <c r="BB20" s="565">
        <v>0.97499999999999998</v>
      </c>
      <c r="BC20" s="565"/>
    </row>
    <row r="21" spans="1:55" ht="25" hidden="1" customHeight="1" outlineLevel="1" x14ac:dyDescent="0.25">
      <c r="A21" s="327" t="s">
        <v>128</v>
      </c>
      <c r="B21" s="399" t="s">
        <v>26</v>
      </c>
      <c r="C21" s="399" t="s">
        <v>26</v>
      </c>
      <c r="D21" s="399" t="s">
        <v>26</v>
      </c>
      <c r="E21" s="399" t="s">
        <v>26</v>
      </c>
      <c r="F21" s="399" t="s">
        <v>26</v>
      </c>
      <c r="G21" s="399" t="s">
        <v>26</v>
      </c>
      <c r="H21" s="399" t="s">
        <v>26</v>
      </c>
      <c r="I21" s="399" t="s">
        <v>26</v>
      </c>
      <c r="J21" s="399" t="s">
        <v>26</v>
      </c>
      <c r="K21" s="399" t="s">
        <v>26</v>
      </c>
      <c r="L21" s="399" t="s">
        <v>26</v>
      </c>
      <c r="M21" s="399" t="s">
        <v>26</v>
      </c>
      <c r="N21" s="399" t="s">
        <v>26</v>
      </c>
      <c r="O21" s="399" t="s">
        <v>26</v>
      </c>
      <c r="P21" s="399" t="s">
        <v>26</v>
      </c>
      <c r="Q21" s="401">
        <v>0</v>
      </c>
      <c r="R21" s="401">
        <v>0</v>
      </c>
      <c r="S21" s="401">
        <v>0</v>
      </c>
      <c r="T21" s="401">
        <v>0</v>
      </c>
      <c r="U21" s="401">
        <v>0</v>
      </c>
      <c r="V21" s="401">
        <v>0</v>
      </c>
      <c r="W21" s="401">
        <v>0</v>
      </c>
      <c r="X21" s="401">
        <v>0</v>
      </c>
      <c r="Y21" s="401">
        <v>0</v>
      </c>
      <c r="Z21" s="401">
        <v>0</v>
      </c>
      <c r="AA21" s="401">
        <v>0</v>
      </c>
      <c r="AB21" s="401">
        <v>0</v>
      </c>
      <c r="AC21" s="401">
        <v>0</v>
      </c>
      <c r="AD21" s="400">
        <v>0.96699999999999997</v>
      </c>
      <c r="AE21" s="400">
        <v>0.90100000000000002</v>
      </c>
      <c r="AF21" s="400">
        <v>0.94399999999999995</v>
      </c>
      <c r="AG21" s="400">
        <v>0.99099999999999999</v>
      </c>
      <c r="AH21" s="400">
        <v>0.98199999999999998</v>
      </c>
      <c r="AI21" s="400">
        <v>0.98199999999999998</v>
      </c>
      <c r="AJ21" s="400">
        <v>0.98199999999999998</v>
      </c>
      <c r="AK21" s="400">
        <v>0.96499999999999997</v>
      </c>
      <c r="AL21" s="400">
        <v>0.98499999999999999</v>
      </c>
      <c r="AM21" s="400">
        <v>0.98099999999999998</v>
      </c>
      <c r="AN21" s="400">
        <v>0.99099999999999999</v>
      </c>
      <c r="AO21" s="400">
        <v>0.99099999999999999</v>
      </c>
      <c r="AP21" s="400">
        <v>0.97399999999999998</v>
      </c>
      <c r="AQ21" s="400">
        <v>0.95899999999999996</v>
      </c>
      <c r="AR21" s="400">
        <v>0.98499999999999999</v>
      </c>
      <c r="AS21" s="400">
        <v>0.99299999999999999</v>
      </c>
      <c r="AT21" s="400">
        <v>0.99299999999999999</v>
      </c>
      <c r="AU21" s="139">
        <v>0.97399999999999998</v>
      </c>
      <c r="AV21" s="139"/>
      <c r="AW21" s="139">
        <v>0.96399999999999997</v>
      </c>
      <c r="AX21" s="139"/>
      <c r="AY21" s="139">
        <v>0.97499999999999998</v>
      </c>
      <c r="AZ21" s="139"/>
      <c r="BA21" s="400"/>
      <c r="BB21" s="565">
        <v>0.97599999999999998</v>
      </c>
      <c r="BC21" s="565"/>
    </row>
    <row r="22" spans="1:55" ht="25" hidden="1" customHeight="1" outlineLevel="1" x14ac:dyDescent="0.25">
      <c r="A22" s="327" t="s">
        <v>172</v>
      </c>
      <c r="B22" s="399" t="s">
        <v>26</v>
      </c>
      <c r="C22" s="399" t="s">
        <v>26</v>
      </c>
      <c r="D22" s="399" t="s">
        <v>26</v>
      </c>
      <c r="E22" s="399" t="s">
        <v>26</v>
      </c>
      <c r="F22" s="399" t="s">
        <v>26</v>
      </c>
      <c r="G22" s="399" t="s">
        <v>26</v>
      </c>
      <c r="H22" s="399" t="s">
        <v>26</v>
      </c>
      <c r="I22" s="399" t="s">
        <v>26</v>
      </c>
      <c r="J22" s="399" t="s">
        <v>26</v>
      </c>
      <c r="K22" s="399" t="s">
        <v>26</v>
      </c>
      <c r="L22" s="399" t="s">
        <v>26</v>
      </c>
      <c r="M22" s="399" t="s">
        <v>26</v>
      </c>
      <c r="N22" s="399" t="s">
        <v>26</v>
      </c>
      <c r="O22" s="399" t="s">
        <v>26</v>
      </c>
      <c r="P22" s="399" t="s">
        <v>26</v>
      </c>
      <c r="Q22" s="401">
        <v>0</v>
      </c>
      <c r="R22" s="401">
        <v>0</v>
      </c>
      <c r="S22" s="401">
        <v>0</v>
      </c>
      <c r="T22" s="401">
        <v>0</v>
      </c>
      <c r="U22" s="401">
        <v>0</v>
      </c>
      <c r="V22" s="401">
        <v>0</v>
      </c>
      <c r="W22" s="401">
        <v>0</v>
      </c>
      <c r="X22" s="401">
        <v>0</v>
      </c>
      <c r="Y22" s="401">
        <v>0</v>
      </c>
      <c r="Z22" s="401">
        <v>0</v>
      </c>
      <c r="AA22" s="401">
        <v>0</v>
      </c>
      <c r="AB22" s="401">
        <v>0</v>
      </c>
      <c r="AC22" s="401">
        <v>0</v>
      </c>
      <c r="AD22" s="400">
        <v>1</v>
      </c>
      <c r="AE22" s="400">
        <v>1</v>
      </c>
      <c r="AF22" s="400">
        <v>0.98099999999999998</v>
      </c>
      <c r="AG22" s="400">
        <v>0.98</v>
      </c>
      <c r="AH22" s="400">
        <v>1</v>
      </c>
      <c r="AI22" s="400">
        <v>1</v>
      </c>
      <c r="AJ22" s="400">
        <v>1</v>
      </c>
      <c r="AK22" s="400">
        <v>1</v>
      </c>
      <c r="AL22" s="400">
        <v>1</v>
      </c>
      <c r="AM22" s="400">
        <v>0.95899999999999996</v>
      </c>
      <c r="AN22" s="400">
        <v>1</v>
      </c>
      <c r="AO22" s="400">
        <v>1</v>
      </c>
      <c r="AP22" s="400">
        <v>1</v>
      </c>
      <c r="AQ22" s="400">
        <v>0.95899999999999996</v>
      </c>
      <c r="AR22" s="400">
        <v>0.97399999999999998</v>
      </c>
      <c r="AS22" s="400">
        <v>1</v>
      </c>
      <c r="AT22" s="400">
        <v>1</v>
      </c>
      <c r="AU22" s="139">
        <v>0.95599999999999996</v>
      </c>
      <c r="AV22" s="139"/>
      <c r="AW22" s="139">
        <v>0.97099999999999997</v>
      </c>
      <c r="AX22" s="139"/>
      <c r="AY22" s="139">
        <v>1</v>
      </c>
      <c r="AZ22" s="139"/>
      <c r="BA22" s="400"/>
      <c r="BB22" s="565">
        <v>0.98499999999999999</v>
      </c>
      <c r="BC22" s="565"/>
    </row>
    <row r="23" spans="1:55" ht="25" customHeight="1" collapsed="1" x14ac:dyDescent="0.25">
      <c r="A23" s="154" t="s">
        <v>493</v>
      </c>
      <c r="B23" s="139">
        <v>0.115</v>
      </c>
      <c r="C23" s="139">
        <v>0.10100000000000001</v>
      </c>
      <c r="D23" s="139">
        <v>0.109</v>
      </c>
      <c r="E23" s="139">
        <v>0.10100000000000001</v>
      </c>
      <c r="F23" s="139">
        <v>0.112</v>
      </c>
      <c r="G23" s="139">
        <v>0.11899999999999999</v>
      </c>
      <c r="H23" s="139">
        <v>9.7000000000000003E-2</v>
      </c>
      <c r="I23" s="139">
        <v>0.115</v>
      </c>
      <c r="J23" s="139">
        <v>0.10199999999999999</v>
      </c>
      <c r="K23" s="139">
        <v>0.111</v>
      </c>
      <c r="L23" s="139">
        <v>0.11700000000000001</v>
      </c>
      <c r="M23" s="139">
        <v>0.10299999999999999</v>
      </c>
      <c r="N23" s="139">
        <v>9.8000000000000004E-2</v>
      </c>
      <c r="O23" s="139">
        <v>9.0999999999999998E-2</v>
      </c>
      <c r="P23" s="139">
        <v>0.10199999999999999</v>
      </c>
      <c r="Q23" s="139">
        <v>0.10299999999999999</v>
      </c>
      <c r="R23" s="139">
        <v>0.10100000000000001</v>
      </c>
      <c r="S23" s="139">
        <v>0.10199999999999999</v>
      </c>
      <c r="T23" s="139">
        <v>0.09</v>
      </c>
      <c r="U23" s="139">
        <v>9.8000000000000004E-2</v>
      </c>
      <c r="V23" s="139">
        <v>0.10299999999999999</v>
      </c>
      <c r="W23" s="139">
        <v>9.4E-2</v>
      </c>
      <c r="X23" s="139">
        <v>9.6000000000000002E-2</v>
      </c>
      <c r="Y23" s="139">
        <v>8.5999999999999993E-2</v>
      </c>
      <c r="Z23" s="139">
        <v>9.4E-2</v>
      </c>
      <c r="AA23" s="139">
        <v>0.106</v>
      </c>
      <c r="AB23" s="139">
        <v>0.187</v>
      </c>
      <c r="AC23" s="139">
        <v>9.1999999999999998E-2</v>
      </c>
      <c r="AD23" s="139">
        <v>8.2000000000000003E-2</v>
      </c>
      <c r="AE23" s="139">
        <v>9.6000000000000002E-2</v>
      </c>
      <c r="AF23" s="139">
        <v>0.123</v>
      </c>
      <c r="AG23" s="139">
        <v>0.10199999999999999</v>
      </c>
      <c r="AH23" s="139">
        <v>0.09</v>
      </c>
      <c r="AI23" s="139">
        <v>8.4000000000000005E-2</v>
      </c>
      <c r="AJ23" s="139">
        <v>9.5000000000000001E-2</v>
      </c>
      <c r="AK23" s="139">
        <v>0.10299999999999999</v>
      </c>
      <c r="AL23" s="139">
        <v>8.8999999999999996E-2</v>
      </c>
      <c r="AM23" s="139">
        <v>0.09</v>
      </c>
      <c r="AN23" s="139">
        <v>8.6999999999999994E-2</v>
      </c>
      <c r="AO23" s="139">
        <v>9.1999999999999998E-2</v>
      </c>
      <c r="AP23" s="139">
        <v>9.8000000000000004E-2</v>
      </c>
      <c r="AQ23" s="139">
        <v>0.107</v>
      </c>
      <c r="AR23" s="139">
        <v>9.2583848839840749E-2</v>
      </c>
      <c r="AS23" s="139">
        <v>8.8999999999999996E-2</v>
      </c>
      <c r="AT23" s="139">
        <v>9.7000000000000003E-2</v>
      </c>
      <c r="AU23" s="139">
        <v>0.10199999999999999</v>
      </c>
      <c r="AV23" s="139"/>
      <c r="AW23" s="139">
        <v>9.0999999999999998E-2</v>
      </c>
      <c r="AX23" s="139"/>
      <c r="AY23" s="139">
        <v>9.1999999999999998E-2</v>
      </c>
      <c r="AZ23" s="139">
        <v>8.5000000000000006E-2</v>
      </c>
      <c r="BA23" s="139">
        <v>9.1999999999999998E-2</v>
      </c>
      <c r="BB23" s="535">
        <v>9.8000000000000004E-2</v>
      </c>
      <c r="BC23" s="535">
        <v>8.6999999999999994E-2</v>
      </c>
    </row>
    <row r="24" spans="1:55" ht="25" customHeight="1" x14ac:dyDescent="0.25">
      <c r="A24" s="154" t="s">
        <v>168</v>
      </c>
      <c r="B24" s="139">
        <v>9.3927706875557737E-2</v>
      </c>
      <c r="C24" s="139">
        <v>0.11240623994931664</v>
      </c>
      <c r="D24" s="139">
        <v>7.2052073008014528E-2</v>
      </c>
      <c r="E24" s="139">
        <v>5.2996093531569866E-3</v>
      </c>
      <c r="F24" s="139">
        <v>6.4600000000000005E-2</v>
      </c>
      <c r="G24" s="139">
        <v>3.1080969887486098E-2</v>
      </c>
      <c r="H24" s="139">
        <v>6.7695940130074739E-3</v>
      </c>
      <c r="I24" s="139">
        <v>-1.5476986381067759E-2</v>
      </c>
      <c r="J24" s="139">
        <v>2.1282477738842731E-2</v>
      </c>
      <c r="K24" s="139">
        <v>1.1157085724033733E-2</v>
      </c>
      <c r="L24" s="139">
        <v>2.1391182035467526E-2</v>
      </c>
      <c r="M24" s="139">
        <v>4.810068539950163E-2</v>
      </c>
      <c r="N24" s="139">
        <v>7.1768578096155666E-2</v>
      </c>
      <c r="O24" s="139">
        <v>1.6527621938470904E-2</v>
      </c>
      <c r="P24" s="139">
        <v>3.8138908396943672E-2</v>
      </c>
      <c r="Q24" s="139">
        <v>0.03</v>
      </c>
      <c r="R24" s="139">
        <v>3.0000000000000001E-3</v>
      </c>
      <c r="S24" s="139">
        <v>4.2000000000000003E-2</v>
      </c>
      <c r="T24" s="139">
        <v>5.5E-2</v>
      </c>
      <c r="U24" s="139">
        <v>3.3000000000000002E-2</v>
      </c>
      <c r="V24" s="139">
        <v>6.9000000000000006E-2</v>
      </c>
      <c r="W24" s="139">
        <v>0.11799999999999999</v>
      </c>
      <c r="X24" s="139">
        <v>7.8E-2</v>
      </c>
      <c r="Y24" s="139">
        <v>0.12</v>
      </c>
      <c r="Z24" s="139">
        <v>9.9000000000000005E-2</v>
      </c>
      <c r="AA24" s="139">
        <v>-5.3999999999999999E-2</v>
      </c>
      <c r="AB24" s="139">
        <v>-0.80300000000000005</v>
      </c>
      <c r="AC24" s="139">
        <v>-0.14299999999999999</v>
      </c>
      <c r="AD24" s="139">
        <v>0.10299999999999999</v>
      </c>
      <c r="AE24" s="139">
        <v>-0.19800000000000001</v>
      </c>
      <c r="AF24" s="139">
        <v>-0.185</v>
      </c>
      <c r="AG24" s="139">
        <v>4.7149999999999999</v>
      </c>
      <c r="AH24" s="139">
        <v>0.58799999999999997</v>
      </c>
      <c r="AI24" s="139">
        <v>0.17699999999999999</v>
      </c>
      <c r="AJ24" s="139">
        <v>0.45200000000000001</v>
      </c>
      <c r="AK24" s="139">
        <v>0.76400000000000001</v>
      </c>
      <c r="AL24" s="139">
        <v>0.34599999999999997</v>
      </c>
      <c r="AM24" s="139">
        <v>9.1999999999999998E-2</v>
      </c>
      <c r="AN24" s="139">
        <v>4.9000000000000002E-2</v>
      </c>
      <c r="AO24" s="139">
        <v>0.20399999999999999</v>
      </c>
      <c r="AP24" s="139">
        <v>0.13539999999999999</v>
      </c>
      <c r="AQ24" s="139">
        <v>5.8000000000000003E-2</v>
      </c>
      <c r="AR24" s="139">
        <v>5.4670589312200368E-2</v>
      </c>
      <c r="AS24" s="139">
        <v>0.108</v>
      </c>
      <c r="AT24" s="139">
        <v>8.7999999999999995E-2</v>
      </c>
      <c r="AU24" s="139">
        <v>0.09</v>
      </c>
      <c r="AV24" s="139"/>
      <c r="AW24" s="139">
        <v>7.2999999999999995E-2</v>
      </c>
      <c r="AX24" s="139"/>
      <c r="AY24" s="139">
        <v>0.158</v>
      </c>
      <c r="AZ24" s="139">
        <v>0.151</v>
      </c>
      <c r="BA24" s="139">
        <v>0.11600000000000001</v>
      </c>
      <c r="BB24" s="535">
        <v>0.105</v>
      </c>
      <c r="BC24" s="535">
        <v>0.123</v>
      </c>
    </row>
    <row r="25" spans="1:55" ht="25" customHeight="1" x14ac:dyDescent="0.25">
      <c r="A25" s="154" t="s">
        <v>169</v>
      </c>
      <c r="B25" s="139">
        <v>9.1109426533131588E-2</v>
      </c>
      <c r="C25" s="139">
        <v>0.11161842435916958</v>
      </c>
      <c r="D25" s="139">
        <v>7.8499497989434008E-2</v>
      </c>
      <c r="E25" s="139">
        <v>1.5118188784405184E-2</v>
      </c>
      <c r="F25" s="139">
        <v>6.8599999999999994E-2</v>
      </c>
      <c r="G25" s="139">
        <v>4.5847974853435725E-2</v>
      </c>
      <c r="H25" s="139">
        <v>1.6499572104341276E-2</v>
      </c>
      <c r="I25" s="139">
        <v>-5.7070360966735567E-3</v>
      </c>
      <c r="J25" s="139">
        <v>3.7658904540604832E-2</v>
      </c>
      <c r="K25" s="139">
        <v>2.4114767585873498E-2</v>
      </c>
      <c r="L25" s="139">
        <v>2.7694473642116302E-2</v>
      </c>
      <c r="M25" s="139">
        <v>5.5642407363380997E-2</v>
      </c>
      <c r="N25" s="139">
        <v>7.5303880604044693E-2</v>
      </c>
      <c r="O25" s="139">
        <v>3.0650333213418035E-2</v>
      </c>
      <c r="P25" s="139">
        <v>4.6159841355120523E-2</v>
      </c>
      <c r="Q25" s="139">
        <v>0.05</v>
      </c>
      <c r="R25" s="139">
        <v>8.9999999999999993E-3</v>
      </c>
      <c r="S25" s="139">
        <v>4.2000000000000003E-2</v>
      </c>
      <c r="T25" s="139">
        <v>5.3999999999999999E-2</v>
      </c>
      <c r="U25" s="139">
        <v>3.9E-2</v>
      </c>
      <c r="V25" s="139">
        <v>7.2999999999999995E-2</v>
      </c>
      <c r="W25" s="139">
        <v>0.123</v>
      </c>
      <c r="X25" s="139">
        <v>8.5000000000000006E-2</v>
      </c>
      <c r="Y25" s="139">
        <v>0.13</v>
      </c>
      <c r="Z25" s="139">
        <v>0.105</v>
      </c>
      <c r="AA25" s="139">
        <v>-4.8000000000000001E-2</v>
      </c>
      <c r="AB25" s="139">
        <v>-0.80400000000000005</v>
      </c>
      <c r="AC25" s="139">
        <v>-0.14199999999999999</v>
      </c>
      <c r="AD25" s="139">
        <v>9.5000000000000001E-2</v>
      </c>
      <c r="AE25" s="139">
        <v>-0.19900000000000001</v>
      </c>
      <c r="AF25" s="139">
        <v>-0.187</v>
      </c>
      <c r="AG25" s="139">
        <v>4.7759999999999998</v>
      </c>
      <c r="AH25" s="139">
        <v>0.60099999999999998</v>
      </c>
      <c r="AI25" s="139">
        <v>0.17799999999999999</v>
      </c>
      <c r="AJ25" s="139">
        <v>0.45800000000000002</v>
      </c>
      <c r="AK25" s="139">
        <v>0.76</v>
      </c>
      <c r="AL25" s="139">
        <v>0.34300000000000003</v>
      </c>
      <c r="AM25" s="139">
        <v>9.7000000000000003E-2</v>
      </c>
      <c r="AN25" s="139">
        <v>6.3E-2</v>
      </c>
      <c r="AO25" s="139">
        <v>0.20699999999999999</v>
      </c>
      <c r="AP25" s="139">
        <v>0.15010000000000001</v>
      </c>
      <c r="AQ25" s="139">
        <v>6.0999999999999999E-2</v>
      </c>
      <c r="AR25" s="139">
        <v>5.4167381633689615E-2</v>
      </c>
      <c r="AS25" s="139">
        <v>0.11700000000000001</v>
      </c>
      <c r="AT25" s="139">
        <v>9.4E-2</v>
      </c>
      <c r="AU25" s="139">
        <v>9.6000000000000002E-2</v>
      </c>
      <c r="AV25" s="139"/>
      <c r="AW25" s="139">
        <v>7.4999999999999997E-2</v>
      </c>
      <c r="AX25" s="139"/>
      <c r="AY25" s="139">
        <v>0.159</v>
      </c>
      <c r="AZ25" s="139">
        <v>0.17599999999999999</v>
      </c>
      <c r="BA25" s="139">
        <v>0.125</v>
      </c>
      <c r="BB25" s="535">
        <v>0.104</v>
      </c>
      <c r="BC25" s="535">
        <v>0.122</v>
      </c>
    </row>
    <row r="26" spans="1:55" ht="25" customHeight="1" x14ac:dyDescent="0.25">
      <c r="A26" s="154" t="s">
        <v>170</v>
      </c>
      <c r="B26" s="139">
        <v>8.9680429248397697E-2</v>
      </c>
      <c r="C26" s="139">
        <v>6.449364665464774E-2</v>
      </c>
      <c r="D26" s="139">
        <v>3.9990904063519128E-2</v>
      </c>
      <c r="E26" s="139">
        <v>3.9651731679035018E-2</v>
      </c>
      <c r="F26" s="139">
        <v>5.74E-2</v>
      </c>
      <c r="G26" s="139">
        <v>6.2500893678547165E-2</v>
      </c>
      <c r="H26" s="139">
        <v>4.070640149035798E-2</v>
      </c>
      <c r="I26" s="139">
        <v>0.10854396091846108</v>
      </c>
      <c r="J26" s="139">
        <v>7.3272238664805478E-2</v>
      </c>
      <c r="K26" s="139">
        <v>7.0488150169280894E-2</v>
      </c>
      <c r="L26" s="139">
        <v>2.9651932780846879E-2</v>
      </c>
      <c r="M26" s="139">
        <v>3.4481079816684801E-2</v>
      </c>
      <c r="N26" s="139">
        <v>2.2875230187191509E-2</v>
      </c>
      <c r="O26" s="139">
        <v>2.4815439206524292E-2</v>
      </c>
      <c r="P26" s="139">
        <v>4.4625785628055192E-2</v>
      </c>
      <c r="Q26" s="139">
        <v>3.3000000000000002E-2</v>
      </c>
      <c r="R26" s="139">
        <v>4.8000000000000001E-2</v>
      </c>
      <c r="S26" s="139">
        <v>0.11</v>
      </c>
      <c r="T26" s="139">
        <v>9.6000000000000002E-2</v>
      </c>
      <c r="U26" s="139">
        <v>7.1999999999999995E-2</v>
      </c>
      <c r="V26" s="139">
        <v>5.8999999999999997E-2</v>
      </c>
      <c r="W26" s="139">
        <v>8.7999999999999995E-2</v>
      </c>
      <c r="X26" s="139">
        <v>6.2E-2</v>
      </c>
      <c r="Y26" s="139">
        <v>8.5999999999999993E-2</v>
      </c>
      <c r="Z26" s="139">
        <v>7.4999999999999997E-2</v>
      </c>
      <c r="AA26" s="139">
        <v>-4.7E-2</v>
      </c>
      <c r="AB26" s="139">
        <v>-0.78100000000000003</v>
      </c>
      <c r="AC26" s="139">
        <v>-0.23799999999999999</v>
      </c>
      <c r="AD26" s="139">
        <v>7.0999999999999994E-2</v>
      </c>
      <c r="AE26" s="139">
        <v>-0.24399999999999999</v>
      </c>
      <c r="AF26" s="139">
        <v>-0.17599999999999999</v>
      </c>
      <c r="AG26" s="139">
        <v>3.851</v>
      </c>
      <c r="AH26" s="139">
        <v>0.73899999999999999</v>
      </c>
      <c r="AI26" s="139">
        <v>0.253</v>
      </c>
      <c r="AJ26" s="139">
        <v>0.503</v>
      </c>
      <c r="AK26" s="139">
        <v>0.91400000000000003</v>
      </c>
      <c r="AL26" s="139">
        <v>0.377</v>
      </c>
      <c r="AM26" s="139">
        <v>0.105</v>
      </c>
      <c r="AN26" s="139">
        <v>8.5000000000000006E-2</v>
      </c>
      <c r="AO26" s="139">
        <v>0.255</v>
      </c>
      <c r="AP26" s="139">
        <v>0.1128</v>
      </c>
      <c r="AQ26" s="139">
        <v>0.121</v>
      </c>
      <c r="AR26" s="139">
        <v>7.239126562561915E-2</v>
      </c>
      <c r="AS26" s="139">
        <v>9.8000000000000004E-2</v>
      </c>
      <c r="AT26" s="139">
        <v>0.10100000000000001</v>
      </c>
      <c r="AU26" s="139">
        <v>5.3999999999999999E-2</v>
      </c>
      <c r="AV26" s="139"/>
      <c r="AW26" s="139">
        <v>2.4E-2</v>
      </c>
      <c r="AX26" s="139"/>
      <c r="AY26" s="139">
        <v>0.109</v>
      </c>
      <c r="AZ26" s="139">
        <v>0.17699999999999999</v>
      </c>
      <c r="BA26" s="139">
        <v>0.105</v>
      </c>
      <c r="BB26" s="535">
        <v>0.14000000000000001</v>
      </c>
      <c r="BC26" s="535">
        <v>0.129</v>
      </c>
    </row>
    <row r="27" spans="1:55" ht="25" customHeight="1" x14ac:dyDescent="0.25">
      <c r="A27" s="156" t="s">
        <v>171</v>
      </c>
      <c r="B27" s="140">
        <v>7.1002725209490247E-2</v>
      </c>
      <c r="C27" s="140">
        <v>6.0276414722925331E-2</v>
      </c>
      <c r="D27" s="140">
        <v>3.7346842967315164E-2</v>
      </c>
      <c r="E27" s="140">
        <v>2.9579880541672487E-2</v>
      </c>
      <c r="F27" s="140">
        <v>4.8800000000000003E-2</v>
      </c>
      <c r="G27" s="140">
        <v>5.5874684438058653E-2</v>
      </c>
      <c r="H27" s="140">
        <v>4.2577296487745775E-2</v>
      </c>
      <c r="I27" s="140">
        <v>0.10648894556779886</v>
      </c>
      <c r="J27" s="140">
        <v>5.7402562961115455E-2</v>
      </c>
      <c r="K27" s="140">
        <v>6.4204294268162432E-2</v>
      </c>
      <c r="L27" s="140">
        <v>6.3696223651021899E-3</v>
      </c>
      <c r="M27" s="140">
        <v>2.6077570841010145E-2</v>
      </c>
      <c r="N27" s="140">
        <v>2.709284490356989E-2</v>
      </c>
      <c r="O27" s="140">
        <v>2.2169065024516987E-2</v>
      </c>
      <c r="P27" s="140">
        <v>3.8191834059152496E-2</v>
      </c>
      <c r="Q27" s="140">
        <v>3.5000000000000003E-2</v>
      </c>
      <c r="R27" s="140">
        <v>4.3999999999999997E-2</v>
      </c>
      <c r="S27" s="140">
        <v>0.107</v>
      </c>
      <c r="T27" s="140">
        <v>9.9000000000000005E-2</v>
      </c>
      <c r="U27" s="140">
        <v>7.1999999999999995E-2</v>
      </c>
      <c r="V27" s="140">
        <v>5.6000000000000001E-2</v>
      </c>
      <c r="W27" s="140">
        <v>8.2000000000000003E-2</v>
      </c>
      <c r="X27" s="140">
        <v>5.8999999999999997E-2</v>
      </c>
      <c r="Y27" s="140">
        <v>7.9000000000000001E-2</v>
      </c>
      <c r="Z27" s="140">
        <v>7.0000000000000007E-2</v>
      </c>
      <c r="AA27" s="140">
        <v>-4.4999999999999998E-2</v>
      </c>
      <c r="AB27" s="140">
        <v>-0.78200000000000003</v>
      </c>
      <c r="AC27" s="140">
        <v>-0.22900000000000001</v>
      </c>
      <c r="AD27" s="140">
        <v>6.5000000000000002E-2</v>
      </c>
      <c r="AE27" s="140">
        <v>-0.24299999999999999</v>
      </c>
      <c r="AF27" s="140">
        <v>-0.185</v>
      </c>
      <c r="AG27" s="140">
        <v>3.8420000000000001</v>
      </c>
      <c r="AH27" s="140">
        <v>0.71499999999999997</v>
      </c>
      <c r="AI27" s="140">
        <v>0.246</v>
      </c>
      <c r="AJ27" s="140">
        <v>0.49</v>
      </c>
      <c r="AK27" s="140">
        <v>0.87</v>
      </c>
      <c r="AL27" s="140">
        <v>0.36299999999999999</v>
      </c>
      <c r="AM27" s="140">
        <v>0.1</v>
      </c>
      <c r="AN27" s="140">
        <v>8.1000000000000003E-2</v>
      </c>
      <c r="AO27" s="140">
        <v>0.24299999999999999</v>
      </c>
      <c r="AP27" s="140">
        <v>0.1084</v>
      </c>
      <c r="AQ27" s="140">
        <v>0.11799999999999999</v>
      </c>
      <c r="AR27" s="140">
        <v>6.9000000000000006E-2</v>
      </c>
      <c r="AS27" s="140">
        <v>8.7999999999999995E-2</v>
      </c>
      <c r="AT27" s="140">
        <v>9.5000000000000001E-2</v>
      </c>
      <c r="AU27" s="140">
        <v>4.7E-2</v>
      </c>
      <c r="AV27" s="140"/>
      <c r="AW27" s="140">
        <v>2.4E-2</v>
      </c>
      <c r="AX27" s="140"/>
      <c r="AY27" s="140">
        <v>0.112</v>
      </c>
      <c r="AZ27" s="140">
        <v>0.19600000000000001</v>
      </c>
      <c r="BA27" s="140">
        <v>0.113</v>
      </c>
      <c r="BB27" s="536">
        <v>0.13800000000000001</v>
      </c>
      <c r="BC27" s="536">
        <v>0.13100000000000001</v>
      </c>
    </row>
    <row r="29" spans="1:55" ht="25" customHeight="1" x14ac:dyDescent="0.25">
      <c r="A29" s="27"/>
      <c r="B29" s="27"/>
      <c r="C29" s="27"/>
      <c r="D29" s="27"/>
      <c r="E29" s="27"/>
      <c r="F29" s="27"/>
      <c r="G29" s="27"/>
      <c r="H29" s="27"/>
      <c r="I29" s="27"/>
      <c r="J29" s="27"/>
      <c r="K29" s="27"/>
      <c r="L29" s="27"/>
      <c r="M29" s="27"/>
      <c r="N29" s="27"/>
      <c r="O29" s="27"/>
    </row>
    <row r="30" spans="1:55" ht="25" customHeight="1" x14ac:dyDescent="0.25">
      <c r="A30" s="27"/>
      <c r="B30" s="27"/>
      <c r="C30" s="27"/>
      <c r="D30" s="27"/>
      <c r="E30" s="27"/>
      <c r="F30" s="27"/>
      <c r="G30" s="27"/>
      <c r="H30" s="27"/>
      <c r="I30" s="27"/>
      <c r="J30" s="27"/>
      <c r="K30" s="27"/>
      <c r="L30" s="27"/>
      <c r="M30" s="27"/>
      <c r="N30" s="27"/>
      <c r="O30" s="27"/>
    </row>
    <row r="31" spans="1:55" ht="25" customHeight="1" x14ac:dyDescent="0.25">
      <c r="A31" s="27"/>
      <c r="B31" s="27"/>
      <c r="C31" s="27"/>
      <c r="D31" s="27"/>
      <c r="E31" s="27"/>
      <c r="F31" s="27"/>
      <c r="G31" s="27"/>
      <c r="H31" s="27"/>
      <c r="I31" s="27"/>
      <c r="J31" s="27"/>
      <c r="K31" s="27"/>
      <c r="L31" s="27"/>
      <c r="M31" s="27"/>
      <c r="N31" s="27"/>
      <c r="O31" s="27"/>
    </row>
    <row r="32" spans="1:55" ht="25" customHeight="1" x14ac:dyDescent="0.25">
      <c r="A32" s="27"/>
      <c r="B32" s="27"/>
      <c r="C32" s="27"/>
      <c r="D32" s="27"/>
      <c r="E32" s="27"/>
      <c r="F32" s="27"/>
      <c r="G32" s="27"/>
      <c r="H32" s="27"/>
      <c r="I32" s="27"/>
      <c r="J32" s="27"/>
      <c r="K32" s="27"/>
      <c r="L32" s="27"/>
      <c r="M32" s="27"/>
      <c r="N32" s="27"/>
      <c r="O32" s="27"/>
    </row>
    <row r="33" spans="1:15" ht="25" customHeight="1" x14ac:dyDescent="0.25">
      <c r="A33" s="27"/>
      <c r="B33" s="27"/>
      <c r="C33" s="27"/>
      <c r="D33" s="27"/>
      <c r="E33" s="27"/>
      <c r="F33" s="27"/>
      <c r="G33" s="27"/>
      <c r="H33" s="27"/>
      <c r="I33" s="27"/>
      <c r="J33" s="27"/>
      <c r="K33" s="27"/>
      <c r="L33" s="27"/>
      <c r="M33" s="27"/>
      <c r="N33" s="27"/>
      <c r="O33" s="27"/>
    </row>
    <row r="34" spans="1:15" ht="25" customHeight="1" x14ac:dyDescent="0.25">
      <c r="A34" s="27"/>
      <c r="B34" s="27"/>
      <c r="C34" s="27"/>
      <c r="D34" s="27"/>
      <c r="E34" s="27"/>
      <c r="F34" s="27"/>
      <c r="G34" s="27"/>
      <c r="H34" s="27"/>
      <c r="I34" s="27"/>
      <c r="J34" s="27"/>
      <c r="K34" s="27"/>
      <c r="L34" s="27"/>
      <c r="M34" s="27"/>
      <c r="N34" s="27"/>
      <c r="O34" s="27"/>
    </row>
    <row r="35" spans="1:15" ht="25" customHeight="1" x14ac:dyDescent="0.25">
      <c r="A35" s="27"/>
      <c r="B35" s="27"/>
      <c r="C35" s="27"/>
      <c r="D35" s="27"/>
      <c r="E35" s="27"/>
      <c r="F35" s="27"/>
      <c r="G35" s="27"/>
      <c r="H35" s="27"/>
      <c r="I35" s="27"/>
      <c r="J35" s="27"/>
      <c r="K35" s="27"/>
      <c r="L35" s="27"/>
      <c r="M35" s="27"/>
      <c r="N35" s="27"/>
      <c r="O35" s="27"/>
    </row>
    <row r="36" spans="1:15" ht="25" customHeight="1" x14ac:dyDescent="0.25">
      <c r="A36" s="27"/>
      <c r="B36" s="27"/>
      <c r="C36" s="27"/>
      <c r="D36" s="27"/>
      <c r="E36" s="27"/>
      <c r="F36" s="27"/>
      <c r="G36" s="27"/>
      <c r="H36" s="27"/>
      <c r="I36" s="27"/>
      <c r="J36" s="27"/>
      <c r="K36" s="27"/>
      <c r="L36" s="27"/>
      <c r="M36" s="27"/>
      <c r="N36" s="27"/>
      <c r="O36" s="27"/>
    </row>
    <row r="37" spans="1:15" ht="25" customHeight="1" x14ac:dyDescent="0.25"/>
    <row r="38" spans="1:15" ht="25" customHeight="1" x14ac:dyDescent="0.25"/>
    <row r="39" spans="1:15" ht="25" customHeight="1" x14ac:dyDescent="0.25"/>
    <row r="40" spans="1:15" ht="25" customHeight="1" x14ac:dyDescent="0.25"/>
    <row r="41" spans="1:15" ht="25" customHeight="1" x14ac:dyDescent="0.25"/>
    <row r="42" spans="1:15" ht="25" customHeight="1" x14ac:dyDescent="0.25"/>
    <row r="43" spans="1:15" ht="25" customHeight="1" x14ac:dyDescent="0.25"/>
    <row r="44" spans="1:15" ht="25" customHeight="1" x14ac:dyDescent="0.25"/>
    <row r="45" spans="1:15" ht="25" customHeight="1" x14ac:dyDescent="0.25"/>
    <row r="46" spans="1:15" ht="25" customHeight="1" x14ac:dyDescent="0.25"/>
    <row r="47" spans="1:15" ht="25" customHeight="1" x14ac:dyDescent="0.25"/>
    <row r="48" spans="1:15"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row r="112" ht="25" customHeight="1" x14ac:dyDescent="0.25"/>
    <row r="113" ht="25" customHeight="1" x14ac:dyDescent="0.25"/>
    <row r="114" ht="25" customHeight="1" x14ac:dyDescent="0.25"/>
    <row r="115" ht="25" customHeight="1" x14ac:dyDescent="0.25"/>
    <row r="116" ht="25" customHeight="1" x14ac:dyDescent="0.25"/>
    <row r="117" ht="25" customHeight="1" x14ac:dyDescent="0.25"/>
    <row r="118" ht="25" customHeight="1" x14ac:dyDescent="0.25"/>
  </sheetData>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G28"/>
  <sheetViews>
    <sheetView showGridLines="0" zoomScale="85" zoomScaleNormal="85" workbookViewId="0">
      <selection activeCell="F5" sqref="F5:F10"/>
    </sheetView>
  </sheetViews>
  <sheetFormatPr defaultColWidth="8.81640625" defaultRowHeight="13.5" x14ac:dyDescent="0.25"/>
  <cols>
    <col min="1" max="1" width="51.90625" style="27" customWidth="1"/>
    <col min="2" max="2" width="15.6328125" style="27" bestFit="1" customWidth="1"/>
    <col min="3" max="3" width="14.81640625" style="27" customWidth="1"/>
    <col min="4" max="4" width="18.08984375" style="27" bestFit="1" customWidth="1"/>
    <col min="5" max="5" width="16.90625" style="27" bestFit="1" customWidth="1"/>
    <col min="6" max="6" width="26.36328125" style="27" customWidth="1"/>
    <col min="7" max="16384" width="8.81640625" style="27"/>
  </cols>
  <sheetData>
    <row r="1" spans="1:7" x14ac:dyDescent="0.25">
      <c r="E1" s="49"/>
      <c r="F1" s="69"/>
    </row>
    <row r="2" spans="1:7" x14ac:dyDescent="0.25">
      <c r="E2" s="49"/>
      <c r="F2" s="69"/>
    </row>
    <row r="3" spans="1:7" x14ac:dyDescent="0.25">
      <c r="E3" s="49"/>
    </row>
    <row r="4" spans="1:7" ht="28.5" customHeight="1" x14ac:dyDescent="0.25">
      <c r="A4" s="141" t="s">
        <v>497</v>
      </c>
      <c r="B4" s="142" t="s">
        <v>498</v>
      </c>
      <c r="C4" s="153" t="s">
        <v>173</v>
      </c>
      <c r="D4" s="143" t="s">
        <v>499</v>
      </c>
      <c r="E4" s="143" t="s">
        <v>500</v>
      </c>
      <c r="F4" s="144" t="s">
        <v>501</v>
      </c>
    </row>
    <row r="5" spans="1:7" ht="20" customHeight="1" x14ac:dyDescent="0.25">
      <c r="A5" s="589" t="s">
        <v>126</v>
      </c>
      <c r="B5" s="145" t="s">
        <v>154</v>
      </c>
      <c r="C5" s="146">
        <v>0.50009999999999999</v>
      </c>
      <c r="D5" s="285">
        <v>47770</v>
      </c>
      <c r="E5" s="285">
        <v>23890</v>
      </c>
      <c r="F5" s="147">
        <v>2008</v>
      </c>
    </row>
    <row r="6" spans="1:7" ht="20" customHeight="1" x14ac:dyDescent="0.25">
      <c r="A6" s="589" t="s">
        <v>108</v>
      </c>
      <c r="B6" s="145" t="s">
        <v>174</v>
      </c>
      <c r="C6" s="146">
        <v>0.50009999999999999</v>
      </c>
      <c r="D6" s="285">
        <v>29046</v>
      </c>
      <c r="E6" s="285">
        <v>14526</v>
      </c>
      <c r="F6" s="147">
        <v>2014</v>
      </c>
    </row>
    <row r="7" spans="1:7" ht="20" customHeight="1" x14ac:dyDescent="0.25">
      <c r="A7" s="589" t="s">
        <v>108</v>
      </c>
      <c r="B7" s="145" t="s">
        <v>174</v>
      </c>
      <c r="C7" s="146">
        <v>0.60009999999999997</v>
      </c>
      <c r="D7" s="285">
        <v>21707</v>
      </c>
      <c r="E7" s="285">
        <v>13026</v>
      </c>
      <c r="F7" s="147">
        <v>2023</v>
      </c>
    </row>
    <row r="8" spans="1:7" ht="20" customHeight="1" x14ac:dyDescent="0.25">
      <c r="A8" s="595" t="s">
        <v>172</v>
      </c>
      <c r="B8" s="145" t="s">
        <v>155</v>
      </c>
      <c r="C8" s="146">
        <v>1</v>
      </c>
      <c r="D8" s="285">
        <v>954</v>
      </c>
      <c r="E8" s="285">
        <v>954</v>
      </c>
      <c r="F8" s="147">
        <v>2020</v>
      </c>
    </row>
    <row r="9" spans="1:7" ht="20" customHeight="1" x14ac:dyDescent="0.25">
      <c r="A9" s="589" t="s">
        <v>128</v>
      </c>
      <c r="B9" s="145" t="s">
        <v>154</v>
      </c>
      <c r="C9" s="146">
        <v>0.7</v>
      </c>
      <c r="D9" s="285">
        <v>6000</v>
      </c>
      <c r="E9" s="285">
        <f>D9*C9</f>
        <v>4200</v>
      </c>
      <c r="F9" s="421">
        <v>2020</v>
      </c>
    </row>
    <row r="10" spans="1:7" ht="20" customHeight="1" x14ac:dyDescent="0.25">
      <c r="A10" s="590" t="s">
        <v>885</v>
      </c>
      <c r="B10" s="148" t="s">
        <v>154</v>
      </c>
      <c r="C10" s="149">
        <v>0.67</v>
      </c>
      <c r="D10" s="150">
        <v>4821</v>
      </c>
      <c r="E10" s="150">
        <v>3230</v>
      </c>
      <c r="F10" s="152">
        <v>2024</v>
      </c>
    </row>
    <row r="11" spans="1:7" ht="7" customHeight="1" x14ac:dyDescent="0.25">
      <c r="A11" s="72"/>
      <c r="B11" s="145"/>
      <c r="C11" s="146"/>
      <c r="D11" s="285"/>
      <c r="E11" s="496"/>
      <c r="F11" s="71"/>
      <c r="G11" s="608"/>
    </row>
    <row r="12" spans="1:7" ht="22.5" customHeight="1" x14ac:dyDescent="0.25">
      <c r="A12" s="179" t="s">
        <v>893</v>
      </c>
      <c r="B12" s="142"/>
      <c r="C12" s="153"/>
      <c r="D12" s="607">
        <f>SUM(D5:D10)</f>
        <v>110298</v>
      </c>
      <c r="E12" s="607">
        <f>SUM(E5:E10)</f>
        <v>59826</v>
      </c>
      <c r="F12" s="144"/>
      <c r="G12" s="608"/>
    </row>
    <row r="13" spans="1:7" ht="18.75" customHeight="1" x14ac:dyDescent="0.25">
      <c r="A13" s="102"/>
      <c r="B13" s="72"/>
      <c r="C13" s="155"/>
      <c r="D13" s="437"/>
      <c r="E13" s="437"/>
      <c r="F13" s="103"/>
    </row>
    <row r="14" spans="1:7" ht="31.5" customHeight="1" x14ac:dyDescent="0.25">
      <c r="A14" s="141" t="s">
        <v>502</v>
      </c>
      <c r="B14" s="142" t="s">
        <v>498</v>
      </c>
      <c r="C14" s="153" t="s">
        <v>173</v>
      </c>
      <c r="D14" s="143" t="s">
        <v>797</v>
      </c>
      <c r="E14" s="143" t="s">
        <v>503</v>
      </c>
      <c r="F14" s="143" t="s">
        <v>504</v>
      </c>
    </row>
    <row r="15" spans="1:7" ht="24" customHeight="1" x14ac:dyDescent="0.25">
      <c r="A15" s="102" t="s">
        <v>620</v>
      </c>
      <c r="B15" s="48" t="s">
        <v>155</v>
      </c>
      <c r="C15" s="155">
        <v>1</v>
      </c>
      <c r="D15" s="285">
        <v>14358</v>
      </c>
      <c r="E15" s="285">
        <f>D15*C15</f>
        <v>14358</v>
      </c>
      <c r="F15" s="103" t="s">
        <v>832</v>
      </c>
    </row>
    <row r="16" spans="1:7" ht="21" customHeight="1" x14ac:dyDescent="0.25">
      <c r="A16" s="534" t="s">
        <v>863</v>
      </c>
      <c r="B16" s="72" t="s">
        <v>154</v>
      </c>
      <c r="C16" s="155">
        <v>0.67</v>
      </c>
      <c r="D16" s="285">
        <v>2400</v>
      </c>
      <c r="E16" s="285">
        <f>D16*C16</f>
        <v>1608</v>
      </c>
      <c r="F16" s="103" t="s">
        <v>886</v>
      </c>
    </row>
    <row r="17" spans="1:6" ht="21" customHeight="1" x14ac:dyDescent="0.25">
      <c r="A17" s="534" t="s">
        <v>864</v>
      </c>
      <c r="B17" s="32" t="s">
        <v>154</v>
      </c>
      <c r="C17" s="155" t="s">
        <v>26</v>
      </c>
      <c r="D17" s="285">
        <v>13300</v>
      </c>
      <c r="E17" s="285">
        <v>8978</v>
      </c>
      <c r="F17" s="103" t="s">
        <v>887</v>
      </c>
    </row>
    <row r="18" spans="1:6" ht="21" customHeight="1" x14ac:dyDescent="0.25">
      <c r="A18" s="534" t="s">
        <v>909</v>
      </c>
      <c r="B18" s="32" t="s">
        <v>154</v>
      </c>
      <c r="C18" s="155" t="s">
        <v>910</v>
      </c>
      <c r="D18" s="285">
        <v>6000</v>
      </c>
      <c r="E18" s="285">
        <v>3001</v>
      </c>
      <c r="F18" s="103">
        <v>2026</v>
      </c>
    </row>
    <row r="19" spans="1:6" ht="21" customHeight="1" x14ac:dyDescent="0.25">
      <c r="A19" s="540" t="s">
        <v>865</v>
      </c>
      <c r="B19" s="157" t="s">
        <v>174</v>
      </c>
      <c r="C19" s="158">
        <v>1</v>
      </c>
      <c r="D19" s="150">
        <v>15000</v>
      </c>
      <c r="E19" s="150">
        <f>D19*C19</f>
        <v>15000</v>
      </c>
      <c r="F19" s="167" t="s">
        <v>144</v>
      </c>
    </row>
    <row r="20" spans="1:6" ht="4.5" customHeight="1" x14ac:dyDescent="0.25">
      <c r="A20" s="605"/>
      <c r="B20" s="48"/>
      <c r="C20" s="155"/>
      <c r="D20" s="606"/>
      <c r="E20" s="606"/>
      <c r="F20" s="103"/>
    </row>
    <row r="21" spans="1:6" ht="21" customHeight="1" x14ac:dyDescent="0.25">
      <c r="A21" s="179" t="s">
        <v>895</v>
      </c>
      <c r="B21" s="142"/>
      <c r="C21" s="153"/>
      <c r="D21" s="607">
        <f>SUM(D15:D19)</f>
        <v>51058</v>
      </c>
      <c r="E21" s="607">
        <f>SUM(E15:E19)</f>
        <v>42945</v>
      </c>
      <c r="F21" s="144"/>
    </row>
    <row r="22" spans="1:6" ht="21" customHeight="1" x14ac:dyDescent="0.25">
      <c r="A22" s="605"/>
      <c r="B22" s="48"/>
      <c r="C22" s="155"/>
      <c r="D22" s="606"/>
      <c r="E22" s="606"/>
      <c r="F22" s="103"/>
    </row>
    <row r="23" spans="1:6" ht="21" customHeight="1" x14ac:dyDescent="0.25">
      <c r="A23" s="179" t="s">
        <v>894</v>
      </c>
      <c r="B23" s="142"/>
      <c r="C23" s="153"/>
      <c r="D23" s="607">
        <f>D21+D12</f>
        <v>161356</v>
      </c>
      <c r="E23" s="607">
        <f>E21+E12</f>
        <v>102771</v>
      </c>
      <c r="F23" s="144"/>
    </row>
    <row r="24" spans="1:6" ht="21" customHeight="1" x14ac:dyDescent="0.25">
      <c r="A24" s="605"/>
      <c r="B24" s="48"/>
      <c r="C24" s="155"/>
      <c r="D24" s="606"/>
      <c r="E24" s="606"/>
      <c r="F24" s="103"/>
    </row>
    <row r="25" spans="1:6" ht="14" x14ac:dyDescent="0.3">
      <c r="A25" s="73" t="s">
        <v>603</v>
      </c>
      <c r="D25" s="71"/>
      <c r="E25" s="71"/>
    </row>
    <row r="26" spans="1:6" ht="14" x14ac:dyDescent="0.3">
      <c r="A26" s="73" t="s">
        <v>877</v>
      </c>
      <c r="D26" s="71"/>
      <c r="E26" s="71"/>
    </row>
    <row r="27" spans="1:6" x14ac:dyDescent="0.25">
      <c r="A27" s="101" t="s">
        <v>505</v>
      </c>
      <c r="D27" s="71"/>
      <c r="E27" s="71"/>
    </row>
    <row r="28" spans="1:6" x14ac:dyDescent="0.25">
      <c r="D28" s="74"/>
    </row>
  </sheetData>
  <hyperlinks>
    <hyperlink ref="B5" r:id="rId1" xr:uid="{AB233A44-F442-40B0-97BA-2E615757038B}"/>
    <hyperlink ref="B6" r:id="rId2" xr:uid="{1F5018B0-14B4-40FC-AEC6-F88E9AAA8385}"/>
    <hyperlink ref="B9" r:id="rId3" xr:uid="{6F8036BD-B388-45F1-BA75-44DB0C2FBA1E}"/>
    <hyperlink ref="B8" r:id="rId4" xr:uid="{CA3D2FDE-AD40-4044-89AD-48FBEA4A0327}"/>
    <hyperlink ref="B7" r:id="rId5" xr:uid="{D908600E-7B5A-41F1-8175-E3710D516DEA}"/>
    <hyperlink ref="A5" r:id="rId6" xr:uid="{DF9E2BB4-4E21-4324-B5B5-243CD2B12B66}"/>
    <hyperlink ref="A6" r:id="rId7" xr:uid="{F7CA8CE5-7191-49A0-8699-0610E9CD5842}"/>
    <hyperlink ref="A7" r:id="rId8" xr:uid="{4136172C-CD17-4B0E-BCCC-0C7D40D4BFA4}"/>
    <hyperlink ref="A8" r:id="rId9" xr:uid="{0366413F-CC31-472D-8300-0841A75068C7}"/>
    <hyperlink ref="A9" r:id="rId10" xr:uid="{C140B8A8-0551-467D-A627-EC45ACE2CF91}"/>
  </hyperlinks>
  <pageMargins left="0.511811024" right="0.511811024" top="0.78740157499999996" bottom="0.78740157499999996" header="0.31496062000000002" footer="0.31496062000000002"/>
  <pageSetup paperSize="9" orientation="portrait" r:id="rId11"/>
  <drawing r:id="rId1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2:AN13"/>
  <sheetViews>
    <sheetView showGridLines="0" zoomScale="85" zoomScaleNormal="85" workbookViewId="0">
      <pane xSplit="1" topLeftCell="AF1" activePane="topRight" state="frozen"/>
      <selection pane="topRight" activeCell="AP10" sqref="AP10"/>
    </sheetView>
  </sheetViews>
  <sheetFormatPr defaultColWidth="8.81640625" defaultRowHeight="13.5" outlineLevelCol="1" x14ac:dyDescent="0.25"/>
  <cols>
    <col min="1" max="1" width="27.54296875" style="27" customWidth="1"/>
    <col min="2" max="5" width="12.453125" style="27" hidden="1" customWidth="1" outlineLevel="1"/>
    <col min="6" max="6" width="12.453125" style="27" customWidth="1" collapsed="1"/>
    <col min="7" max="7" width="12.453125" style="27" hidden="1" customWidth="1" outlineLevel="1"/>
    <col min="8" max="10" width="12.6328125" style="27" hidden="1" customWidth="1" outlineLevel="1"/>
    <col min="11" max="11" width="12.6328125" style="27" customWidth="1" collapsed="1"/>
    <col min="12" max="15" width="12.6328125" style="27" hidden="1" customWidth="1" outlineLevel="1"/>
    <col min="16" max="16" width="12.6328125" style="27" customWidth="1" collapsed="1"/>
    <col min="17" max="20" width="12.6328125" style="27" hidden="1" customWidth="1" outlineLevel="1"/>
    <col min="21" max="21" width="12.6328125" style="27" customWidth="1" collapsed="1"/>
    <col min="22" max="25" width="12.6328125" style="27" hidden="1" customWidth="1" outlineLevel="1"/>
    <col min="26" max="26" width="12.6328125" style="27" customWidth="1" collapsed="1"/>
    <col min="27" max="30" width="12.6328125" style="27" hidden="1" customWidth="1" outlineLevel="1"/>
    <col min="31" max="31" width="12.6328125" style="27" customWidth="1" collapsed="1"/>
    <col min="32" max="33" width="12.6328125" style="27" customWidth="1"/>
    <col min="34" max="35" width="9.1796875" style="27" customWidth="1"/>
    <col min="36" max="38" width="13.1796875" style="27" customWidth="1"/>
    <col min="39" max="16384" width="8.81640625" style="27"/>
  </cols>
  <sheetData>
    <row r="2" spans="1:40" x14ac:dyDescent="0.25">
      <c r="AN2" s="112"/>
    </row>
    <row r="3" spans="1:40" x14ac:dyDescent="0.25">
      <c r="AN3" s="112"/>
    </row>
    <row r="4" spans="1:40" ht="30" customHeight="1" x14ac:dyDescent="0.25">
      <c r="A4" s="159" t="s">
        <v>506</v>
      </c>
      <c r="B4" s="161" t="s">
        <v>52</v>
      </c>
      <c r="C4" s="161" t="s">
        <v>51</v>
      </c>
      <c r="D4" s="161" t="s">
        <v>50</v>
      </c>
      <c r="E4" s="161" t="s">
        <v>49</v>
      </c>
      <c r="F4" s="161">
        <v>2018</v>
      </c>
      <c r="G4" s="161" t="s">
        <v>761</v>
      </c>
      <c r="H4" s="161" t="s">
        <v>762</v>
      </c>
      <c r="I4" s="161" t="s">
        <v>763</v>
      </c>
      <c r="J4" s="161" t="s">
        <v>764</v>
      </c>
      <c r="K4" s="161">
        <v>2019</v>
      </c>
      <c r="L4" s="161" t="s">
        <v>48</v>
      </c>
      <c r="M4" s="161" t="s">
        <v>765</v>
      </c>
      <c r="N4" s="161" t="s">
        <v>766</v>
      </c>
      <c r="O4" s="161" t="s">
        <v>767</v>
      </c>
      <c r="P4" s="161">
        <v>2020</v>
      </c>
      <c r="Q4" s="161" t="s">
        <v>279</v>
      </c>
      <c r="R4" s="143" t="s">
        <v>278</v>
      </c>
      <c r="S4" s="143" t="s">
        <v>277</v>
      </c>
      <c r="T4" s="143" t="s">
        <v>276</v>
      </c>
      <c r="U4" s="143">
        <v>2021</v>
      </c>
      <c r="V4" s="143" t="s">
        <v>275</v>
      </c>
      <c r="W4" s="143" t="s">
        <v>274</v>
      </c>
      <c r="X4" s="143" t="s">
        <v>273</v>
      </c>
      <c r="Y4" s="160" t="s">
        <v>272</v>
      </c>
      <c r="Z4" s="160">
        <v>2022</v>
      </c>
      <c r="AA4" s="160" t="s">
        <v>271</v>
      </c>
      <c r="AB4" s="160" t="s">
        <v>513</v>
      </c>
      <c r="AC4" s="160" t="s">
        <v>608</v>
      </c>
      <c r="AD4" s="160" t="s">
        <v>654</v>
      </c>
      <c r="AE4" s="160">
        <v>2023</v>
      </c>
      <c r="AF4" s="160" t="s">
        <v>768</v>
      </c>
      <c r="AG4" s="160" t="s">
        <v>782</v>
      </c>
      <c r="AH4" s="160" t="s">
        <v>796</v>
      </c>
      <c r="AI4" s="160" t="s">
        <v>808</v>
      </c>
      <c r="AJ4" s="160">
        <v>2024</v>
      </c>
      <c r="AK4" s="160" t="s">
        <v>840</v>
      </c>
      <c r="AL4" s="160" t="s">
        <v>883</v>
      </c>
      <c r="AN4" s="112"/>
    </row>
    <row r="5" spans="1:40" ht="20.149999999999999" customHeight="1" x14ac:dyDescent="0.25">
      <c r="A5" s="154" t="s">
        <v>508</v>
      </c>
      <c r="B5" s="383">
        <v>2040</v>
      </c>
      <c r="C5" s="383">
        <v>1835</v>
      </c>
      <c r="D5" s="383">
        <v>1785</v>
      </c>
      <c r="E5" s="383">
        <v>1986</v>
      </c>
      <c r="F5" s="383">
        <v>1889</v>
      </c>
      <c r="G5" s="383">
        <v>2082</v>
      </c>
      <c r="H5" s="383">
        <v>1903</v>
      </c>
      <c r="I5" s="383">
        <v>1953</v>
      </c>
      <c r="J5" s="383">
        <v>2129</v>
      </c>
      <c r="K5" s="383">
        <v>2056</v>
      </c>
      <c r="L5" s="383">
        <v>2223</v>
      </c>
      <c r="M5" s="383">
        <v>1910</v>
      </c>
      <c r="N5" s="383">
        <v>1968.3564382757431</v>
      </c>
      <c r="O5" s="383">
        <v>2031</v>
      </c>
      <c r="P5" s="383">
        <v>2095</v>
      </c>
      <c r="Q5" s="383">
        <v>2406</v>
      </c>
      <c r="R5" s="383">
        <v>2327.6691652049117</v>
      </c>
      <c r="S5" s="383">
        <v>2394.1893855074227</v>
      </c>
      <c r="T5" s="383">
        <v>3097</v>
      </c>
      <c r="U5" s="383">
        <v>2663</v>
      </c>
      <c r="V5" s="383">
        <v>3432</v>
      </c>
      <c r="W5" s="383">
        <v>3279</v>
      </c>
      <c r="X5" s="383">
        <v>3122</v>
      </c>
      <c r="Y5" s="285">
        <v>3540.0574033279468</v>
      </c>
      <c r="Z5" s="285">
        <v>3334.7656155018371</v>
      </c>
      <c r="AA5" s="285">
        <v>3740</v>
      </c>
      <c r="AB5" s="285">
        <v>3214</v>
      </c>
      <c r="AC5" s="285">
        <v>3018.5900929962449</v>
      </c>
      <c r="AD5" s="285">
        <v>3719.3851958972941</v>
      </c>
      <c r="AE5" s="285">
        <v>3424.265662936979</v>
      </c>
      <c r="AF5" s="285">
        <v>4201</v>
      </c>
      <c r="AG5" s="285">
        <v>3569.1098199795933</v>
      </c>
      <c r="AH5" s="285">
        <v>3548</v>
      </c>
      <c r="AI5" s="285">
        <v>4418</v>
      </c>
      <c r="AJ5" s="285">
        <v>3950</v>
      </c>
      <c r="AK5" s="577">
        <v>4739</v>
      </c>
      <c r="AL5" s="581">
        <v>4138</v>
      </c>
      <c r="AN5" s="112"/>
    </row>
    <row r="6" spans="1:40" ht="20.149999999999999" customHeight="1" x14ac:dyDescent="0.25">
      <c r="A6" s="154" t="s">
        <v>509</v>
      </c>
      <c r="B6" s="71">
        <v>1306</v>
      </c>
      <c r="C6" s="71">
        <v>943</v>
      </c>
      <c r="D6" s="71">
        <v>1008</v>
      </c>
      <c r="E6" s="71">
        <v>1299</v>
      </c>
      <c r="F6" s="71">
        <v>1128</v>
      </c>
      <c r="G6" s="71">
        <v>979</v>
      </c>
      <c r="H6" s="383">
        <v>1047</v>
      </c>
      <c r="I6" s="383">
        <v>1177</v>
      </c>
      <c r="J6" s="383">
        <v>1473</v>
      </c>
      <c r="K6" s="383">
        <v>1299</v>
      </c>
      <c r="L6" s="71">
        <v>918</v>
      </c>
      <c r="M6" s="71">
        <v>356</v>
      </c>
      <c r="N6" s="383">
        <v>883.89198308194716</v>
      </c>
      <c r="O6" s="383">
        <v>1089</v>
      </c>
      <c r="P6" s="383">
        <v>891</v>
      </c>
      <c r="Q6" s="383">
        <v>963</v>
      </c>
      <c r="R6" s="383">
        <v>865.45792333689076</v>
      </c>
      <c r="S6" s="383">
        <v>1018.4822851442733</v>
      </c>
      <c r="T6" s="383">
        <v>1670</v>
      </c>
      <c r="U6" s="383">
        <v>1155</v>
      </c>
      <c r="V6" s="383">
        <v>1812</v>
      </c>
      <c r="W6" s="383">
        <v>1581</v>
      </c>
      <c r="X6" s="383">
        <v>1502</v>
      </c>
      <c r="Y6" s="285">
        <v>1823.7528262796714</v>
      </c>
      <c r="Z6" s="285">
        <v>1671.6523838230664</v>
      </c>
      <c r="AA6" s="285">
        <v>1952</v>
      </c>
      <c r="AB6" s="285">
        <v>1524</v>
      </c>
      <c r="AC6" s="285">
        <v>1566.3022208983416</v>
      </c>
      <c r="AD6" s="285">
        <v>2072.6485487618643</v>
      </c>
      <c r="AE6" s="285">
        <v>1768.4560356785717</v>
      </c>
      <c r="AF6" s="285">
        <v>2213</v>
      </c>
      <c r="AG6" s="285">
        <v>1805.4940753626654</v>
      </c>
      <c r="AH6" s="285">
        <v>1914</v>
      </c>
      <c r="AI6" s="285">
        <v>2600</v>
      </c>
      <c r="AJ6" s="285">
        <v>2136</v>
      </c>
      <c r="AK6" s="577">
        <v>2592</v>
      </c>
      <c r="AL6" s="581">
        <v>1988</v>
      </c>
    </row>
    <row r="7" spans="1:40" ht="20.149999999999999" customHeight="1" x14ac:dyDescent="0.25">
      <c r="A7" s="156" t="s">
        <v>492</v>
      </c>
      <c r="B7" s="165">
        <v>0.64</v>
      </c>
      <c r="C7" s="165">
        <v>0.51</v>
      </c>
      <c r="D7" s="165">
        <v>0.56499999999999995</v>
      </c>
      <c r="E7" s="165">
        <v>0.65400000000000003</v>
      </c>
      <c r="F7" s="165">
        <v>0.59699999999999998</v>
      </c>
      <c r="G7" s="165">
        <v>0.61099999999999999</v>
      </c>
      <c r="H7" s="165">
        <v>0.53500000000000003</v>
      </c>
      <c r="I7" s="165">
        <v>0.60299999999999998</v>
      </c>
      <c r="J7" s="165">
        <v>0.69199999999999995</v>
      </c>
      <c r="K7" s="165">
        <v>0.63200000000000001</v>
      </c>
      <c r="L7" s="165">
        <v>0.52700000000000002</v>
      </c>
      <c r="M7" s="165">
        <v>0.186</v>
      </c>
      <c r="N7" s="165">
        <v>0.57699999999999996</v>
      </c>
      <c r="O7" s="165">
        <v>0.53600000000000003</v>
      </c>
      <c r="P7" s="165">
        <v>0.42499999999999999</v>
      </c>
      <c r="Q7" s="165">
        <v>0.4</v>
      </c>
      <c r="R7" s="165">
        <v>0.371813115142891</v>
      </c>
      <c r="S7" s="165">
        <v>0.44841012329656066</v>
      </c>
      <c r="T7" s="165">
        <v>0.55200000000000005</v>
      </c>
      <c r="U7" s="165">
        <v>0.45100000000000001</v>
      </c>
      <c r="V7" s="165">
        <v>0.52800000000000002</v>
      </c>
      <c r="W7" s="165">
        <v>0.48199999999999998</v>
      </c>
      <c r="X7" s="165">
        <v>0.48099999999999998</v>
      </c>
      <c r="Y7" s="164">
        <v>0.51500000000000001</v>
      </c>
      <c r="Z7" s="164">
        <v>0.501</v>
      </c>
      <c r="AA7" s="164">
        <v>0.52200000000000002</v>
      </c>
      <c r="AB7" s="164">
        <v>0.47399999999999998</v>
      </c>
      <c r="AC7" s="164">
        <v>0.5188853645721847</v>
      </c>
      <c r="AD7" s="164">
        <v>0.55725568597953246</v>
      </c>
      <c r="AE7" s="164">
        <v>0.51644825774463243</v>
      </c>
      <c r="AF7" s="164">
        <v>0.52700000000000002</v>
      </c>
      <c r="AG7" s="164">
        <v>0.50586677531065394</v>
      </c>
      <c r="AH7" s="164">
        <v>0.53900000000000003</v>
      </c>
      <c r="AI7" s="164">
        <v>0.58799999999999997</v>
      </c>
      <c r="AJ7" s="164">
        <v>0.54100000000000004</v>
      </c>
      <c r="AK7" s="542">
        <v>0.54700000000000004</v>
      </c>
      <c r="AL7" s="542">
        <v>0.48</v>
      </c>
    </row>
    <row r="8" spans="1:40" x14ac:dyDescent="0.25">
      <c r="Y8" s="55"/>
      <c r="Z8" s="55"/>
    </row>
    <row r="9" spans="1:40" ht="30" customHeight="1" x14ac:dyDescent="0.25">
      <c r="A9" s="159" t="s">
        <v>507</v>
      </c>
      <c r="B9" s="161" t="s">
        <v>291</v>
      </c>
      <c r="C9" s="161" t="s">
        <v>290</v>
      </c>
      <c r="D9" s="161" t="s">
        <v>289</v>
      </c>
      <c r="E9" s="161" t="s">
        <v>288</v>
      </c>
      <c r="F9" s="161">
        <v>2018</v>
      </c>
      <c r="G9" s="161" t="s">
        <v>287</v>
      </c>
      <c r="H9" s="161" t="s">
        <v>286</v>
      </c>
      <c r="I9" s="161" t="s">
        <v>285</v>
      </c>
      <c r="J9" s="161" t="s">
        <v>284</v>
      </c>
      <c r="K9" s="161">
        <v>2019</v>
      </c>
      <c r="L9" s="161" t="s">
        <v>283</v>
      </c>
      <c r="M9" s="161" t="s">
        <v>282</v>
      </c>
      <c r="N9" s="161" t="s">
        <v>281</v>
      </c>
      <c r="O9" s="161" t="s">
        <v>280</v>
      </c>
      <c r="P9" s="161">
        <v>2020</v>
      </c>
      <c r="Q9" s="161" t="s">
        <v>279</v>
      </c>
      <c r="R9" s="143" t="s">
        <v>278</v>
      </c>
      <c r="S9" s="143" t="s">
        <v>277</v>
      </c>
      <c r="T9" s="143" t="s">
        <v>276</v>
      </c>
      <c r="U9" s="143">
        <v>2021</v>
      </c>
      <c r="V9" s="143" t="s">
        <v>275</v>
      </c>
      <c r="W9" s="143" t="s">
        <v>274</v>
      </c>
      <c r="X9" s="143" t="s">
        <v>273</v>
      </c>
      <c r="Y9" s="160" t="s">
        <v>272</v>
      </c>
      <c r="Z9" s="160">
        <v>2022</v>
      </c>
      <c r="AA9" s="160" t="s">
        <v>271</v>
      </c>
      <c r="AB9" s="160" t="s">
        <v>513</v>
      </c>
      <c r="AC9" s="160" t="s">
        <v>608</v>
      </c>
      <c r="AD9" s="160" t="s">
        <v>654</v>
      </c>
      <c r="AE9" s="160">
        <v>2023</v>
      </c>
      <c r="AF9" s="160" t="s">
        <v>768</v>
      </c>
      <c r="AG9" s="160" t="str">
        <f>AG4</f>
        <v>2Q24</v>
      </c>
      <c r="AH9" s="160" t="str">
        <f>AH4</f>
        <v>3Q24</v>
      </c>
      <c r="AI9" s="160" t="str">
        <f>AI4</f>
        <v>4Q24</v>
      </c>
      <c r="AJ9" s="160">
        <v>2024</v>
      </c>
      <c r="AK9" s="160" t="s">
        <v>840</v>
      </c>
      <c r="AL9" s="160" t="s">
        <v>883</v>
      </c>
    </row>
    <row r="10" spans="1:40" ht="20.149999999999999" customHeight="1" x14ac:dyDescent="0.25">
      <c r="A10" s="154" t="s">
        <v>510</v>
      </c>
      <c r="B10" s="71">
        <v>201</v>
      </c>
      <c r="C10" s="71">
        <v>205</v>
      </c>
      <c r="D10" s="71">
        <v>206</v>
      </c>
      <c r="E10" s="71">
        <v>203</v>
      </c>
      <c r="F10" s="71">
        <v>203</v>
      </c>
      <c r="G10" s="71">
        <v>171</v>
      </c>
      <c r="H10" s="71">
        <v>206</v>
      </c>
      <c r="I10" s="71">
        <v>212</v>
      </c>
      <c r="J10" s="71">
        <v>221</v>
      </c>
      <c r="K10" s="71">
        <v>207</v>
      </c>
      <c r="L10" s="71">
        <v>171</v>
      </c>
      <c r="M10" s="71">
        <v>161</v>
      </c>
      <c r="N10" s="264">
        <v>156</v>
      </c>
      <c r="O10" s="264">
        <v>182</v>
      </c>
      <c r="P10" s="264">
        <v>168</v>
      </c>
      <c r="Q10" s="264">
        <v>166</v>
      </c>
      <c r="R10" s="264">
        <v>200.01879464618744</v>
      </c>
      <c r="S10" s="264">
        <v>199.44271591326918</v>
      </c>
      <c r="T10" s="264">
        <v>233.2</v>
      </c>
      <c r="U10" s="264">
        <v>207.2</v>
      </c>
      <c r="V10" s="264">
        <v>227.6</v>
      </c>
      <c r="W10" s="264">
        <v>247.3</v>
      </c>
      <c r="X10" s="264">
        <v>252.5</v>
      </c>
      <c r="Y10" s="402">
        <v>285.27868921291838</v>
      </c>
      <c r="Z10" s="402">
        <v>254.10841775738206</v>
      </c>
      <c r="AA10" s="402">
        <v>252.4</v>
      </c>
      <c r="AB10" s="402">
        <v>290.8</v>
      </c>
      <c r="AC10" s="402">
        <v>272.42983051657461</v>
      </c>
      <c r="AD10" s="402">
        <v>314.86811533986304</v>
      </c>
      <c r="AE10" s="402">
        <v>283.85387102965984</v>
      </c>
      <c r="AF10" s="402">
        <v>285.2</v>
      </c>
      <c r="AG10" s="402">
        <f>'[2]Indicadores - RI'!$J$16</f>
        <v>322.75132318424164</v>
      </c>
      <c r="AH10" s="402">
        <v>302.3</v>
      </c>
      <c r="AI10" s="402">
        <v>363.4</v>
      </c>
      <c r="AJ10" s="402">
        <v>319</v>
      </c>
      <c r="AK10" s="578">
        <v>325.8</v>
      </c>
      <c r="AL10" s="578">
        <v>348</v>
      </c>
    </row>
    <row r="11" spans="1:40" ht="20.149999999999999" customHeight="1" x14ac:dyDescent="0.25">
      <c r="A11" s="156" t="s">
        <v>511</v>
      </c>
      <c r="B11" s="151">
        <v>190673</v>
      </c>
      <c r="C11" s="151">
        <v>180305</v>
      </c>
      <c r="D11" s="151">
        <v>161259</v>
      </c>
      <c r="E11" s="151">
        <v>246864</v>
      </c>
      <c r="F11" s="151">
        <v>807657</v>
      </c>
      <c r="G11" s="151">
        <v>257589</v>
      </c>
      <c r="H11" s="151">
        <v>209115</v>
      </c>
      <c r="I11" s="151">
        <v>166816</v>
      </c>
      <c r="J11" s="151">
        <v>294286</v>
      </c>
      <c r="K11" s="151">
        <v>1042360</v>
      </c>
      <c r="L11" s="151">
        <v>243465</v>
      </c>
      <c r="M11" s="151">
        <v>25156</v>
      </c>
      <c r="N11" s="151">
        <v>133203</v>
      </c>
      <c r="O11" s="151">
        <v>260872</v>
      </c>
      <c r="P11" s="151">
        <v>662696</v>
      </c>
      <c r="Q11" s="151">
        <v>186734</v>
      </c>
      <c r="R11" s="151">
        <v>193437</v>
      </c>
      <c r="S11" s="151">
        <v>284236</v>
      </c>
      <c r="T11" s="151">
        <v>312606</v>
      </c>
      <c r="U11" s="151">
        <v>994765</v>
      </c>
      <c r="V11" s="151">
        <v>297932</v>
      </c>
      <c r="W11" s="151">
        <v>333500</v>
      </c>
      <c r="X11" s="151">
        <v>324148</v>
      </c>
      <c r="Y11" s="150">
        <v>345918.82909394032</v>
      </c>
      <c r="Z11" s="150">
        <v>1312418.8290939401</v>
      </c>
      <c r="AA11" s="150">
        <v>332353</v>
      </c>
      <c r="AB11" s="150">
        <v>331586</v>
      </c>
      <c r="AC11" s="150">
        <v>333903.92898550723</v>
      </c>
      <c r="AD11" s="150">
        <v>362953.8</v>
      </c>
      <c r="AE11" s="150">
        <v>1357796.7289855073</v>
      </c>
      <c r="AF11" s="150">
        <v>331516</v>
      </c>
      <c r="AG11" s="150">
        <f>'[2]Indicadores - RI'!$J$17</f>
        <v>334973</v>
      </c>
      <c r="AH11" s="150">
        <v>320675</v>
      </c>
      <c r="AI11" s="150">
        <v>358857</v>
      </c>
      <c r="AJ11" s="150">
        <v>1346022</v>
      </c>
      <c r="AK11" s="537">
        <v>351706</v>
      </c>
      <c r="AL11" s="537">
        <v>348750</v>
      </c>
    </row>
    <row r="12" spans="1:40" x14ac:dyDescent="0.25">
      <c r="P12" s="45"/>
      <c r="Q12" s="45"/>
      <c r="R12" s="45"/>
      <c r="S12" s="45"/>
      <c r="T12" s="45"/>
      <c r="U12" s="45"/>
      <c r="V12" s="45"/>
      <c r="W12" s="45"/>
      <c r="X12" s="45"/>
      <c r="Y12" s="45"/>
      <c r="Z12" s="45"/>
      <c r="AA12" s="45"/>
      <c r="AB12" s="45"/>
      <c r="AC12" s="45"/>
      <c r="AD12" s="45"/>
      <c r="AE12" s="45"/>
      <c r="AF12" s="45"/>
      <c r="AG12" s="45"/>
      <c r="AH12" s="45"/>
      <c r="AI12" s="45"/>
      <c r="AJ12" s="45"/>
      <c r="AK12" s="45"/>
      <c r="AL12" s="45"/>
    </row>
    <row r="13" spans="1:40" x14ac:dyDescent="0.25">
      <c r="A13" s="277" t="s">
        <v>512</v>
      </c>
      <c r="B13" s="77"/>
      <c r="C13" s="77"/>
      <c r="D13" s="77"/>
      <c r="E13" s="77"/>
      <c r="F13" s="77"/>
      <c r="G13" s="77"/>
      <c r="H13" s="77"/>
      <c r="I13" s="77"/>
      <c r="J13" s="77"/>
      <c r="K13" s="77"/>
      <c r="L13" s="77"/>
      <c r="M13" s="77"/>
      <c r="N13" s="77"/>
      <c r="O13" s="77"/>
      <c r="W13" s="45"/>
    </row>
  </sheetData>
  <hyperlinks>
    <hyperlink ref="A13" r:id="rId1" xr:uid="{8CDDC30E-DF03-46CB-ACE4-A7446210EF05}"/>
  </hyperlinks>
  <pageMargins left="0.511811024" right="0.511811024" top="0.78740157499999996" bottom="0.78740157499999996" header="0.31496062000000002" footer="0.31496062000000002"/>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4:K377"/>
  <sheetViews>
    <sheetView showGridLines="0" zoomScale="80" zoomScaleNormal="80" workbookViewId="0">
      <selection activeCell="J19" sqref="J19"/>
    </sheetView>
  </sheetViews>
  <sheetFormatPr defaultColWidth="8.81640625" defaultRowHeight="13.5" x14ac:dyDescent="0.25"/>
  <cols>
    <col min="1" max="1" width="34.1796875" style="27" bestFit="1" customWidth="1"/>
    <col min="2" max="2" width="24.36328125" style="27" bestFit="1" customWidth="1"/>
    <col min="3" max="3" width="14.81640625" style="27" customWidth="1"/>
    <col min="4" max="4" width="16.7265625" style="27" bestFit="1" customWidth="1"/>
    <col min="5" max="5" width="8.81640625" style="27"/>
    <col min="6" max="6" width="24.453125" style="27" customWidth="1"/>
    <col min="7" max="7" width="22.81640625" style="27" customWidth="1"/>
    <col min="8" max="8" width="13.6328125" style="27" bestFit="1" customWidth="1"/>
    <col min="9" max="9" width="13" style="27" customWidth="1"/>
    <col min="10" max="10" width="44.453125" style="27" bestFit="1" customWidth="1"/>
    <col min="11" max="11" width="16.08984375" style="27" customWidth="1"/>
    <col min="12" max="16384" width="8.81640625" style="27"/>
  </cols>
  <sheetData>
    <row r="4" spans="1:11" ht="29" customHeight="1" x14ac:dyDescent="0.25">
      <c r="A4" s="159" t="s">
        <v>634</v>
      </c>
      <c r="B4" s="143" t="s">
        <v>560</v>
      </c>
      <c r="C4" s="143" t="s">
        <v>561</v>
      </c>
      <c r="D4" s="144" t="s">
        <v>635</v>
      </c>
      <c r="F4" s="159" t="s">
        <v>604</v>
      </c>
      <c r="G4" s="143" t="s">
        <v>560</v>
      </c>
      <c r="H4" s="143" t="s">
        <v>563</v>
      </c>
      <c r="I4" s="161" t="s">
        <v>564</v>
      </c>
      <c r="J4" s="161" t="s">
        <v>602</v>
      </c>
      <c r="K4" s="162" t="s">
        <v>793</v>
      </c>
    </row>
    <row r="5" spans="1:11" s="32" customFormat="1" ht="25.25" customHeight="1" x14ac:dyDescent="0.35">
      <c r="A5" s="154" t="s">
        <v>822</v>
      </c>
      <c r="B5" s="71" t="s">
        <v>175</v>
      </c>
      <c r="C5" s="78">
        <v>2023</v>
      </c>
      <c r="D5" s="166">
        <v>107</v>
      </c>
      <c r="F5" s="539" t="s">
        <v>176</v>
      </c>
      <c r="G5" s="527" t="s">
        <v>798</v>
      </c>
      <c r="H5" s="527">
        <v>2026</v>
      </c>
      <c r="I5" s="527">
        <v>46</v>
      </c>
      <c r="J5" s="530" t="s">
        <v>868</v>
      </c>
      <c r="K5" s="567">
        <v>11</v>
      </c>
    </row>
    <row r="6" spans="1:11" s="32" customFormat="1" ht="25.25" customHeight="1" x14ac:dyDescent="0.35">
      <c r="A6" s="154" t="s">
        <v>636</v>
      </c>
      <c r="B6" s="71" t="s">
        <v>823</v>
      </c>
      <c r="C6" s="78">
        <v>2021</v>
      </c>
      <c r="D6" s="166">
        <v>12</v>
      </c>
      <c r="F6" s="534" t="s">
        <v>828</v>
      </c>
      <c r="G6" s="527" t="s">
        <v>829</v>
      </c>
      <c r="H6" s="527">
        <v>2027</v>
      </c>
      <c r="I6" s="527" t="s">
        <v>26</v>
      </c>
      <c r="J6" s="530" t="s">
        <v>868</v>
      </c>
      <c r="K6" s="567">
        <v>5</v>
      </c>
    </row>
    <row r="7" spans="1:11" s="32" customFormat="1" ht="25.25" customHeight="1" x14ac:dyDescent="0.35">
      <c r="A7" s="154" t="s">
        <v>177</v>
      </c>
      <c r="B7" s="71" t="s">
        <v>178</v>
      </c>
      <c r="C7" s="78">
        <v>2021</v>
      </c>
      <c r="D7" s="166">
        <v>40</v>
      </c>
      <c r="F7" s="550" t="s">
        <v>152</v>
      </c>
      <c r="G7" s="527" t="s">
        <v>175</v>
      </c>
      <c r="H7" s="527">
        <v>2028</v>
      </c>
      <c r="I7" s="527" t="s">
        <v>26</v>
      </c>
      <c r="J7" s="530" t="s">
        <v>869</v>
      </c>
      <c r="K7" s="567">
        <v>27</v>
      </c>
    </row>
    <row r="8" spans="1:11" s="32" customFormat="1" ht="25.25" customHeight="1" x14ac:dyDescent="0.35">
      <c r="A8" s="154" t="s">
        <v>637</v>
      </c>
      <c r="B8" s="71" t="s">
        <v>179</v>
      </c>
      <c r="C8" s="78">
        <v>2018</v>
      </c>
      <c r="D8" s="166">
        <v>77</v>
      </c>
      <c r="F8" s="550" t="s">
        <v>157</v>
      </c>
      <c r="G8" s="527" t="s">
        <v>183</v>
      </c>
      <c r="H8" s="527">
        <v>2027</v>
      </c>
      <c r="I8" s="527" t="s">
        <v>26</v>
      </c>
      <c r="J8" s="530" t="s">
        <v>869</v>
      </c>
      <c r="K8" s="567">
        <v>11</v>
      </c>
    </row>
    <row r="9" spans="1:11" s="32" customFormat="1" ht="25.25" customHeight="1" x14ac:dyDescent="0.35">
      <c r="A9" s="154" t="s">
        <v>180</v>
      </c>
      <c r="B9" s="71" t="s">
        <v>181</v>
      </c>
      <c r="C9" s="78">
        <v>2018</v>
      </c>
      <c r="D9" s="166">
        <v>70</v>
      </c>
      <c r="F9" s="550" t="s">
        <v>799</v>
      </c>
      <c r="G9" s="527" t="s">
        <v>800</v>
      </c>
      <c r="H9" s="527">
        <v>2028</v>
      </c>
      <c r="I9" s="527">
        <v>96</v>
      </c>
      <c r="J9" s="530" t="s">
        <v>868</v>
      </c>
      <c r="K9" s="567" t="s">
        <v>26</v>
      </c>
    </row>
    <row r="10" spans="1:11" s="32" customFormat="1" ht="25.25" customHeight="1" x14ac:dyDescent="0.35">
      <c r="A10" s="154" t="s">
        <v>638</v>
      </c>
      <c r="B10" s="71" t="s">
        <v>182</v>
      </c>
      <c r="C10" s="78">
        <v>2017</v>
      </c>
      <c r="D10" s="166">
        <v>60</v>
      </c>
      <c r="F10" s="550" t="s">
        <v>896</v>
      </c>
      <c r="G10" s="527" t="s">
        <v>830</v>
      </c>
      <c r="H10" s="527" t="s">
        <v>144</v>
      </c>
      <c r="I10" s="527">
        <v>60</v>
      </c>
      <c r="J10" s="530" t="s">
        <v>868</v>
      </c>
      <c r="K10" s="567" t="s">
        <v>26</v>
      </c>
    </row>
    <row r="11" spans="1:11" s="32" customFormat="1" ht="25.25" customHeight="1" x14ac:dyDescent="0.35">
      <c r="A11" s="154" t="s">
        <v>639</v>
      </c>
      <c r="B11" s="71" t="s">
        <v>183</v>
      </c>
      <c r="C11" s="78">
        <v>2011</v>
      </c>
      <c r="D11" s="166">
        <v>46</v>
      </c>
      <c r="F11" s="568" t="s">
        <v>866</v>
      </c>
      <c r="G11" s="544" t="s">
        <v>867</v>
      </c>
      <c r="H11" s="544" t="s">
        <v>144</v>
      </c>
      <c r="I11" s="544">
        <v>20</v>
      </c>
      <c r="J11" s="545" t="s">
        <v>868</v>
      </c>
      <c r="K11" s="538" t="s">
        <v>26</v>
      </c>
    </row>
    <row r="12" spans="1:11" s="32" customFormat="1" ht="25.25" customHeight="1" x14ac:dyDescent="0.25">
      <c r="A12" s="154" t="s">
        <v>611</v>
      </c>
      <c r="B12" s="71" t="s">
        <v>824</v>
      </c>
      <c r="C12" s="78">
        <v>2010</v>
      </c>
      <c r="D12" s="166">
        <v>30</v>
      </c>
      <c r="F12" s="80" t="s">
        <v>605</v>
      </c>
      <c r="I12" s="27"/>
    </row>
    <row r="13" spans="1:11" s="32" customFormat="1" ht="25.25" customHeight="1" x14ac:dyDescent="0.25">
      <c r="A13" s="154" t="s">
        <v>640</v>
      </c>
      <c r="B13" s="71" t="s">
        <v>184</v>
      </c>
      <c r="C13" s="78">
        <v>2007</v>
      </c>
      <c r="D13" s="166">
        <v>89</v>
      </c>
      <c r="F13" s="433" t="s">
        <v>606</v>
      </c>
      <c r="I13" s="27"/>
    </row>
    <row r="14" spans="1:11" s="32" customFormat="1" ht="25.25" customHeight="1" x14ac:dyDescent="0.25">
      <c r="A14" s="154" t="s">
        <v>641</v>
      </c>
      <c r="B14" s="71" t="s">
        <v>175</v>
      </c>
      <c r="C14" s="78">
        <v>2003</v>
      </c>
      <c r="D14" s="166">
        <v>60</v>
      </c>
      <c r="E14" s="103"/>
      <c r="I14" s="78"/>
      <c r="J14" s="27"/>
      <c r="K14" s="27"/>
    </row>
    <row r="15" spans="1:11" x14ac:dyDescent="0.25">
      <c r="A15" s="156" t="s">
        <v>825</v>
      </c>
      <c r="B15" s="167" t="s">
        <v>183</v>
      </c>
      <c r="C15" s="284">
        <v>2024</v>
      </c>
      <c r="D15" s="168">
        <v>57</v>
      </c>
      <c r="F15" s="32"/>
      <c r="G15" s="32"/>
      <c r="H15" s="32"/>
      <c r="I15" s="78"/>
    </row>
    <row r="16" spans="1:11" ht="30" customHeight="1" x14ac:dyDescent="0.25">
      <c r="A16" s="72"/>
      <c r="B16" s="71"/>
      <c r="C16" s="79"/>
      <c r="D16" s="78"/>
      <c r="I16" s="78"/>
    </row>
    <row r="17" spans="1:11" ht="22" customHeight="1" x14ac:dyDescent="0.25">
      <c r="A17" s="159" t="s">
        <v>507</v>
      </c>
      <c r="B17" s="143" t="s">
        <v>458</v>
      </c>
      <c r="C17" s="143" t="s">
        <v>561</v>
      </c>
      <c r="D17" s="161" t="s">
        <v>562</v>
      </c>
      <c r="F17" s="32"/>
      <c r="G17" s="32"/>
      <c r="H17" s="32"/>
      <c r="I17" s="78"/>
    </row>
    <row r="18" spans="1:11" ht="22" customHeight="1" x14ac:dyDescent="0.25">
      <c r="A18" s="539" t="s">
        <v>870</v>
      </c>
      <c r="B18" s="527" t="s">
        <v>823</v>
      </c>
      <c r="C18" s="530">
        <v>2021</v>
      </c>
      <c r="D18" s="543">
        <v>36</v>
      </c>
      <c r="F18" s="32"/>
      <c r="G18" s="32"/>
      <c r="H18" s="32"/>
      <c r="I18" s="78"/>
      <c r="J18" s="32"/>
      <c r="K18" s="32"/>
    </row>
    <row r="19" spans="1:11" s="32" customFormat="1" ht="22" customHeight="1" x14ac:dyDescent="0.35">
      <c r="A19" s="539" t="s">
        <v>185</v>
      </c>
      <c r="B19" s="527" t="s">
        <v>175</v>
      </c>
      <c r="C19" s="530">
        <v>2023</v>
      </c>
      <c r="D19" s="543">
        <v>123</v>
      </c>
    </row>
    <row r="20" spans="1:11" s="32" customFormat="1" ht="22" customHeight="1" x14ac:dyDescent="0.35">
      <c r="A20" s="539" t="s">
        <v>186</v>
      </c>
      <c r="B20" s="527" t="s">
        <v>175</v>
      </c>
      <c r="C20" s="530">
        <v>2023</v>
      </c>
      <c r="D20" s="543">
        <v>50</v>
      </c>
    </row>
    <row r="21" spans="1:11" s="32" customFormat="1" ht="22" customHeight="1" x14ac:dyDescent="0.35">
      <c r="A21" s="539" t="s">
        <v>656</v>
      </c>
      <c r="B21" s="527" t="s">
        <v>823</v>
      </c>
      <c r="C21" s="530">
        <v>2022</v>
      </c>
      <c r="D21" s="543">
        <v>120</v>
      </c>
    </row>
    <row r="22" spans="1:11" s="32" customFormat="1" ht="22" customHeight="1" x14ac:dyDescent="0.35">
      <c r="A22" s="539" t="s">
        <v>187</v>
      </c>
      <c r="B22" s="527" t="s">
        <v>823</v>
      </c>
      <c r="C22" s="530">
        <v>2022</v>
      </c>
      <c r="D22" s="567">
        <v>120</v>
      </c>
    </row>
    <row r="23" spans="1:11" s="32" customFormat="1" ht="22" customHeight="1" x14ac:dyDescent="0.35">
      <c r="A23" s="539" t="s">
        <v>657</v>
      </c>
      <c r="B23" s="527" t="s">
        <v>823</v>
      </c>
      <c r="C23" s="530">
        <v>2022</v>
      </c>
      <c r="D23" s="543">
        <v>40</v>
      </c>
    </row>
    <row r="24" spans="1:11" s="32" customFormat="1" ht="22" customHeight="1" x14ac:dyDescent="0.35">
      <c r="A24" s="539" t="s">
        <v>177</v>
      </c>
      <c r="B24" s="527" t="s">
        <v>178</v>
      </c>
      <c r="C24" s="530">
        <v>2021</v>
      </c>
      <c r="D24" s="543">
        <v>94</v>
      </c>
    </row>
    <row r="25" spans="1:11" s="32" customFormat="1" ht="22" customHeight="1" x14ac:dyDescent="0.35">
      <c r="A25" s="539" t="s">
        <v>195</v>
      </c>
      <c r="B25" s="527" t="s">
        <v>178</v>
      </c>
      <c r="C25" s="527">
        <v>2021</v>
      </c>
      <c r="D25" s="567">
        <v>90</v>
      </c>
    </row>
    <row r="26" spans="1:11" s="32" customFormat="1" ht="22" customHeight="1" x14ac:dyDescent="0.35">
      <c r="A26" s="539" t="s">
        <v>658</v>
      </c>
      <c r="B26" s="527" t="s">
        <v>178</v>
      </c>
      <c r="C26" s="527">
        <v>2021</v>
      </c>
      <c r="D26" s="567">
        <v>102</v>
      </c>
    </row>
    <row r="27" spans="1:11" s="32" customFormat="1" ht="22" customHeight="1" x14ac:dyDescent="0.35">
      <c r="A27" s="539" t="s">
        <v>188</v>
      </c>
      <c r="B27" s="527" t="s">
        <v>175</v>
      </c>
      <c r="C27" s="527">
        <v>2020</v>
      </c>
      <c r="D27" s="567">
        <v>148</v>
      </c>
    </row>
    <row r="28" spans="1:11" s="32" customFormat="1" ht="22" customHeight="1" x14ac:dyDescent="0.35">
      <c r="A28" s="539" t="s">
        <v>189</v>
      </c>
      <c r="B28" s="530" t="s">
        <v>175</v>
      </c>
      <c r="C28" s="527">
        <v>2020</v>
      </c>
      <c r="D28" s="567">
        <v>77</v>
      </c>
    </row>
    <row r="29" spans="1:11" s="32" customFormat="1" ht="22" customHeight="1" x14ac:dyDescent="0.35">
      <c r="A29" s="539" t="s">
        <v>190</v>
      </c>
      <c r="B29" s="530" t="s">
        <v>184</v>
      </c>
      <c r="C29" s="527">
        <v>2020</v>
      </c>
      <c r="D29" s="567">
        <v>105</v>
      </c>
    </row>
    <row r="30" spans="1:11" s="32" customFormat="1" ht="22" customHeight="1" x14ac:dyDescent="0.35">
      <c r="A30" s="539" t="s">
        <v>191</v>
      </c>
      <c r="B30" s="527" t="s">
        <v>184</v>
      </c>
      <c r="C30" s="527">
        <v>2020</v>
      </c>
      <c r="D30" s="567">
        <v>122</v>
      </c>
      <c r="E30" s="71"/>
    </row>
    <row r="31" spans="1:11" s="32" customFormat="1" ht="22" customHeight="1" x14ac:dyDescent="0.35">
      <c r="A31" s="539" t="s">
        <v>613</v>
      </c>
      <c r="B31" s="527" t="s">
        <v>184</v>
      </c>
      <c r="C31" s="527">
        <v>2007</v>
      </c>
      <c r="D31" s="567">
        <v>60</v>
      </c>
      <c r="E31" s="71"/>
    </row>
    <row r="32" spans="1:11" s="32" customFormat="1" ht="22" customHeight="1" x14ac:dyDescent="0.35">
      <c r="A32" s="539" t="s">
        <v>192</v>
      </c>
      <c r="B32" s="530" t="s">
        <v>175</v>
      </c>
      <c r="C32" s="527">
        <v>2019</v>
      </c>
      <c r="D32" s="567">
        <v>166</v>
      </c>
    </row>
    <row r="33" spans="1:8" s="32" customFormat="1" ht="22" customHeight="1" x14ac:dyDescent="0.35">
      <c r="A33" s="539" t="s">
        <v>609</v>
      </c>
      <c r="B33" s="530" t="s">
        <v>179</v>
      </c>
      <c r="C33" s="527">
        <v>2018</v>
      </c>
      <c r="D33" s="567">
        <v>120</v>
      </c>
    </row>
    <row r="34" spans="1:8" s="32" customFormat="1" ht="22" customHeight="1" x14ac:dyDescent="0.35">
      <c r="A34" s="539" t="s">
        <v>610</v>
      </c>
      <c r="B34" s="530" t="s">
        <v>179</v>
      </c>
      <c r="C34" s="527">
        <v>2018</v>
      </c>
      <c r="D34" s="567">
        <v>80</v>
      </c>
    </row>
    <row r="35" spans="1:8" s="32" customFormat="1" ht="22" customHeight="1" x14ac:dyDescent="0.35">
      <c r="A35" s="539" t="s">
        <v>826</v>
      </c>
      <c r="B35" s="530" t="s">
        <v>181</v>
      </c>
      <c r="C35" s="527">
        <v>2018</v>
      </c>
      <c r="D35" s="567">
        <v>90</v>
      </c>
    </row>
    <row r="36" spans="1:8" s="32" customFormat="1" ht="22" customHeight="1" x14ac:dyDescent="0.35">
      <c r="A36" s="539" t="s">
        <v>659</v>
      </c>
      <c r="B36" s="530" t="s">
        <v>181</v>
      </c>
      <c r="C36" s="527">
        <v>2018</v>
      </c>
      <c r="D36" s="567">
        <v>40</v>
      </c>
    </row>
    <row r="37" spans="1:8" s="32" customFormat="1" ht="30" customHeight="1" x14ac:dyDescent="0.35">
      <c r="A37" s="539" t="s">
        <v>194</v>
      </c>
      <c r="B37" s="530" t="s">
        <v>182</v>
      </c>
      <c r="C37" s="527">
        <v>2017</v>
      </c>
      <c r="D37" s="567">
        <v>66</v>
      </c>
    </row>
    <row r="38" spans="1:8" s="32" customFormat="1" ht="30" customHeight="1" x14ac:dyDescent="0.35">
      <c r="A38" s="539" t="s">
        <v>195</v>
      </c>
      <c r="B38" s="530" t="s">
        <v>182</v>
      </c>
      <c r="C38" s="527">
        <v>2017</v>
      </c>
      <c r="D38" s="567">
        <v>80</v>
      </c>
    </row>
    <row r="39" spans="1:8" s="32" customFormat="1" ht="30" customHeight="1" x14ac:dyDescent="0.25">
      <c r="A39" s="539" t="s">
        <v>196</v>
      </c>
      <c r="B39" s="527" t="s">
        <v>182</v>
      </c>
      <c r="C39" s="527">
        <v>2017</v>
      </c>
      <c r="D39" s="567">
        <v>62</v>
      </c>
      <c r="F39" s="27"/>
      <c r="G39" s="27"/>
      <c r="H39" s="27"/>
    </row>
    <row r="40" spans="1:8" s="32" customFormat="1" ht="30" customHeight="1" x14ac:dyDescent="0.25">
      <c r="A40" s="539" t="s">
        <v>660</v>
      </c>
      <c r="B40" s="527" t="s">
        <v>182</v>
      </c>
      <c r="C40" s="527">
        <v>2017</v>
      </c>
      <c r="D40" s="567">
        <v>68</v>
      </c>
      <c r="F40" s="27"/>
      <c r="G40" s="27"/>
      <c r="H40" s="27"/>
    </row>
    <row r="41" spans="1:8" s="32" customFormat="1" ht="30" customHeight="1" x14ac:dyDescent="0.25">
      <c r="A41" s="539" t="s">
        <v>197</v>
      </c>
      <c r="B41" s="527" t="s">
        <v>175</v>
      </c>
      <c r="C41" s="527">
        <v>2014</v>
      </c>
      <c r="D41" s="567">
        <v>144</v>
      </c>
      <c r="F41" s="27"/>
      <c r="G41" s="27"/>
      <c r="H41" s="27"/>
    </row>
    <row r="42" spans="1:8" s="32" customFormat="1" ht="30" customHeight="1" x14ac:dyDescent="0.25">
      <c r="A42" s="539" t="s">
        <v>198</v>
      </c>
      <c r="B42" s="527" t="s">
        <v>175</v>
      </c>
      <c r="C42" s="527">
        <v>2013</v>
      </c>
      <c r="D42" s="567">
        <v>191</v>
      </c>
      <c r="F42" s="27"/>
      <c r="G42" s="27"/>
      <c r="H42" s="27"/>
    </row>
    <row r="43" spans="1:8" s="32" customFormat="1" ht="30" customHeight="1" x14ac:dyDescent="0.25">
      <c r="A43" s="539" t="s">
        <v>199</v>
      </c>
      <c r="B43" s="527" t="s">
        <v>183</v>
      </c>
      <c r="C43" s="527">
        <v>2011</v>
      </c>
      <c r="D43" s="567">
        <v>105</v>
      </c>
      <c r="F43" s="27"/>
      <c r="G43" s="27"/>
      <c r="H43" s="27"/>
    </row>
    <row r="44" spans="1:8" s="32" customFormat="1" ht="30" customHeight="1" x14ac:dyDescent="0.25">
      <c r="A44" s="539" t="s">
        <v>661</v>
      </c>
      <c r="B44" s="527" t="s">
        <v>183</v>
      </c>
      <c r="C44" s="527">
        <v>2011</v>
      </c>
      <c r="D44" s="567">
        <v>116</v>
      </c>
      <c r="F44" s="27"/>
      <c r="G44" s="27"/>
      <c r="H44" s="27"/>
    </row>
    <row r="45" spans="1:8" s="32" customFormat="1" ht="30" customHeight="1" x14ac:dyDescent="0.25">
      <c r="A45" s="539" t="s">
        <v>827</v>
      </c>
      <c r="B45" s="527" t="s">
        <v>183</v>
      </c>
      <c r="C45" s="527">
        <v>2024</v>
      </c>
      <c r="D45" s="567">
        <v>280</v>
      </c>
      <c r="F45" s="27"/>
      <c r="G45" s="27"/>
      <c r="H45" s="27"/>
    </row>
    <row r="46" spans="1:8" s="32" customFormat="1" ht="30" customHeight="1" x14ac:dyDescent="0.25">
      <c r="A46" s="539" t="s">
        <v>611</v>
      </c>
      <c r="B46" s="527" t="s">
        <v>200</v>
      </c>
      <c r="C46" s="527">
        <v>2010</v>
      </c>
      <c r="D46" s="567">
        <v>110</v>
      </c>
      <c r="F46" s="27"/>
      <c r="G46" s="27"/>
      <c r="H46" s="27"/>
    </row>
    <row r="47" spans="1:8" s="32" customFormat="1" ht="30" customHeight="1" x14ac:dyDescent="0.25">
      <c r="A47" s="539" t="s">
        <v>612</v>
      </c>
      <c r="B47" s="527" t="s">
        <v>200</v>
      </c>
      <c r="C47" s="527">
        <v>2010</v>
      </c>
      <c r="D47" s="567">
        <v>80</v>
      </c>
      <c r="F47" s="27"/>
      <c r="G47" s="27"/>
      <c r="H47" s="27"/>
    </row>
    <row r="48" spans="1:8" s="32" customFormat="1" ht="30" customHeight="1" x14ac:dyDescent="0.25">
      <c r="A48" s="539" t="s">
        <v>201</v>
      </c>
      <c r="B48" s="527" t="s">
        <v>200</v>
      </c>
      <c r="C48" s="527">
        <v>2010</v>
      </c>
      <c r="D48" s="567">
        <v>60</v>
      </c>
      <c r="F48" s="27"/>
      <c r="G48" s="27"/>
      <c r="H48" s="27"/>
    </row>
    <row r="49" spans="1:8" s="32" customFormat="1" ht="30" customHeight="1" x14ac:dyDescent="0.25">
      <c r="A49" s="539" t="s">
        <v>662</v>
      </c>
      <c r="B49" s="527" t="s">
        <v>200</v>
      </c>
      <c r="C49" s="527">
        <v>2010</v>
      </c>
      <c r="D49" s="567">
        <v>60</v>
      </c>
      <c r="F49" s="27"/>
      <c r="G49" s="27"/>
      <c r="H49" s="27"/>
    </row>
    <row r="50" spans="1:8" s="32" customFormat="1" ht="30" customHeight="1" x14ac:dyDescent="0.25">
      <c r="A50" s="539" t="s">
        <v>202</v>
      </c>
      <c r="B50" s="527" t="s">
        <v>175</v>
      </c>
      <c r="C50" s="527">
        <v>2003</v>
      </c>
      <c r="D50" s="567">
        <v>72</v>
      </c>
      <c r="F50" s="27"/>
      <c r="G50" s="27"/>
      <c r="H50" s="27"/>
    </row>
    <row r="51" spans="1:8" s="32" customFormat="1" ht="30" customHeight="1" x14ac:dyDescent="0.25">
      <c r="A51" s="539" t="s">
        <v>614</v>
      </c>
      <c r="B51" s="527" t="s">
        <v>175</v>
      </c>
      <c r="C51" s="527">
        <v>1998</v>
      </c>
      <c r="D51" s="567">
        <v>60</v>
      </c>
      <c r="F51" s="27"/>
      <c r="G51" s="27"/>
      <c r="H51" s="27"/>
    </row>
    <row r="52" spans="1:8" s="32" customFormat="1" ht="30" customHeight="1" x14ac:dyDescent="0.25">
      <c r="A52" s="539" t="s">
        <v>203</v>
      </c>
      <c r="B52" s="527" t="s">
        <v>175</v>
      </c>
      <c r="C52" s="527">
        <v>1998</v>
      </c>
      <c r="D52" s="567">
        <v>131</v>
      </c>
      <c r="F52" s="27"/>
      <c r="G52" s="27"/>
      <c r="H52" s="27"/>
    </row>
    <row r="53" spans="1:8" s="32" customFormat="1" ht="30" customHeight="1" x14ac:dyDescent="0.25">
      <c r="A53" s="539" t="s">
        <v>193</v>
      </c>
      <c r="B53" s="527" t="s">
        <v>175</v>
      </c>
      <c r="C53" s="527">
        <v>1993</v>
      </c>
      <c r="D53" s="567">
        <v>114</v>
      </c>
      <c r="F53" s="27"/>
      <c r="G53" s="27"/>
      <c r="H53" s="27"/>
    </row>
    <row r="54" spans="1:8" s="32" customFormat="1" ht="30" customHeight="1" x14ac:dyDescent="0.25">
      <c r="A54" s="156" t="s">
        <v>204</v>
      </c>
      <c r="B54" s="167" t="s">
        <v>175</v>
      </c>
      <c r="C54" s="284">
        <v>1983</v>
      </c>
      <c r="D54" s="168">
        <v>106</v>
      </c>
      <c r="F54" s="27"/>
      <c r="G54" s="27"/>
      <c r="H54" s="27"/>
    </row>
    <row r="55" spans="1:8" ht="20" customHeight="1" x14ac:dyDescent="0.25">
      <c r="A55" s="72"/>
      <c r="B55" s="71"/>
      <c r="C55" s="71"/>
      <c r="D55" s="71"/>
    </row>
    <row r="56" spans="1:8" ht="20" customHeight="1" x14ac:dyDescent="0.25">
      <c r="A56" s="159" t="s">
        <v>904</v>
      </c>
      <c r="B56" s="143" t="s">
        <v>458</v>
      </c>
      <c r="C56" s="143" t="s">
        <v>561</v>
      </c>
      <c r="D56" s="144"/>
    </row>
    <row r="57" spans="1:8" ht="20" customHeight="1" x14ac:dyDescent="0.25">
      <c r="A57" s="156" t="s">
        <v>902</v>
      </c>
      <c r="B57" s="167" t="s">
        <v>903</v>
      </c>
      <c r="C57" s="284">
        <v>2025</v>
      </c>
      <c r="D57" s="168"/>
    </row>
    <row r="58" spans="1:8" ht="20" customHeight="1" x14ac:dyDescent="0.25">
      <c r="A58" s="72"/>
      <c r="B58" s="71"/>
      <c r="C58" s="71"/>
      <c r="D58" s="71"/>
    </row>
    <row r="59" spans="1:8" ht="20" customHeight="1" x14ac:dyDescent="0.25">
      <c r="A59" s="72"/>
      <c r="B59" s="71"/>
      <c r="C59" s="71"/>
      <c r="D59" s="71"/>
    </row>
    <row r="60" spans="1:8" ht="20" customHeight="1" x14ac:dyDescent="0.25">
      <c r="A60" s="72"/>
      <c r="B60" s="71"/>
      <c r="C60" s="71"/>
      <c r="D60" s="71"/>
    </row>
    <row r="61" spans="1:8" ht="20" customHeight="1" x14ac:dyDescent="0.25">
      <c r="A61" s="72"/>
      <c r="B61" s="71"/>
      <c r="C61" s="71"/>
      <c r="D61" s="71"/>
    </row>
    <row r="62" spans="1:8" ht="20" customHeight="1" x14ac:dyDescent="0.25">
      <c r="A62" s="72"/>
      <c r="B62" s="71"/>
      <c r="C62" s="71"/>
      <c r="D62" s="71"/>
    </row>
    <row r="63" spans="1:8" ht="20" customHeight="1" x14ac:dyDescent="0.25">
      <c r="A63" s="72"/>
      <c r="B63" s="71"/>
      <c r="C63" s="71"/>
      <c r="D63" s="71"/>
    </row>
    <row r="64" spans="1:8" ht="20" customHeight="1" x14ac:dyDescent="0.25">
      <c r="A64" s="72"/>
      <c r="B64" s="71"/>
      <c r="C64" s="71"/>
      <c r="D64" s="71"/>
    </row>
    <row r="65" spans="1:4" ht="20" customHeight="1" x14ac:dyDescent="0.25">
      <c r="A65" s="72"/>
      <c r="B65" s="71"/>
      <c r="C65" s="71"/>
      <c r="D65" s="71"/>
    </row>
    <row r="66" spans="1:4" ht="20" customHeight="1" x14ac:dyDescent="0.25">
      <c r="A66" s="72"/>
      <c r="B66" s="71"/>
      <c r="C66" s="71"/>
      <c r="D66" s="71"/>
    </row>
    <row r="67" spans="1:4" ht="20" customHeight="1" x14ac:dyDescent="0.25">
      <c r="A67" s="72"/>
      <c r="B67" s="71"/>
      <c r="C67" s="71"/>
      <c r="D67" s="71"/>
    </row>
    <row r="68" spans="1:4" ht="20" customHeight="1" x14ac:dyDescent="0.25">
      <c r="A68" s="72"/>
      <c r="B68" s="71"/>
      <c r="C68" s="71"/>
      <c r="D68" s="71"/>
    </row>
    <row r="69" spans="1:4" ht="20" customHeight="1" x14ac:dyDescent="0.25">
      <c r="A69" s="72"/>
      <c r="B69" s="71"/>
      <c r="C69" s="71"/>
      <c r="D69" s="71"/>
    </row>
    <row r="70" spans="1:4" ht="20" customHeight="1" x14ac:dyDescent="0.25">
      <c r="A70" s="72"/>
      <c r="B70" s="71"/>
      <c r="C70" s="71"/>
      <c r="D70" s="71"/>
    </row>
    <row r="71" spans="1:4" ht="20" customHeight="1" x14ac:dyDescent="0.25">
      <c r="A71" s="72"/>
      <c r="B71" s="71"/>
      <c r="C71" s="71"/>
      <c r="D71" s="71"/>
    </row>
    <row r="72" spans="1:4" ht="20" customHeight="1" x14ac:dyDescent="0.25">
      <c r="A72" s="72"/>
      <c r="B72" s="71"/>
      <c r="C72" s="71"/>
      <c r="D72" s="71"/>
    </row>
    <row r="73" spans="1:4" ht="20" customHeight="1" x14ac:dyDescent="0.25">
      <c r="A73" s="72"/>
      <c r="B73" s="71"/>
      <c r="C73" s="71"/>
      <c r="D73" s="71"/>
    </row>
    <row r="74" spans="1:4" ht="20" customHeight="1" x14ac:dyDescent="0.25">
      <c r="A74" s="72"/>
      <c r="B74" s="71"/>
      <c r="C74" s="71"/>
      <c r="D74" s="71"/>
    </row>
    <row r="75" spans="1:4" ht="20" customHeight="1" x14ac:dyDescent="0.25">
      <c r="A75" s="72"/>
      <c r="B75" s="71"/>
      <c r="C75" s="71"/>
      <c r="D75" s="71"/>
    </row>
    <row r="76" spans="1:4" ht="20" customHeight="1" x14ac:dyDescent="0.25">
      <c r="A76" s="72"/>
      <c r="B76" s="71"/>
      <c r="C76" s="71"/>
      <c r="D76" s="71"/>
    </row>
    <row r="77" spans="1:4" ht="20" customHeight="1" x14ac:dyDescent="0.25">
      <c r="A77" s="72"/>
      <c r="B77" s="71"/>
      <c r="C77" s="71"/>
      <c r="D77" s="71"/>
    </row>
    <row r="78" spans="1:4" ht="20" customHeight="1" x14ac:dyDescent="0.25">
      <c r="A78" s="72"/>
      <c r="B78" s="71"/>
      <c r="C78" s="71"/>
      <c r="D78" s="71"/>
    </row>
    <row r="79" spans="1:4" ht="20" customHeight="1" x14ac:dyDescent="0.25">
      <c r="A79" s="72"/>
      <c r="B79" s="71"/>
      <c r="C79" s="71"/>
      <c r="D79" s="71"/>
    </row>
    <row r="80" spans="1:4" ht="20" customHeight="1" x14ac:dyDescent="0.25">
      <c r="A80" s="72"/>
      <c r="B80" s="71"/>
      <c r="C80" s="71"/>
      <c r="D80" s="71"/>
    </row>
    <row r="81" spans="1:4" ht="20" customHeight="1" x14ac:dyDescent="0.25">
      <c r="A81" s="72"/>
      <c r="B81" s="71"/>
      <c r="C81" s="71"/>
      <c r="D81" s="71"/>
    </row>
    <row r="82" spans="1:4" ht="20" customHeight="1" x14ac:dyDescent="0.25">
      <c r="A82" s="72"/>
      <c r="B82" s="71"/>
      <c r="C82" s="71"/>
      <c r="D82" s="71"/>
    </row>
    <row r="83" spans="1:4" ht="20" customHeight="1" x14ac:dyDescent="0.25">
      <c r="A83" s="72"/>
      <c r="B83" s="71"/>
      <c r="C83" s="71"/>
      <c r="D83" s="71"/>
    </row>
    <row r="84" spans="1:4" ht="20" customHeight="1" x14ac:dyDescent="0.25">
      <c r="A84" s="72"/>
      <c r="B84" s="71"/>
      <c r="C84" s="71"/>
      <c r="D84" s="71"/>
    </row>
    <row r="85" spans="1:4" ht="20" customHeight="1" x14ac:dyDescent="0.25">
      <c r="A85" s="72"/>
      <c r="B85" s="71"/>
      <c r="C85" s="71"/>
      <c r="D85" s="71"/>
    </row>
    <row r="86" spans="1:4" ht="20" customHeight="1" x14ac:dyDescent="0.25">
      <c r="A86" s="72"/>
      <c r="B86" s="71"/>
      <c r="C86" s="71"/>
      <c r="D86" s="71"/>
    </row>
    <row r="87" spans="1:4" ht="20" customHeight="1" x14ac:dyDescent="0.25">
      <c r="A87" s="72"/>
      <c r="B87" s="71"/>
      <c r="C87" s="71"/>
      <c r="D87" s="71"/>
    </row>
    <row r="88" spans="1:4" ht="20" customHeight="1" x14ac:dyDescent="0.25">
      <c r="A88" s="72"/>
      <c r="B88" s="71"/>
      <c r="C88" s="71"/>
      <c r="D88" s="71"/>
    </row>
    <row r="89" spans="1:4" ht="20" customHeight="1" x14ac:dyDescent="0.25">
      <c r="A89" s="72"/>
      <c r="B89" s="71"/>
      <c r="C89" s="71"/>
      <c r="D89" s="71"/>
    </row>
    <row r="90" spans="1:4" ht="20" customHeight="1" x14ac:dyDescent="0.25">
      <c r="A90" s="72"/>
      <c r="B90" s="71"/>
      <c r="C90" s="71"/>
      <c r="D90" s="71"/>
    </row>
    <row r="91" spans="1:4" ht="20" customHeight="1" x14ac:dyDescent="0.25">
      <c r="A91" s="72"/>
      <c r="B91" s="71"/>
      <c r="C91" s="71"/>
      <c r="D91" s="71"/>
    </row>
    <row r="92" spans="1:4" ht="20" customHeight="1" x14ac:dyDescent="0.25">
      <c r="A92" s="72"/>
      <c r="B92" s="71"/>
      <c r="C92" s="71"/>
      <c r="D92" s="71"/>
    </row>
    <row r="93" spans="1:4" ht="20" customHeight="1" x14ac:dyDescent="0.25">
      <c r="A93" s="72"/>
      <c r="B93" s="71"/>
      <c r="C93" s="71"/>
      <c r="D93" s="71"/>
    </row>
    <row r="94" spans="1:4" ht="20" customHeight="1" x14ac:dyDescent="0.25">
      <c r="A94" s="72"/>
      <c r="B94" s="71"/>
      <c r="C94" s="71"/>
      <c r="D94" s="71"/>
    </row>
    <row r="95" spans="1:4" ht="20" customHeight="1" x14ac:dyDescent="0.25">
      <c r="A95" s="72"/>
      <c r="B95" s="71"/>
      <c r="C95" s="71"/>
      <c r="D95" s="71"/>
    </row>
    <row r="96" spans="1:4" ht="20" customHeight="1" x14ac:dyDescent="0.25">
      <c r="A96" s="72"/>
      <c r="B96" s="71"/>
      <c r="C96" s="71"/>
      <c r="D96" s="71"/>
    </row>
    <row r="97" spans="1:4" ht="20" customHeight="1" x14ac:dyDescent="0.25">
      <c r="A97" s="72"/>
      <c r="B97" s="71"/>
      <c r="C97" s="71"/>
      <c r="D97" s="71"/>
    </row>
    <row r="98" spans="1:4" ht="20" customHeight="1" x14ac:dyDescent="0.25">
      <c r="A98" s="72"/>
      <c r="B98" s="71"/>
      <c r="C98" s="71"/>
      <c r="D98" s="71"/>
    </row>
    <row r="99" spans="1:4" ht="20" customHeight="1" x14ac:dyDescent="0.25">
      <c r="A99" s="72"/>
      <c r="B99" s="71"/>
      <c r="C99" s="71"/>
      <c r="D99" s="71"/>
    </row>
    <row r="100" spans="1:4" ht="20" customHeight="1" x14ac:dyDescent="0.25">
      <c r="A100" s="72"/>
      <c r="B100" s="71"/>
      <c r="C100" s="71"/>
      <c r="D100" s="71"/>
    </row>
    <row r="101" spans="1:4" ht="20" customHeight="1" x14ac:dyDescent="0.25">
      <c r="A101" s="72"/>
      <c r="B101" s="71"/>
      <c r="C101" s="71"/>
      <c r="D101" s="71"/>
    </row>
    <row r="102" spans="1:4" ht="20" customHeight="1" x14ac:dyDescent="0.25">
      <c r="A102" s="72"/>
      <c r="B102" s="71"/>
      <c r="C102" s="71"/>
      <c r="D102" s="71"/>
    </row>
    <row r="103" spans="1:4" ht="20" customHeight="1" x14ac:dyDescent="0.25">
      <c r="A103" s="72"/>
      <c r="B103" s="71"/>
      <c r="C103" s="71"/>
      <c r="D103" s="71"/>
    </row>
    <row r="104" spans="1:4" ht="20" customHeight="1" x14ac:dyDescent="0.25">
      <c r="A104" s="72"/>
      <c r="B104" s="71"/>
      <c r="C104" s="71"/>
      <c r="D104" s="71"/>
    </row>
    <row r="105" spans="1:4" ht="20" customHeight="1" x14ac:dyDescent="0.25">
      <c r="A105" s="72"/>
      <c r="B105" s="71"/>
      <c r="C105" s="71"/>
      <c r="D105" s="71"/>
    </row>
    <row r="106" spans="1:4" ht="20" customHeight="1" x14ac:dyDescent="0.25">
      <c r="A106" s="72"/>
      <c r="B106" s="71"/>
      <c r="C106" s="71"/>
      <c r="D106" s="71"/>
    </row>
    <row r="107" spans="1:4" ht="20" customHeight="1" x14ac:dyDescent="0.25">
      <c r="A107" s="72"/>
      <c r="B107" s="71"/>
      <c r="C107" s="71"/>
      <c r="D107" s="71"/>
    </row>
    <row r="108" spans="1:4" ht="20" customHeight="1" x14ac:dyDescent="0.25">
      <c r="A108" s="72"/>
      <c r="B108" s="71"/>
      <c r="C108" s="71"/>
      <c r="D108" s="71"/>
    </row>
    <row r="109" spans="1:4" ht="20" customHeight="1" x14ac:dyDescent="0.25">
      <c r="A109" s="72"/>
      <c r="B109" s="71"/>
      <c r="C109" s="71"/>
      <c r="D109" s="71"/>
    </row>
    <row r="110" spans="1:4" ht="20" customHeight="1" x14ac:dyDescent="0.25">
      <c r="A110" s="72"/>
      <c r="B110" s="71"/>
      <c r="C110" s="71"/>
      <c r="D110" s="71"/>
    </row>
    <row r="111" spans="1:4" ht="20" customHeight="1" x14ac:dyDescent="0.25">
      <c r="A111" s="72"/>
      <c r="B111" s="71"/>
      <c r="C111" s="71"/>
      <c r="D111" s="71"/>
    </row>
    <row r="112" spans="1:4" ht="20" customHeight="1" x14ac:dyDescent="0.25">
      <c r="A112" s="72"/>
      <c r="B112" s="71"/>
      <c r="C112" s="71"/>
      <c r="D112" s="71"/>
    </row>
    <row r="113" spans="1:4" ht="20" customHeight="1" x14ac:dyDescent="0.25">
      <c r="A113" s="72"/>
      <c r="B113" s="71"/>
      <c r="C113" s="71"/>
      <c r="D113" s="71"/>
    </row>
    <row r="114" spans="1:4" ht="20" customHeight="1" x14ac:dyDescent="0.25">
      <c r="A114" s="72"/>
    </row>
    <row r="115" spans="1:4" ht="20" customHeight="1" x14ac:dyDescent="0.25">
      <c r="A115" s="72"/>
    </row>
    <row r="116" spans="1:4" ht="20" customHeight="1" x14ac:dyDescent="0.25">
      <c r="A116" s="72"/>
    </row>
    <row r="117" spans="1:4" ht="20" customHeight="1" x14ac:dyDescent="0.25">
      <c r="A117" s="72"/>
    </row>
    <row r="118" spans="1:4" ht="20" customHeight="1" x14ac:dyDescent="0.25">
      <c r="A118" s="72"/>
    </row>
    <row r="119" spans="1:4" ht="20" customHeight="1" x14ac:dyDescent="0.25">
      <c r="A119" s="72"/>
    </row>
    <row r="120" spans="1:4" ht="20" customHeight="1" x14ac:dyDescent="0.25">
      <c r="A120" s="72"/>
    </row>
    <row r="121" spans="1:4" ht="20" customHeight="1" x14ac:dyDescent="0.25">
      <c r="A121" s="72"/>
    </row>
    <row r="122" spans="1:4" ht="20" customHeight="1" x14ac:dyDescent="0.25">
      <c r="A122" s="72"/>
    </row>
    <row r="123" spans="1:4" ht="20" customHeight="1" x14ac:dyDescent="0.25">
      <c r="A123" s="72"/>
    </row>
    <row r="124" spans="1:4" ht="20" customHeight="1" x14ac:dyDescent="0.25">
      <c r="A124" s="72"/>
    </row>
    <row r="125" spans="1:4" ht="20" customHeight="1" x14ac:dyDescent="0.25">
      <c r="A125" s="72"/>
    </row>
    <row r="126" spans="1:4" ht="20" customHeight="1" x14ac:dyDescent="0.25">
      <c r="A126" s="72"/>
    </row>
    <row r="127" spans="1:4" ht="20" customHeight="1" x14ac:dyDescent="0.25">
      <c r="A127" s="72"/>
    </row>
    <row r="128" spans="1:4" ht="20" customHeight="1" x14ac:dyDescent="0.25">
      <c r="A128" s="72"/>
    </row>
    <row r="129" spans="1:1" ht="20" customHeight="1" x14ac:dyDescent="0.25">
      <c r="A129" s="72"/>
    </row>
    <row r="130" spans="1:1" ht="20" customHeight="1" x14ac:dyDescent="0.25">
      <c r="A130" s="72"/>
    </row>
    <row r="131" spans="1:1" ht="20" customHeight="1" x14ac:dyDescent="0.25">
      <c r="A131" s="72"/>
    </row>
    <row r="132" spans="1:1" ht="20" customHeight="1" x14ac:dyDescent="0.25">
      <c r="A132" s="72"/>
    </row>
    <row r="133" spans="1:1" ht="20" customHeight="1" x14ac:dyDescent="0.25">
      <c r="A133" s="72"/>
    </row>
    <row r="134" spans="1:1" ht="20" customHeight="1" x14ac:dyDescent="0.25">
      <c r="A134" s="72"/>
    </row>
    <row r="135" spans="1:1" ht="20" customHeight="1" x14ac:dyDescent="0.25"/>
    <row r="136" spans="1:1" ht="20" customHeight="1" x14ac:dyDescent="0.25"/>
    <row r="137" spans="1:1" ht="20" customHeight="1" x14ac:dyDescent="0.25"/>
    <row r="138" spans="1:1" ht="20" customHeight="1" x14ac:dyDescent="0.25"/>
    <row r="139" spans="1:1" ht="20" customHeight="1" x14ac:dyDescent="0.25"/>
    <row r="140" spans="1:1" ht="20" customHeight="1" x14ac:dyDescent="0.25"/>
    <row r="141" spans="1:1" ht="20" customHeight="1" x14ac:dyDescent="0.25"/>
    <row r="142" spans="1:1" ht="20" customHeight="1" x14ac:dyDescent="0.25"/>
    <row r="143" spans="1:1" ht="20" customHeight="1" x14ac:dyDescent="0.25"/>
    <row r="144" spans="1:1" ht="20" customHeight="1" x14ac:dyDescent="0.25"/>
    <row r="145" ht="20" customHeight="1" x14ac:dyDescent="0.25"/>
    <row r="146" ht="20" customHeight="1" x14ac:dyDescent="0.25"/>
    <row r="147" ht="20" customHeight="1" x14ac:dyDescent="0.25"/>
    <row r="148" ht="20" customHeight="1" x14ac:dyDescent="0.25"/>
    <row r="149" ht="20" customHeight="1" x14ac:dyDescent="0.25"/>
    <row r="150" ht="20" customHeight="1" x14ac:dyDescent="0.25"/>
    <row r="151" ht="20" customHeight="1" x14ac:dyDescent="0.25"/>
    <row r="152" ht="20" customHeight="1" x14ac:dyDescent="0.25"/>
    <row r="153" ht="20" customHeight="1" x14ac:dyDescent="0.25"/>
    <row r="154" ht="20" customHeight="1" x14ac:dyDescent="0.25"/>
    <row r="155" ht="20" customHeight="1" x14ac:dyDescent="0.25"/>
    <row r="156" ht="20" customHeight="1" x14ac:dyDescent="0.25"/>
    <row r="157" ht="20" customHeight="1" x14ac:dyDescent="0.25"/>
    <row r="158" ht="20" customHeight="1" x14ac:dyDescent="0.25"/>
    <row r="159" ht="20" customHeight="1" x14ac:dyDescent="0.25"/>
    <row r="160" ht="20" customHeight="1" x14ac:dyDescent="0.25"/>
    <row r="161" ht="20" customHeight="1" x14ac:dyDescent="0.25"/>
    <row r="162" ht="20" customHeight="1" x14ac:dyDescent="0.25"/>
    <row r="163" ht="20" customHeight="1" x14ac:dyDescent="0.25"/>
    <row r="164" ht="20" customHeight="1" x14ac:dyDescent="0.25"/>
    <row r="165" ht="20" customHeight="1" x14ac:dyDescent="0.25"/>
    <row r="166" ht="20" customHeight="1" x14ac:dyDescent="0.25"/>
    <row r="167" ht="20" customHeight="1" x14ac:dyDescent="0.25"/>
    <row r="168" ht="20" customHeight="1" x14ac:dyDescent="0.25"/>
    <row r="169" ht="20" customHeight="1" x14ac:dyDescent="0.25"/>
    <row r="170" ht="20" customHeight="1" x14ac:dyDescent="0.25"/>
    <row r="171" ht="20" customHeight="1" x14ac:dyDescent="0.25"/>
    <row r="172" ht="20" customHeight="1" x14ac:dyDescent="0.25"/>
    <row r="173" ht="20" customHeight="1" x14ac:dyDescent="0.25"/>
    <row r="174" ht="20" customHeight="1" x14ac:dyDescent="0.25"/>
    <row r="175" ht="20" customHeight="1" x14ac:dyDescent="0.25"/>
    <row r="176" ht="20" customHeight="1" x14ac:dyDescent="0.25"/>
    <row r="177" ht="20" customHeight="1" x14ac:dyDescent="0.25"/>
    <row r="178" ht="20" customHeight="1" x14ac:dyDescent="0.25"/>
    <row r="179" ht="20" customHeight="1" x14ac:dyDescent="0.25"/>
    <row r="180" ht="20" customHeight="1" x14ac:dyDescent="0.25"/>
    <row r="181" ht="20" customHeight="1" x14ac:dyDescent="0.25"/>
    <row r="182" ht="20" customHeight="1" x14ac:dyDescent="0.25"/>
    <row r="183" ht="20" customHeight="1" x14ac:dyDescent="0.25"/>
    <row r="184" ht="20" customHeight="1" x14ac:dyDescent="0.25"/>
    <row r="185" ht="20" customHeight="1" x14ac:dyDescent="0.25"/>
    <row r="186" ht="20" customHeight="1" x14ac:dyDescent="0.25"/>
    <row r="187" ht="20" customHeight="1" x14ac:dyDescent="0.25"/>
    <row r="188" ht="20" customHeight="1" x14ac:dyDescent="0.25"/>
    <row r="189" ht="20" customHeight="1" x14ac:dyDescent="0.25"/>
    <row r="190" ht="20" customHeight="1" x14ac:dyDescent="0.25"/>
    <row r="191" ht="20" customHeight="1" x14ac:dyDescent="0.25"/>
    <row r="192" ht="20" customHeight="1" x14ac:dyDescent="0.25"/>
    <row r="193" ht="20" customHeight="1" x14ac:dyDescent="0.25"/>
    <row r="194" ht="20" customHeight="1" x14ac:dyDescent="0.25"/>
    <row r="195" ht="20" customHeight="1" x14ac:dyDescent="0.25"/>
    <row r="196" ht="20" customHeight="1" x14ac:dyDescent="0.25"/>
    <row r="197" ht="20" customHeight="1" x14ac:dyDescent="0.25"/>
    <row r="198" ht="20" customHeight="1" x14ac:dyDescent="0.25"/>
    <row r="199" ht="20" customHeight="1" x14ac:dyDescent="0.25"/>
    <row r="200" ht="20" customHeight="1" x14ac:dyDescent="0.25"/>
    <row r="201" ht="20" customHeight="1" x14ac:dyDescent="0.25"/>
    <row r="202" ht="20" customHeight="1" x14ac:dyDescent="0.25"/>
    <row r="203" ht="20" customHeight="1" x14ac:dyDescent="0.25"/>
    <row r="204" ht="20" customHeight="1" x14ac:dyDescent="0.25"/>
    <row r="205" ht="20" customHeight="1" x14ac:dyDescent="0.25"/>
    <row r="206" ht="20" customHeight="1" x14ac:dyDescent="0.25"/>
    <row r="207" ht="20" customHeight="1" x14ac:dyDescent="0.25"/>
    <row r="208" ht="20" customHeight="1" x14ac:dyDescent="0.25"/>
    <row r="209" ht="20" customHeight="1" x14ac:dyDescent="0.25"/>
    <row r="210" ht="20" customHeight="1" x14ac:dyDescent="0.25"/>
    <row r="211" ht="20" customHeight="1" x14ac:dyDescent="0.25"/>
    <row r="212" ht="20" customHeight="1" x14ac:dyDescent="0.25"/>
    <row r="213" ht="20" customHeight="1" x14ac:dyDescent="0.25"/>
    <row r="214" ht="20" customHeight="1" x14ac:dyDescent="0.25"/>
    <row r="215" ht="20" customHeight="1" x14ac:dyDescent="0.25"/>
    <row r="216" ht="20" customHeight="1" x14ac:dyDescent="0.25"/>
    <row r="217" ht="20" customHeight="1" x14ac:dyDescent="0.25"/>
    <row r="218" ht="20" customHeight="1" x14ac:dyDescent="0.25"/>
    <row r="219" ht="20" customHeight="1" x14ac:dyDescent="0.25"/>
    <row r="220" ht="20" customHeight="1" x14ac:dyDescent="0.25"/>
    <row r="221" ht="20" customHeight="1" x14ac:dyDescent="0.25"/>
    <row r="222" ht="20" customHeight="1" x14ac:dyDescent="0.25"/>
    <row r="223" ht="20" customHeight="1" x14ac:dyDescent="0.25"/>
    <row r="224" ht="20" customHeight="1" x14ac:dyDescent="0.25"/>
    <row r="225" ht="20" customHeight="1" x14ac:dyDescent="0.25"/>
    <row r="226" ht="20" customHeight="1" x14ac:dyDescent="0.25"/>
    <row r="227" ht="20" customHeight="1" x14ac:dyDescent="0.25"/>
    <row r="228" ht="20" customHeight="1" x14ac:dyDescent="0.25"/>
    <row r="229" ht="20" customHeight="1" x14ac:dyDescent="0.25"/>
    <row r="230" ht="20" customHeight="1" x14ac:dyDescent="0.25"/>
    <row r="231" ht="20" customHeight="1" x14ac:dyDescent="0.25"/>
    <row r="232" ht="20" customHeight="1" x14ac:dyDescent="0.25"/>
    <row r="233" ht="20" customHeight="1" x14ac:dyDescent="0.25"/>
    <row r="234" ht="20" customHeight="1" x14ac:dyDescent="0.25"/>
    <row r="235" ht="20" customHeight="1" x14ac:dyDescent="0.25"/>
    <row r="236" ht="20" customHeight="1" x14ac:dyDescent="0.25"/>
    <row r="237" ht="20" customHeight="1" x14ac:dyDescent="0.25"/>
    <row r="238" ht="20" customHeight="1" x14ac:dyDescent="0.25"/>
    <row r="239" ht="20" customHeight="1" x14ac:dyDescent="0.25"/>
    <row r="240" ht="20" customHeight="1" x14ac:dyDescent="0.25"/>
    <row r="241" ht="20" customHeight="1" x14ac:dyDescent="0.25"/>
    <row r="242" ht="20" customHeight="1" x14ac:dyDescent="0.25"/>
    <row r="243" ht="20" customHeight="1" x14ac:dyDescent="0.25"/>
    <row r="244" ht="20" customHeight="1" x14ac:dyDescent="0.25"/>
    <row r="245" ht="20" customHeight="1" x14ac:dyDescent="0.25"/>
    <row r="246" ht="20" customHeight="1" x14ac:dyDescent="0.25"/>
    <row r="247" ht="20" customHeight="1" x14ac:dyDescent="0.25"/>
    <row r="248" ht="20" customHeight="1" x14ac:dyDescent="0.25"/>
    <row r="249" ht="20" customHeight="1" x14ac:dyDescent="0.25"/>
    <row r="250" ht="20" customHeight="1" x14ac:dyDescent="0.25"/>
    <row r="251" ht="20" customHeight="1" x14ac:dyDescent="0.25"/>
    <row r="252" ht="20" customHeight="1" x14ac:dyDescent="0.25"/>
    <row r="253" ht="20" customHeight="1" x14ac:dyDescent="0.25"/>
    <row r="254" ht="20" customHeight="1" x14ac:dyDescent="0.25"/>
    <row r="255" ht="20" customHeight="1" x14ac:dyDescent="0.25"/>
    <row r="256" ht="20" customHeight="1" x14ac:dyDescent="0.25"/>
    <row r="257" ht="20" customHeight="1" x14ac:dyDescent="0.25"/>
    <row r="258" ht="20" customHeight="1" x14ac:dyDescent="0.25"/>
    <row r="259" ht="20" customHeight="1" x14ac:dyDescent="0.25"/>
    <row r="260" ht="20" customHeight="1" x14ac:dyDescent="0.25"/>
    <row r="261" ht="20" customHeight="1" x14ac:dyDescent="0.25"/>
    <row r="262" ht="20" customHeight="1" x14ac:dyDescent="0.25"/>
    <row r="263" ht="20" customHeight="1" x14ac:dyDescent="0.25"/>
    <row r="264" ht="20" customHeight="1" x14ac:dyDescent="0.25"/>
    <row r="265" ht="20" customHeight="1" x14ac:dyDescent="0.25"/>
    <row r="266" ht="20" customHeight="1" x14ac:dyDescent="0.25"/>
    <row r="267" ht="20" customHeight="1" x14ac:dyDescent="0.25"/>
    <row r="268" ht="20" customHeight="1" x14ac:dyDescent="0.25"/>
    <row r="269" ht="20" customHeight="1" x14ac:dyDescent="0.25"/>
    <row r="270" ht="20" customHeight="1" x14ac:dyDescent="0.25"/>
    <row r="271" ht="20" customHeight="1" x14ac:dyDescent="0.25"/>
    <row r="272" ht="20" customHeight="1" x14ac:dyDescent="0.25"/>
    <row r="273" ht="20" customHeight="1" x14ac:dyDescent="0.25"/>
    <row r="274" ht="20" customHeight="1" x14ac:dyDescent="0.25"/>
    <row r="275" ht="20" customHeight="1" x14ac:dyDescent="0.25"/>
    <row r="276" ht="20" customHeight="1" x14ac:dyDescent="0.25"/>
    <row r="277" ht="20" customHeight="1" x14ac:dyDescent="0.25"/>
    <row r="278" ht="20" customHeight="1" x14ac:dyDescent="0.25"/>
    <row r="279" ht="20" customHeight="1" x14ac:dyDescent="0.25"/>
    <row r="280" ht="20" customHeight="1" x14ac:dyDescent="0.25"/>
    <row r="281" ht="20" customHeight="1" x14ac:dyDescent="0.25"/>
    <row r="282" ht="20" customHeight="1" x14ac:dyDescent="0.25"/>
    <row r="283" ht="20" customHeight="1" x14ac:dyDescent="0.25"/>
    <row r="284" ht="20" customHeight="1" x14ac:dyDescent="0.25"/>
    <row r="285" ht="20" customHeight="1" x14ac:dyDescent="0.25"/>
    <row r="286" ht="20" customHeight="1" x14ac:dyDescent="0.25"/>
    <row r="287" ht="20" customHeight="1" x14ac:dyDescent="0.25"/>
    <row r="288" ht="20" customHeight="1" x14ac:dyDescent="0.25"/>
    <row r="289" ht="20" customHeight="1" x14ac:dyDescent="0.25"/>
    <row r="290" ht="20" customHeight="1" x14ac:dyDescent="0.25"/>
    <row r="291" ht="20" customHeight="1" x14ac:dyDescent="0.25"/>
    <row r="292" ht="20" customHeight="1" x14ac:dyDescent="0.25"/>
    <row r="293" ht="20" customHeight="1" x14ac:dyDescent="0.25"/>
    <row r="294" ht="20" customHeight="1" x14ac:dyDescent="0.25"/>
    <row r="295" ht="20" customHeight="1" x14ac:dyDescent="0.25"/>
    <row r="296" ht="20" customHeight="1" x14ac:dyDescent="0.25"/>
    <row r="297" ht="20" customHeight="1" x14ac:dyDescent="0.25"/>
    <row r="298" ht="20" customHeight="1" x14ac:dyDescent="0.25"/>
    <row r="299" ht="20" customHeight="1" x14ac:dyDescent="0.25"/>
    <row r="300" ht="20" customHeight="1" x14ac:dyDescent="0.25"/>
    <row r="301" ht="20" customHeight="1" x14ac:dyDescent="0.25"/>
    <row r="302" ht="20" customHeight="1" x14ac:dyDescent="0.25"/>
    <row r="303" ht="20" customHeight="1" x14ac:dyDescent="0.25"/>
    <row r="304" ht="20" customHeight="1" x14ac:dyDescent="0.25"/>
    <row r="305" ht="20" customHeight="1" x14ac:dyDescent="0.25"/>
    <row r="306" ht="20" customHeight="1" x14ac:dyDescent="0.25"/>
    <row r="307" ht="20" customHeight="1" x14ac:dyDescent="0.25"/>
    <row r="308" ht="20" customHeight="1" x14ac:dyDescent="0.25"/>
    <row r="309" ht="20" customHeight="1" x14ac:dyDescent="0.25"/>
    <row r="310" ht="20" customHeight="1" x14ac:dyDescent="0.25"/>
    <row r="311" ht="20" customHeight="1" x14ac:dyDescent="0.25"/>
    <row r="312" ht="20" customHeight="1" x14ac:dyDescent="0.25"/>
    <row r="313" ht="20" customHeight="1" x14ac:dyDescent="0.25"/>
    <row r="314" ht="20" customHeight="1" x14ac:dyDescent="0.25"/>
    <row r="315" ht="20" customHeight="1" x14ac:dyDescent="0.25"/>
    <row r="316" ht="20" customHeight="1" x14ac:dyDescent="0.25"/>
    <row r="317" ht="20" customHeight="1" x14ac:dyDescent="0.25"/>
    <row r="318" ht="20" customHeight="1" x14ac:dyDescent="0.25"/>
    <row r="319" ht="20" customHeight="1" x14ac:dyDescent="0.25"/>
    <row r="320" ht="20" customHeight="1" x14ac:dyDescent="0.25"/>
    <row r="321" ht="20" customHeight="1" x14ac:dyDescent="0.25"/>
    <row r="322" ht="20" customHeight="1" x14ac:dyDescent="0.25"/>
    <row r="323" ht="20" customHeight="1" x14ac:dyDescent="0.25"/>
    <row r="324" ht="20" customHeight="1" x14ac:dyDescent="0.25"/>
    <row r="325" ht="20" customHeight="1" x14ac:dyDescent="0.25"/>
    <row r="326" ht="20" customHeight="1" x14ac:dyDescent="0.25"/>
    <row r="327" ht="20" customHeight="1" x14ac:dyDescent="0.25"/>
    <row r="328" ht="20" customHeight="1" x14ac:dyDescent="0.25"/>
    <row r="329" ht="20" customHeight="1" x14ac:dyDescent="0.25"/>
    <row r="330" ht="20" customHeight="1" x14ac:dyDescent="0.25"/>
    <row r="331" ht="20" customHeight="1" x14ac:dyDescent="0.25"/>
    <row r="332" ht="20" customHeight="1" x14ac:dyDescent="0.25"/>
    <row r="333" ht="20" customHeight="1" x14ac:dyDescent="0.25"/>
    <row r="334" ht="20" customHeight="1" x14ac:dyDescent="0.25"/>
    <row r="335" ht="20" customHeight="1" x14ac:dyDescent="0.25"/>
    <row r="336" ht="20" customHeight="1" x14ac:dyDescent="0.25"/>
    <row r="337" ht="20" customHeight="1" x14ac:dyDescent="0.25"/>
    <row r="338" ht="20" customHeight="1" x14ac:dyDescent="0.25"/>
    <row r="339" ht="20" customHeight="1" x14ac:dyDescent="0.25"/>
    <row r="340" ht="20" customHeight="1" x14ac:dyDescent="0.25"/>
    <row r="341" ht="20" customHeight="1" x14ac:dyDescent="0.25"/>
    <row r="342" ht="20" customHeight="1" x14ac:dyDescent="0.25"/>
    <row r="343" ht="20" customHeight="1" x14ac:dyDescent="0.25"/>
    <row r="344" ht="20" customHeight="1" x14ac:dyDescent="0.25"/>
    <row r="345" ht="20" customHeight="1" x14ac:dyDescent="0.25"/>
    <row r="346" ht="20" customHeight="1" x14ac:dyDescent="0.25"/>
    <row r="347" ht="20" customHeight="1" x14ac:dyDescent="0.25"/>
    <row r="348" ht="20" customHeight="1" x14ac:dyDescent="0.25"/>
    <row r="349" ht="20" customHeight="1" x14ac:dyDescent="0.25"/>
    <row r="350" ht="20" customHeight="1" x14ac:dyDescent="0.25"/>
    <row r="351" ht="20" customHeight="1" x14ac:dyDescent="0.25"/>
    <row r="352" ht="20" customHeight="1" x14ac:dyDescent="0.25"/>
    <row r="353" ht="20" customHeight="1" x14ac:dyDescent="0.25"/>
    <row r="354" ht="20" customHeight="1" x14ac:dyDescent="0.25"/>
    <row r="355" ht="20" customHeight="1" x14ac:dyDescent="0.25"/>
    <row r="356" ht="20" customHeight="1" x14ac:dyDescent="0.25"/>
    <row r="357" ht="20" customHeight="1" x14ac:dyDescent="0.25"/>
    <row r="358" ht="20" customHeight="1" x14ac:dyDescent="0.25"/>
    <row r="359" ht="20" customHeight="1" x14ac:dyDescent="0.25"/>
    <row r="360" ht="20" customHeight="1" x14ac:dyDescent="0.25"/>
    <row r="361" ht="20" customHeight="1" x14ac:dyDescent="0.25"/>
    <row r="362" ht="20" customHeight="1" x14ac:dyDescent="0.25"/>
    <row r="363" ht="20" customHeight="1" x14ac:dyDescent="0.25"/>
    <row r="364" ht="20" customHeight="1" x14ac:dyDescent="0.25"/>
    <row r="365" ht="20" customHeight="1" x14ac:dyDescent="0.25"/>
    <row r="366" ht="20" customHeight="1" x14ac:dyDescent="0.25"/>
    <row r="367" ht="20" customHeight="1" x14ac:dyDescent="0.25"/>
    <row r="368" ht="20" customHeight="1" x14ac:dyDescent="0.25"/>
    <row r="369" ht="20" customHeight="1" x14ac:dyDescent="0.25"/>
    <row r="370" ht="20" customHeight="1" x14ac:dyDescent="0.25"/>
    <row r="371" ht="20" customHeight="1" x14ac:dyDescent="0.25"/>
    <row r="372" ht="20" customHeight="1" x14ac:dyDescent="0.25"/>
    <row r="373" ht="20" customHeight="1" x14ac:dyDescent="0.25"/>
    <row r="374" ht="20" customHeight="1" x14ac:dyDescent="0.25"/>
    <row r="375" ht="20" customHeight="1" x14ac:dyDescent="0.25"/>
    <row r="376" ht="20" customHeight="1" x14ac:dyDescent="0.25"/>
    <row r="377" ht="20" customHeight="1" x14ac:dyDescent="0.25"/>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tabColor rgb="FF4E4637"/>
  </sheetPr>
  <dimension ref="A2:AW38"/>
  <sheetViews>
    <sheetView showGridLines="0" zoomScale="75" zoomScaleNormal="70" workbookViewId="0">
      <pane xSplit="1" ySplit="4" topLeftCell="AP5" activePane="bottomRight" state="frozen"/>
      <selection pane="topRight" activeCell="B1" sqref="B1"/>
      <selection pane="bottomLeft" activeCell="A5" sqref="A5"/>
      <selection pane="bottomRight" activeCell="AW5" sqref="AW5:AW31"/>
    </sheetView>
  </sheetViews>
  <sheetFormatPr defaultRowHeight="13.5" outlineLevelCol="1" x14ac:dyDescent="0.25"/>
  <cols>
    <col min="1" max="1" width="41.26953125" style="445" bestFit="1" customWidth="1"/>
    <col min="2" max="6" width="11" style="11" customWidth="1"/>
    <col min="7" max="10" width="11" style="11" hidden="1" customWidth="1" outlineLevel="1"/>
    <col min="11" max="11" width="11" style="11" customWidth="1" collapsed="1"/>
    <col min="12" max="12" width="12.6328125" style="11" customWidth="1"/>
    <col min="13" max="14" width="11" style="11" hidden="1" customWidth="1" outlineLevel="1"/>
    <col min="15" max="16" width="11" style="11" hidden="1" customWidth="1" outlineLevel="1" collapsed="1"/>
    <col min="17" max="17" width="11" style="11" customWidth="1" collapsed="1"/>
    <col min="18" max="18" width="13.6328125" style="11" bestFit="1" customWidth="1"/>
    <col min="19" max="19" width="12.08984375" style="11" bestFit="1" customWidth="1"/>
    <col min="20" max="20" width="11" style="11" hidden="1" customWidth="1" outlineLevel="1"/>
    <col min="21" max="21" width="11" style="11" hidden="1" customWidth="1" outlineLevel="1" collapsed="1"/>
    <col min="22" max="23" width="11" style="11" hidden="1" customWidth="1" outlineLevel="1"/>
    <col min="24" max="24" width="11" style="11" customWidth="1" collapsed="1"/>
    <col min="25" max="25" width="13.1796875" style="11" customWidth="1"/>
    <col min="26" max="27" width="11" style="11" hidden="1" customWidth="1" outlineLevel="1"/>
    <col min="28" max="28" width="11" style="11" hidden="1" customWidth="1" outlineLevel="1" collapsed="1"/>
    <col min="29" max="29" width="11" style="11" hidden="1" customWidth="1" outlineLevel="1"/>
    <col min="30" max="30" width="11" style="11" customWidth="1" collapsed="1"/>
    <col min="31" max="33" width="11" style="11" hidden="1" customWidth="1" outlineLevel="1"/>
    <col min="34" max="34" width="11" style="11" hidden="1" customWidth="1" outlineLevel="1" collapsed="1"/>
    <col min="35" max="35" width="11" style="11" customWidth="1" collapsed="1"/>
    <col min="36" max="36" width="16.54296875" style="11" hidden="1" customWidth="1" outlineLevel="1"/>
    <col min="37" max="37" width="16.54296875" style="11" customWidth="1" collapsed="1"/>
    <col min="38" max="41" width="11" style="11" hidden="1" customWidth="1" outlineLevel="1"/>
    <col min="42" max="42" width="11" style="11" customWidth="1" collapsed="1"/>
    <col min="43" max="47" width="11" style="11" customWidth="1"/>
    <col min="48" max="48" width="11" style="525" customWidth="1"/>
    <col min="49" max="50" width="11" style="11" customWidth="1"/>
    <col min="51" max="16384" width="8.7265625" style="11"/>
  </cols>
  <sheetData>
    <row r="2" spans="1:49" x14ac:dyDescent="0.25">
      <c r="A2" s="444"/>
    </row>
    <row r="3" spans="1:49" x14ac:dyDescent="0.25">
      <c r="D3" s="12"/>
      <c r="G3" s="12"/>
      <c r="H3" s="12"/>
      <c r="I3" s="12"/>
      <c r="J3" s="12"/>
      <c r="K3" s="12"/>
    </row>
    <row r="4" spans="1:49" s="443" customFormat="1" ht="42" customHeight="1" x14ac:dyDescent="0.35">
      <c r="A4" s="441" t="s" vm="1">
        <v>270</v>
      </c>
      <c r="B4" s="441">
        <v>2013</v>
      </c>
      <c r="C4" s="441">
        <v>2014</v>
      </c>
      <c r="D4" s="442" t="s">
        <v>54</v>
      </c>
      <c r="E4" s="442" t="s">
        <v>53</v>
      </c>
      <c r="F4" s="442">
        <v>2017</v>
      </c>
      <c r="G4" s="441" t="s">
        <v>291</v>
      </c>
      <c r="H4" s="441" t="s">
        <v>290</v>
      </c>
      <c r="I4" s="441" t="s">
        <v>289</v>
      </c>
      <c r="J4" s="442" t="s">
        <v>288</v>
      </c>
      <c r="K4" s="442">
        <v>2018</v>
      </c>
      <c r="L4" s="441" t="s">
        <v>751</v>
      </c>
      <c r="M4" s="441" t="s">
        <v>287</v>
      </c>
      <c r="N4" s="441" t="s">
        <v>286</v>
      </c>
      <c r="O4" s="441" t="s">
        <v>285</v>
      </c>
      <c r="P4" s="441" t="s">
        <v>284</v>
      </c>
      <c r="Q4" s="442">
        <v>2019</v>
      </c>
      <c r="R4" s="442" t="s">
        <v>753</v>
      </c>
      <c r="S4" s="442" t="s">
        <v>754</v>
      </c>
      <c r="T4" s="442" t="s">
        <v>283</v>
      </c>
      <c r="U4" s="442" t="s">
        <v>282</v>
      </c>
      <c r="V4" s="441" t="s">
        <v>281</v>
      </c>
      <c r="W4" s="441" t="s">
        <v>280</v>
      </c>
      <c r="X4" s="441">
        <v>2020</v>
      </c>
      <c r="Y4" s="441" t="s">
        <v>752</v>
      </c>
      <c r="Z4" s="441" t="s">
        <v>279</v>
      </c>
      <c r="AA4" s="441" t="s">
        <v>278</v>
      </c>
      <c r="AB4" s="441" t="s">
        <v>277</v>
      </c>
      <c r="AC4" s="441" t="s">
        <v>276</v>
      </c>
      <c r="AD4" s="441" t="s" vm="2">
        <v>1</v>
      </c>
      <c r="AE4" s="441" t="s">
        <v>275</v>
      </c>
      <c r="AF4" s="441" t="s">
        <v>274</v>
      </c>
      <c r="AG4" s="441" t="s">
        <v>273</v>
      </c>
      <c r="AH4" s="441" t="s">
        <v>272</v>
      </c>
      <c r="AI4" s="441" t="s" vm="339">
        <v>2</v>
      </c>
      <c r="AJ4" s="442" t="s">
        <v>690</v>
      </c>
      <c r="AK4" s="442" t="s">
        <v>689</v>
      </c>
      <c r="AL4" s="441" t="s">
        <v>271</v>
      </c>
      <c r="AM4" s="441" t="s">
        <v>513</v>
      </c>
      <c r="AN4" s="441" t="s">
        <v>608</v>
      </c>
      <c r="AO4" s="441" t="s">
        <v>654</v>
      </c>
      <c r="AP4" s="441" t="s" vm="28">
        <v>57</v>
      </c>
      <c r="AQ4" s="442" t="s">
        <v>768</v>
      </c>
      <c r="AR4" s="442" t="s">
        <v>782</v>
      </c>
      <c r="AS4" s="442" t="s">
        <v>796</v>
      </c>
      <c r="AT4" s="246" t="s">
        <v>808</v>
      </c>
      <c r="AU4" s="246" t="s" vm="1357">
        <v>642</v>
      </c>
      <c r="AV4" s="552" t="s">
        <v>840</v>
      </c>
      <c r="AW4" s="552" t="s">
        <v>883</v>
      </c>
    </row>
    <row r="5" spans="1:49" ht="14" x14ac:dyDescent="0.3">
      <c r="A5" s="446" t="s" vm="19">
        <v>305</v>
      </c>
      <c r="B5" s="345">
        <v>712812363.82246554</v>
      </c>
      <c r="C5" s="345">
        <v>635318646.74989998</v>
      </c>
      <c r="D5" s="345">
        <v>686036084.95780015</v>
      </c>
      <c r="E5" s="345">
        <v>433964000</v>
      </c>
      <c r="F5" s="345">
        <v>401264248.23769999</v>
      </c>
      <c r="G5" s="345">
        <v>100331257.4243</v>
      </c>
      <c r="H5" s="345">
        <v>135356494.07832199</v>
      </c>
      <c r="I5" s="345">
        <v>150745000</v>
      </c>
      <c r="J5" s="345">
        <v>154028000</v>
      </c>
      <c r="K5" s="345">
        <v>540153679.61189985</v>
      </c>
      <c r="L5" s="345">
        <v>509552228.73993599</v>
      </c>
      <c r="M5" s="345">
        <v>138448460.41240001</v>
      </c>
      <c r="N5" s="345">
        <v>156339083.85140002</v>
      </c>
      <c r="O5" s="345">
        <v>201745240.38180003</v>
      </c>
      <c r="P5" s="345">
        <v>207372835.24520013</v>
      </c>
      <c r="Q5" s="345">
        <v>703905619.89080012</v>
      </c>
      <c r="R5" s="345">
        <v>701586000</v>
      </c>
      <c r="S5" s="345">
        <v>680226701.33034205</v>
      </c>
      <c r="T5" s="345">
        <v>183425457.54275215</v>
      </c>
      <c r="U5" s="345">
        <v>266210000</v>
      </c>
      <c r="V5" s="345">
        <v>377410000</v>
      </c>
      <c r="W5" s="345">
        <v>425404000</v>
      </c>
      <c r="X5" s="345">
        <v>1252449516.0351999</v>
      </c>
      <c r="Y5" s="345">
        <v>1240184761.4899001</v>
      </c>
      <c r="Z5" s="345">
        <v>412481393.71490002</v>
      </c>
      <c r="AA5" s="345">
        <v>702380931.17550004</v>
      </c>
      <c r="AB5" s="345">
        <v>516572486.09579998</v>
      </c>
      <c r="AC5" s="345">
        <v>534773941.59850001</v>
      </c>
      <c r="AD5" s="345">
        <v>2166208752.5847001</v>
      </c>
      <c r="AE5" s="345" vm="33">
        <v>494192588.16579998</v>
      </c>
      <c r="AF5" s="345" vm="32">
        <v>553933330.43889999</v>
      </c>
      <c r="AG5" s="345" vm="31">
        <v>559297452.06630003</v>
      </c>
      <c r="AH5" s="345" vm="30">
        <v>439817113.7913</v>
      </c>
      <c r="AI5" s="345" vm="29">
        <v>2047240484.4623001</v>
      </c>
      <c r="AJ5" s="345" vm="30">
        <v>475654389.33130002</v>
      </c>
      <c r="AK5" s="345" vm="29">
        <v>2083077760.0023</v>
      </c>
      <c r="AL5" s="345" vm="578">
        <v>351353920.5528</v>
      </c>
      <c r="AM5" s="345" vm="579">
        <v>419829104.38929999</v>
      </c>
      <c r="AN5" s="345" vm="580">
        <v>376007232.2834</v>
      </c>
      <c r="AO5" s="345" vm="581">
        <v>566758805.25650001</v>
      </c>
      <c r="AP5" s="345" vm="582">
        <v>1713949062.4820001</v>
      </c>
      <c r="AQ5" s="345" vm="478">
        <v>321407460.96130002</v>
      </c>
      <c r="AR5" s="345" vm="564">
        <v>436605755.67390001</v>
      </c>
      <c r="AS5" s="345" vm="1257">
        <v>408086179.67020637</v>
      </c>
      <c r="AT5" s="345" vm="1358">
        <v>588375225.42067838</v>
      </c>
      <c r="AU5" s="345" vm="1359">
        <v>1753928649.2443261</v>
      </c>
      <c r="AV5" s="553" vm="1575">
        <v>439460293.24591416</v>
      </c>
      <c r="AW5" s="553" vm="1687">
        <v>544676862.32385445</v>
      </c>
    </row>
    <row r="6" spans="1:49" x14ac:dyDescent="0.25">
      <c r="A6" s="447" t="s" vm="18">
        <v>306</v>
      </c>
      <c r="B6" s="346">
        <v>-41710840.353835426</v>
      </c>
      <c r="C6" s="346">
        <v>-47793474.899999864</v>
      </c>
      <c r="D6" s="346">
        <v>-55074789.091300085</v>
      </c>
      <c r="E6" s="346">
        <v>-48920000</v>
      </c>
      <c r="F6" s="346">
        <v>-45379953.94509995</v>
      </c>
      <c r="G6" s="346">
        <v>-10349474.799800001</v>
      </c>
      <c r="H6" s="346">
        <v>-12694656.469379999</v>
      </c>
      <c r="I6" s="346">
        <v>-14552000</v>
      </c>
      <c r="J6" s="346">
        <v>-16833000</v>
      </c>
      <c r="K6" s="346">
        <v>-54459639.509600006</v>
      </c>
      <c r="L6" s="346">
        <v>-53416153.565370604</v>
      </c>
      <c r="M6" s="346">
        <v>-13407244.216</v>
      </c>
      <c r="N6" s="346">
        <v>-15801808.951200003</v>
      </c>
      <c r="O6" s="346">
        <v>-17249295.661600005</v>
      </c>
      <c r="P6" s="346">
        <v>-20658272.243899997</v>
      </c>
      <c r="Q6" s="346">
        <v>-67116621.072699994</v>
      </c>
      <c r="R6" s="346">
        <v>-66896000</v>
      </c>
      <c r="S6" s="346">
        <v>-66514443.078661107</v>
      </c>
      <c r="T6" s="346">
        <v>-16495914.012299996</v>
      </c>
      <c r="U6" s="346">
        <v>-13002000</v>
      </c>
      <c r="V6" s="346">
        <v>-21561000</v>
      </c>
      <c r="W6" s="346">
        <v>-30839000</v>
      </c>
      <c r="X6" s="346">
        <v>-81899000</v>
      </c>
      <c r="Y6" s="346">
        <v>-81898817.417999998</v>
      </c>
      <c r="Z6" s="346">
        <v>-27142683.2848</v>
      </c>
      <c r="AA6" s="346">
        <v>-39932075.468000002</v>
      </c>
      <c r="AB6" s="346">
        <v>-40193160.051100001</v>
      </c>
      <c r="AC6" s="346">
        <v>-51475792.184900001</v>
      </c>
      <c r="AD6" s="346">
        <v>-158743710.98879999</v>
      </c>
      <c r="AE6" s="346" vm="38">
        <v>-32708426.7423</v>
      </c>
      <c r="AF6" s="346" vm="37">
        <v>-39484969.8552</v>
      </c>
      <c r="AG6" s="346" vm="36">
        <v>-38550756.235100001</v>
      </c>
      <c r="AH6" s="346" vm="35">
        <v>-34404793.384800002</v>
      </c>
      <c r="AI6" s="346" vm="34">
        <v>-145148946.21740001</v>
      </c>
      <c r="AJ6" s="346" vm="35">
        <v>-36293578.244800001</v>
      </c>
      <c r="AK6" s="346" vm="34">
        <v>-147037731.0774</v>
      </c>
      <c r="AL6" s="346" vm="583">
        <v>-28033266.744399998</v>
      </c>
      <c r="AM6" s="346" vm="584">
        <v>-30480372.070999999</v>
      </c>
      <c r="AN6" s="346" vm="585">
        <v>-29847405.217599999</v>
      </c>
      <c r="AO6" s="346" vm="586">
        <v>-42531357.351499997</v>
      </c>
      <c r="AP6" s="346" vm="587">
        <v>-130892401.3845</v>
      </c>
      <c r="AQ6" s="346" vm="479">
        <v>-27811324.320799999</v>
      </c>
      <c r="AR6" s="346" vm="565">
        <v>-40244607.753600001</v>
      </c>
      <c r="AS6" s="346" vm="1258">
        <v>-34756622.665476024</v>
      </c>
      <c r="AT6" s="346" vm="1360">
        <v>-43374757.504446268</v>
      </c>
      <c r="AU6" s="346" vm="1361">
        <v>-145995917.13425335</v>
      </c>
      <c r="AV6" s="554" vm="1576">
        <v>-36173683.957324728</v>
      </c>
      <c r="AW6" s="554" vm="1688">
        <v>-48583821.669288345</v>
      </c>
    </row>
    <row r="7" spans="1:49" ht="14" x14ac:dyDescent="0.3">
      <c r="A7" s="448" t="s" vm="17">
        <v>307</v>
      </c>
      <c r="B7" s="347">
        <v>671101523.46863008</v>
      </c>
      <c r="C7" s="347">
        <v>587525171.84990001</v>
      </c>
      <c r="D7" s="347">
        <v>630961295.86650002</v>
      </c>
      <c r="E7" s="347">
        <v>385044000</v>
      </c>
      <c r="F7" s="347">
        <v>355884294.29260004</v>
      </c>
      <c r="G7" s="347">
        <v>89981782.624500006</v>
      </c>
      <c r="H7" s="347">
        <v>122661837.608942</v>
      </c>
      <c r="I7" s="347">
        <v>136193000</v>
      </c>
      <c r="J7" s="347">
        <v>137195000</v>
      </c>
      <c r="K7" s="347">
        <v>485694040.10229987</v>
      </c>
      <c r="L7" s="347">
        <v>456136075.17456502</v>
      </c>
      <c r="M7" s="347">
        <v>125041216.19640002</v>
      </c>
      <c r="N7" s="347">
        <v>140537274.90019998</v>
      </c>
      <c r="O7" s="347">
        <v>184495944.7202</v>
      </c>
      <c r="P7" s="347">
        <v>186714563.00130013</v>
      </c>
      <c r="Q7" s="345">
        <v>636788998.81810009</v>
      </c>
      <c r="R7" s="345">
        <v>634690000</v>
      </c>
      <c r="S7" s="345">
        <v>613712258.25168097</v>
      </c>
      <c r="T7" s="345">
        <v>166929543.53045216</v>
      </c>
      <c r="U7" s="345">
        <v>253207000</v>
      </c>
      <c r="V7" s="345">
        <v>355848000</v>
      </c>
      <c r="W7" s="345">
        <v>394564000</v>
      </c>
      <c r="X7" s="345">
        <v>1170550000</v>
      </c>
      <c r="Y7" s="345">
        <v>1158285944.0719001</v>
      </c>
      <c r="Z7" s="345">
        <v>385338710.43010002</v>
      </c>
      <c r="AA7" s="345">
        <v>662448855.70749998</v>
      </c>
      <c r="AB7" s="345">
        <v>476379326.04470003</v>
      </c>
      <c r="AC7" s="345">
        <v>483298149.41360003</v>
      </c>
      <c r="AD7" s="345">
        <v>2007465041.5959001</v>
      </c>
      <c r="AE7" s="345">
        <v>461484161.4235</v>
      </c>
      <c r="AF7" s="345">
        <v>514448360.5837</v>
      </c>
      <c r="AG7" s="345">
        <v>520746695.8312</v>
      </c>
      <c r="AH7" s="345">
        <v>405412320.40649998</v>
      </c>
      <c r="AI7" s="345">
        <v>1902091538.2449</v>
      </c>
      <c r="AJ7" s="345">
        <v>439360811.08650005</v>
      </c>
      <c r="AK7" s="345">
        <v>1936040028.9249001</v>
      </c>
      <c r="AL7" s="345">
        <v>323320653.80839998</v>
      </c>
      <c r="AM7" s="345">
        <v>389348732.31830001</v>
      </c>
      <c r="AN7" s="345">
        <v>346159827.06580001</v>
      </c>
      <c r="AO7" s="345">
        <v>524227447.90500003</v>
      </c>
      <c r="AP7" s="345">
        <v>1583056661.0975001</v>
      </c>
      <c r="AQ7" s="347">
        <v>293596136.64050001</v>
      </c>
      <c r="AR7" s="347">
        <v>396361147.92030001</v>
      </c>
      <c r="AS7" s="347">
        <v>373329557.00473034</v>
      </c>
      <c r="AT7" s="347">
        <v>545000467.91623211</v>
      </c>
      <c r="AU7" s="347">
        <v>1607932732.1100729</v>
      </c>
      <c r="AV7" s="555">
        <v>403286609.28858942</v>
      </c>
      <c r="AW7" s="555">
        <v>496093040.65456611</v>
      </c>
    </row>
    <row r="8" spans="1:49" x14ac:dyDescent="0.25">
      <c r="A8" s="447" t="s" vm="16">
        <v>308</v>
      </c>
      <c r="B8" s="346">
        <v>-357262445.85588062</v>
      </c>
      <c r="C8" s="346">
        <v>-299260594.9278</v>
      </c>
      <c r="D8" s="346">
        <v>-359039983.03448898</v>
      </c>
      <c r="E8" s="346">
        <v>-233922000</v>
      </c>
      <c r="F8" s="346">
        <v>-208644229.57339999</v>
      </c>
      <c r="G8" s="346">
        <v>-47607906.983100012</v>
      </c>
      <c r="H8" s="346">
        <v>-65839651.799199998</v>
      </c>
      <c r="I8" s="346">
        <v>-62218000</v>
      </c>
      <c r="J8" s="346">
        <v>-66522000</v>
      </c>
      <c r="K8" s="346">
        <v>-241924842.70650002</v>
      </c>
      <c r="L8" s="346">
        <v>-240469611.33531198</v>
      </c>
      <c r="M8" s="346">
        <v>-70932142.066800013</v>
      </c>
      <c r="N8" s="346">
        <v>-72363561.191200003</v>
      </c>
      <c r="O8" s="346">
        <v>-95220566.715000242</v>
      </c>
      <c r="P8" s="346">
        <v>-87928241.209400311</v>
      </c>
      <c r="Q8" s="346">
        <v>-326444511.18240058</v>
      </c>
      <c r="R8" s="346">
        <v>-325936000</v>
      </c>
      <c r="S8" s="346">
        <v>-323087759.16661102</v>
      </c>
      <c r="T8" s="346">
        <v>-87734165.634151995</v>
      </c>
      <c r="U8" s="346">
        <v>-70623000</v>
      </c>
      <c r="V8" s="346">
        <v>-90166000</v>
      </c>
      <c r="W8" s="346">
        <v>-111597000</v>
      </c>
      <c r="X8" s="346">
        <v>-360120871.56770003</v>
      </c>
      <c r="Y8" s="346">
        <v>-358519199.3168</v>
      </c>
      <c r="Z8" s="346">
        <v>-103208518.934</v>
      </c>
      <c r="AA8" s="346">
        <v>-180076206.48629999</v>
      </c>
      <c r="AB8" s="346">
        <v>-163815494.48699999</v>
      </c>
      <c r="AC8" s="346">
        <v>-166377168.1767</v>
      </c>
      <c r="AD8" s="346">
        <v>-613477388.08399999</v>
      </c>
      <c r="AE8" s="346" vm="43">
        <v>-169427865.9427</v>
      </c>
      <c r="AF8" s="346" vm="42">
        <v>-191870477.52669999</v>
      </c>
      <c r="AG8" s="346" vm="41">
        <v>-205730722.52070001</v>
      </c>
      <c r="AH8" s="346" vm="40">
        <v>-200407578.12439999</v>
      </c>
      <c r="AI8" s="346" vm="39">
        <v>-767436644.11450005</v>
      </c>
      <c r="AJ8" s="346" vm="40">
        <v>-206915962.3044</v>
      </c>
      <c r="AK8" s="346" vm="39">
        <v>-773945028.29449999</v>
      </c>
      <c r="AL8" s="346" vm="588">
        <v>-148399183.1221</v>
      </c>
      <c r="AM8" s="346" vm="589">
        <v>-170250365.85820001</v>
      </c>
      <c r="AN8" s="346" vm="590">
        <v>-168891001.21630001</v>
      </c>
      <c r="AO8" s="346" vm="591">
        <v>-161757080.79089999</v>
      </c>
      <c r="AP8" s="346" vm="592">
        <v>-649297630.98749995</v>
      </c>
      <c r="AQ8" s="346" vm="480">
        <v>-134289530.32710001</v>
      </c>
      <c r="AR8" s="346" vm="566">
        <v>-147512545.32429999</v>
      </c>
      <c r="AS8" s="346" vm="1259">
        <v>-185394606.42992386</v>
      </c>
      <c r="AT8" s="346" vm="1362">
        <v>-222536400.3969357</v>
      </c>
      <c r="AU8" s="346" vm="1363">
        <v>-689591364.63764751</v>
      </c>
      <c r="AV8" s="554" vm="1577">
        <v>-152925425.36247572</v>
      </c>
      <c r="AW8" s="554" vm="1689">
        <v>-186897505.97795922</v>
      </c>
    </row>
    <row r="9" spans="1:49" ht="14.15" customHeight="1" x14ac:dyDescent="0.3">
      <c r="A9" s="449" t="s" vm="15">
        <v>309</v>
      </c>
      <c r="B9" s="348">
        <v>313839077.6127494</v>
      </c>
      <c r="C9" s="348">
        <v>288264576.92210007</v>
      </c>
      <c r="D9" s="348">
        <v>271921312.83201104</v>
      </c>
      <c r="E9" s="348">
        <v>151122000</v>
      </c>
      <c r="F9" s="348">
        <v>147240064.71920004</v>
      </c>
      <c r="G9" s="348">
        <v>42373875.641399994</v>
      </c>
      <c r="H9" s="348">
        <v>56822185.809742302</v>
      </c>
      <c r="I9" s="348">
        <v>73975000</v>
      </c>
      <c r="J9" s="348">
        <v>70673000</v>
      </c>
      <c r="K9" s="348">
        <v>243769197.39579985</v>
      </c>
      <c r="L9" s="348">
        <v>215666463.83925301</v>
      </c>
      <c r="M9" s="348">
        <v>54109074.129600003</v>
      </c>
      <c r="N9" s="348">
        <v>68173713.708999991</v>
      </c>
      <c r="O9" s="348">
        <v>89275378.00519976</v>
      </c>
      <c r="P9" s="348">
        <v>98786321.791899815</v>
      </c>
      <c r="Q9" s="348">
        <v>310354487.63569939</v>
      </c>
      <c r="R9" s="348">
        <v>308753000</v>
      </c>
      <c r="S9" s="348">
        <v>290624499.08506995</v>
      </c>
      <c r="T9" s="348">
        <v>79195377.896300197</v>
      </c>
      <c r="U9" s="348">
        <v>182585000</v>
      </c>
      <c r="V9" s="348">
        <v>265681000</v>
      </c>
      <c r="W9" s="348">
        <v>282967000</v>
      </c>
      <c r="X9" s="348">
        <v>810429000</v>
      </c>
      <c r="Y9" s="348">
        <v>799766744.75510013</v>
      </c>
      <c r="Z9" s="348">
        <v>282130191.49610001</v>
      </c>
      <c r="AA9" s="348">
        <v>482372649.22119999</v>
      </c>
      <c r="AB9" s="348">
        <v>312563831.55769998</v>
      </c>
      <c r="AC9" s="348">
        <v>316920981.23689997</v>
      </c>
      <c r="AD9" s="348">
        <v>1393987653.5118999</v>
      </c>
      <c r="AE9" s="348">
        <v>292056295.48080003</v>
      </c>
      <c r="AF9" s="348">
        <v>322577883.05700004</v>
      </c>
      <c r="AG9" s="348">
        <v>315015973.31050003</v>
      </c>
      <c r="AH9" s="348">
        <v>205004742.28209999</v>
      </c>
      <c r="AI9" s="348">
        <v>1134654894.1303999</v>
      </c>
      <c r="AJ9" s="348">
        <v>232444848.78210005</v>
      </c>
      <c r="AK9" s="348">
        <v>1162095000.6304002</v>
      </c>
      <c r="AL9" s="348">
        <v>174921470.68629998</v>
      </c>
      <c r="AM9" s="348">
        <v>219098366.4601</v>
      </c>
      <c r="AN9" s="348">
        <v>177268825.8495</v>
      </c>
      <c r="AO9" s="348">
        <v>362470367.11410004</v>
      </c>
      <c r="AP9" s="348">
        <v>933759030.11000013</v>
      </c>
      <c r="AQ9" s="348">
        <v>159306606.3134</v>
      </c>
      <c r="AR9" s="348">
        <v>248848602.59600002</v>
      </c>
      <c r="AS9" s="348">
        <v>187934950.57480648</v>
      </c>
      <c r="AT9" s="348">
        <v>322464067.51929641</v>
      </c>
      <c r="AU9" s="348">
        <v>918341367.47242534</v>
      </c>
      <c r="AV9" s="557">
        <v>250361183.92611369</v>
      </c>
      <c r="AW9" s="557">
        <v>309195534.67660689</v>
      </c>
    </row>
    <row r="10" spans="1:49" s="14" customFormat="1" ht="14" x14ac:dyDescent="0.3">
      <c r="A10" s="450" t="s">
        <v>310</v>
      </c>
      <c r="B10" s="349">
        <v>0.46764769060670963</v>
      </c>
      <c r="C10" s="349">
        <v>0.49064208774997892</v>
      </c>
      <c r="D10" s="349">
        <v>0.43096353867249676</v>
      </c>
      <c r="E10" s="349">
        <v>0.39247982048804814</v>
      </c>
      <c r="F10" s="349">
        <v>0.41373015634722726</v>
      </c>
      <c r="G10" s="349">
        <v>0.4709161610881728</v>
      </c>
      <c r="H10" s="349">
        <v>0.46324257745833725</v>
      </c>
      <c r="I10" s="349">
        <v>0.54316301131482525</v>
      </c>
      <c r="J10" s="349">
        <v>0.51512810233609096</v>
      </c>
      <c r="K10" s="349">
        <v>0.50189867955648715</v>
      </c>
      <c r="L10" s="349">
        <v>0.47281167962151782</v>
      </c>
      <c r="M10" s="349">
        <v>0.43272990918939752</v>
      </c>
      <c r="N10" s="349">
        <v>0.48509346546965798</v>
      </c>
      <c r="O10" s="349">
        <v>0.48388802334160586</v>
      </c>
      <c r="P10" s="349">
        <v>0.52907668370362704</v>
      </c>
      <c r="Q10" s="349">
        <v>0.48737413525002288</v>
      </c>
      <c r="R10" s="349">
        <v>0.48646268256944336</v>
      </c>
      <c r="S10" s="349">
        <v>0.47355172587392902</v>
      </c>
      <c r="T10" s="349">
        <v>0.47442397685495952</v>
      </c>
      <c r="U10" s="349">
        <v>0.72108985928509084</v>
      </c>
      <c r="V10" s="349">
        <v>0.74661372271306847</v>
      </c>
      <c r="W10" s="349">
        <v>0.71716375543638045</v>
      </c>
      <c r="X10" s="349">
        <v>0.69234889581820513</v>
      </c>
      <c r="Y10" s="349">
        <v>0.69047435898562104</v>
      </c>
      <c r="Z10" s="349">
        <v>0.73216156036126578</v>
      </c>
      <c r="AA10" s="349">
        <v>0.72816587282956757</v>
      </c>
      <c r="AB10" s="349">
        <v>0.65612383759989457</v>
      </c>
      <c r="AC10" s="349">
        <v>0.65574631647447768</v>
      </c>
      <c r="AD10" s="349">
        <v>0.69440195700927565</v>
      </c>
      <c r="AE10" s="349">
        <v>0.63286309670936358</v>
      </c>
      <c r="AF10" s="349">
        <v>0.62703646813258163</v>
      </c>
      <c r="AG10" s="349">
        <v>0.6049312954500482</v>
      </c>
      <c r="AH10" s="349">
        <v>0.50566973908574175</v>
      </c>
      <c r="AI10" s="349">
        <v>0.59653012029976749</v>
      </c>
      <c r="AJ10" s="349">
        <v>0.52905230261043246</v>
      </c>
      <c r="AK10" s="349">
        <v>0.60024327145535394</v>
      </c>
      <c r="AL10" s="349">
        <v>0.54101545517088601</v>
      </c>
      <c r="AM10" s="349">
        <v>0.56273039636092326</v>
      </c>
      <c r="AN10" s="349">
        <v>0.51210109316296759</v>
      </c>
      <c r="AO10" s="349">
        <v>0.69143721596925345</v>
      </c>
      <c r="AP10" s="349">
        <v>0.58984561516745992</v>
      </c>
      <c r="AQ10" s="349">
        <v>0.54260457285398933</v>
      </c>
      <c r="AR10" s="349">
        <v>0.62783298489699169</v>
      </c>
      <c r="AS10" s="349">
        <v>0.50340228103724782</v>
      </c>
      <c r="AT10" s="349">
        <v>0.59167668011774976</v>
      </c>
      <c r="AU10" s="349">
        <v>0.57113170789632217</v>
      </c>
      <c r="AV10" s="349">
        <v>0.62080212474140639</v>
      </c>
      <c r="AW10" s="349">
        <v>0.623261181549012</v>
      </c>
    </row>
    <row r="11" spans="1:49" ht="14" x14ac:dyDescent="0.3">
      <c r="A11" s="448" t="s">
        <v>311</v>
      </c>
      <c r="B11" s="347">
        <v>-160835989.14809537</v>
      </c>
      <c r="C11" s="347">
        <v>-171420941.32632831</v>
      </c>
      <c r="D11" s="347">
        <v>-127485997.93099658</v>
      </c>
      <c r="E11" s="347">
        <v>-353518000</v>
      </c>
      <c r="F11" s="347">
        <v>-113723000</v>
      </c>
      <c r="G11" s="347">
        <v>-19503209.6974</v>
      </c>
      <c r="H11" s="347">
        <v>-23042403.354199998</v>
      </c>
      <c r="I11" s="347">
        <v>-33285000</v>
      </c>
      <c r="J11" s="347">
        <v>-44533000</v>
      </c>
      <c r="K11" s="347">
        <v>-121388810.76629998</v>
      </c>
      <c r="L11" s="347">
        <v>-122272622.51890001</v>
      </c>
      <c r="M11" s="347">
        <v>-39716696.785800003</v>
      </c>
      <c r="N11" s="347">
        <v>-37615320.561099999</v>
      </c>
      <c r="O11" s="347">
        <v>-10584361.451300001</v>
      </c>
      <c r="P11" s="347">
        <v>-49367779.016600005</v>
      </c>
      <c r="Q11" s="345">
        <v>-136671131.01479998</v>
      </c>
      <c r="R11" s="345">
        <v>-136716000</v>
      </c>
      <c r="S11" s="345">
        <v>-135423124.91522801</v>
      </c>
      <c r="T11" s="345">
        <v>-45076160.2104</v>
      </c>
      <c r="U11" s="345">
        <v>57812671.890900001</v>
      </c>
      <c r="V11" s="345">
        <v>-58409000</v>
      </c>
      <c r="W11" s="345">
        <v>-69529870.478699997</v>
      </c>
      <c r="X11" s="345">
        <v>-189854558.5966</v>
      </c>
      <c r="Y11" s="345">
        <v>-187528661.3811</v>
      </c>
      <c r="Z11" s="345">
        <v>-64199614.7949</v>
      </c>
      <c r="AA11" s="345">
        <v>-73879361.9146</v>
      </c>
      <c r="AB11" s="345">
        <v>-82996239.111600012</v>
      </c>
      <c r="AC11" s="345">
        <v>-85621629.377999991</v>
      </c>
      <c r="AD11" s="345">
        <v>-306696845.19909996</v>
      </c>
      <c r="AE11" s="345">
        <v>-69388053.751399994</v>
      </c>
      <c r="AF11" s="345">
        <v>-79889281.4692</v>
      </c>
      <c r="AG11" s="345">
        <v>-98127232.847200021</v>
      </c>
      <c r="AH11" s="345">
        <v>-106911582.51809999</v>
      </c>
      <c r="AI11" s="345">
        <v>-354316150.58590001</v>
      </c>
      <c r="AJ11" s="345">
        <v>-118911582.51809999</v>
      </c>
      <c r="AK11" s="345">
        <v>-366316150.58590001</v>
      </c>
      <c r="AL11" s="345">
        <v>-94559733.539800003</v>
      </c>
      <c r="AM11" s="345">
        <v>-78683289.729800001</v>
      </c>
      <c r="AN11" s="345">
        <v>-91988193.888500005</v>
      </c>
      <c r="AO11" s="345">
        <v>-122675865.25060001</v>
      </c>
      <c r="AP11" s="345">
        <v>-387907082.40869993</v>
      </c>
      <c r="AQ11" s="347">
        <v>-60409163.912200019</v>
      </c>
      <c r="AR11" s="347">
        <v>-67798956.8706</v>
      </c>
      <c r="AS11" s="347">
        <v>-88907966.971723408</v>
      </c>
      <c r="AT11" s="347">
        <v>-88236027.190904692</v>
      </c>
      <c r="AU11" s="347">
        <v>-305140677.14814037</v>
      </c>
      <c r="AV11" s="555">
        <v>-82779227.614413872</v>
      </c>
      <c r="AW11" s="555">
        <v>-108661743.854726</v>
      </c>
    </row>
    <row r="12" spans="1:49" x14ac:dyDescent="0.25">
      <c r="A12" s="447" t="s" vm="14">
        <v>312</v>
      </c>
      <c r="B12" s="346">
        <v>-28328832.514817972</v>
      </c>
      <c r="C12" s="346">
        <v>-26578465.644000005</v>
      </c>
      <c r="D12" s="346">
        <v>-25310304.129999999</v>
      </c>
      <c r="E12" s="346">
        <v>-19315000</v>
      </c>
      <c r="F12" s="346">
        <v>-10694000</v>
      </c>
      <c r="G12" s="346">
        <v>-1637664.6156000001</v>
      </c>
      <c r="H12" s="346">
        <v>-2025481.1595999999</v>
      </c>
      <c r="I12" s="346">
        <v>-5058000</v>
      </c>
      <c r="J12" s="346">
        <v>-4525000</v>
      </c>
      <c r="K12" s="346">
        <v>-13245621.833600001</v>
      </c>
      <c r="L12" s="346">
        <v>-13273889.368000001</v>
      </c>
      <c r="M12" s="346">
        <v>-3803801.5008</v>
      </c>
      <c r="N12" s="346">
        <v>-4828757.0199999996</v>
      </c>
      <c r="O12" s="346">
        <v>-6088776.2479999997</v>
      </c>
      <c r="P12" s="346">
        <v>-13540796.245999994</v>
      </c>
      <c r="Q12" s="346">
        <v>-28262131.014799993</v>
      </c>
      <c r="R12" s="346">
        <v>-28262000</v>
      </c>
      <c r="S12" s="346">
        <v>-28218998.693360005</v>
      </c>
      <c r="T12" s="346">
        <v>-5305742.7040000018</v>
      </c>
      <c r="U12" s="346">
        <v>-4362000</v>
      </c>
      <c r="V12" s="346">
        <v>-7810000</v>
      </c>
      <c r="W12" s="346">
        <v>-8384926.0100000007</v>
      </c>
      <c r="X12" s="346">
        <v>-25863467.534000002</v>
      </c>
      <c r="Y12" s="346">
        <v>-25861543.735300001</v>
      </c>
      <c r="Z12" s="346">
        <v>-7973710.3399999999</v>
      </c>
      <c r="AA12" s="346">
        <v>-11868241.089600001</v>
      </c>
      <c r="AB12" s="346">
        <v>-13422353.556500001</v>
      </c>
      <c r="AC12" s="346">
        <v>-17002670.720600002</v>
      </c>
      <c r="AD12" s="346">
        <v>-50266975.706699997</v>
      </c>
      <c r="AE12" s="346" vm="48">
        <v>-16101061.470000001</v>
      </c>
      <c r="AF12" s="346" vm="47">
        <v>-14712522.711100001</v>
      </c>
      <c r="AG12" s="346" vm="46">
        <v>-18449660.422200002</v>
      </c>
      <c r="AH12" s="346" vm="45">
        <v>-22063397.8167</v>
      </c>
      <c r="AI12" s="346" vm="44">
        <v>-71326642.420000002</v>
      </c>
      <c r="AJ12" s="346" vm="45">
        <v>-22063397.8167</v>
      </c>
      <c r="AK12" s="346" vm="44">
        <v>-71326642.420000002</v>
      </c>
      <c r="AL12" s="346" vm="593">
        <v>-12802735.0528</v>
      </c>
      <c r="AM12" s="346" vm="594">
        <v>-15315145.622</v>
      </c>
      <c r="AN12" s="346" vm="595">
        <v>-14449889.5801</v>
      </c>
      <c r="AO12" s="346" vm="596">
        <v>-17804652.476599999</v>
      </c>
      <c r="AP12" s="346" vm="597">
        <v>-60372422.7315</v>
      </c>
      <c r="AQ12" s="346" vm="481">
        <v>-9761391.5479000006</v>
      </c>
      <c r="AR12" s="346" vm="567">
        <v>-10890677.347899999</v>
      </c>
      <c r="AS12" s="346" vm="1260">
        <v>-11993346.831400009</v>
      </c>
      <c r="AT12" s="346" vm="1364">
        <v>-17883869.183800008</v>
      </c>
      <c r="AU12" s="346" vm="1365">
        <v>-50529284.911246017</v>
      </c>
      <c r="AV12" s="554" vm="1578">
        <v>-15043567.163799999</v>
      </c>
      <c r="AW12" s="554" vm="1690">
        <v>-15175845.259999994</v>
      </c>
    </row>
    <row r="13" spans="1:49" x14ac:dyDescent="0.25">
      <c r="A13" s="447" t="s" vm="13">
        <v>313</v>
      </c>
      <c r="B13" s="346">
        <v>-71794458.132861465</v>
      </c>
      <c r="C13" s="346">
        <v>-69873784.068499997</v>
      </c>
      <c r="D13" s="346">
        <v>-81612656.507394627</v>
      </c>
      <c r="E13" s="346">
        <v>-100494000</v>
      </c>
      <c r="F13" s="346">
        <v>-102759000</v>
      </c>
      <c r="G13" s="346">
        <v>-21844095.360600002</v>
      </c>
      <c r="H13" s="346">
        <v>-20467135.764699999</v>
      </c>
      <c r="I13" s="346">
        <v>-22384000</v>
      </c>
      <c r="J13" s="346">
        <v>-47870000</v>
      </c>
      <c r="K13" s="346">
        <v>-114619219.47229998</v>
      </c>
      <c r="L13" s="346">
        <v>-115217179.3017</v>
      </c>
      <c r="M13" s="346">
        <v>-30955017.253899999</v>
      </c>
      <c r="N13" s="346">
        <v>-33219446.613800008</v>
      </c>
      <c r="O13" s="346">
        <v>-18256800.188200004</v>
      </c>
      <c r="P13" s="346">
        <v>-32231735.944100007</v>
      </c>
      <c r="Q13" s="346">
        <v>-114663000</v>
      </c>
      <c r="R13" s="346">
        <v>-114502000</v>
      </c>
      <c r="S13" s="346">
        <v>-113991575.22995199</v>
      </c>
      <c r="T13" s="346">
        <v>-31253465.041599996</v>
      </c>
      <c r="U13" s="346">
        <v>-18558000</v>
      </c>
      <c r="V13" s="346">
        <v>-45020000</v>
      </c>
      <c r="W13" s="346">
        <v>-47539000</v>
      </c>
      <c r="X13" s="346">
        <v>-142392383.08649999</v>
      </c>
      <c r="Y13" s="346">
        <v>-138295174.64230001</v>
      </c>
      <c r="Z13" s="346">
        <v>-46662704.383000001</v>
      </c>
      <c r="AA13" s="346">
        <v>-46865125.956900001</v>
      </c>
      <c r="AB13" s="346">
        <v>-54548041.082900003</v>
      </c>
      <c r="AC13" s="346">
        <v>-60378969.689499997</v>
      </c>
      <c r="AD13" s="346">
        <v>-208454841.11230001</v>
      </c>
      <c r="AE13" s="346" vm="53">
        <v>-62771736.993699998</v>
      </c>
      <c r="AF13" s="346" vm="52">
        <v>-57722884.010399997</v>
      </c>
      <c r="AG13" s="346" vm="51">
        <v>-71951135.841900006</v>
      </c>
      <c r="AH13" s="346" vm="50">
        <v>-72437272.407399997</v>
      </c>
      <c r="AI13" s="346" vm="49">
        <v>-264883029.2534</v>
      </c>
      <c r="AJ13" s="346" vm="50">
        <v>-72437272.407399997</v>
      </c>
      <c r="AK13" s="346" vm="49">
        <v>-264883029.2534</v>
      </c>
      <c r="AL13" s="346" vm="598">
        <v>-76569397.0352</v>
      </c>
      <c r="AM13" s="346" vm="599">
        <v>-62854203.122400001</v>
      </c>
      <c r="AN13" s="346" vm="600">
        <v>-60139039.714500003</v>
      </c>
      <c r="AO13" s="346" vm="601">
        <v>-84890743.814899996</v>
      </c>
      <c r="AP13" s="346" vm="602">
        <v>-284453383.68699998</v>
      </c>
      <c r="AQ13" s="346" vm="482">
        <v>-68995229.130700007</v>
      </c>
      <c r="AR13" s="346" vm="568">
        <v>-79606302.986699998</v>
      </c>
      <c r="AS13" s="346" vm="1261">
        <v>-86310591.855035648</v>
      </c>
      <c r="AT13" s="346" vm="1366">
        <v>-94109815.046232074</v>
      </c>
      <c r="AU13" s="346" vm="1367">
        <v>-329022222.86996156</v>
      </c>
      <c r="AV13" s="554" vm="1579">
        <v>-83301317.058334768</v>
      </c>
      <c r="AW13" s="554" vm="1691">
        <v>-107132189.16647662</v>
      </c>
    </row>
    <row r="14" spans="1:49" x14ac:dyDescent="0.25">
      <c r="A14" s="447" t="s" vm="21">
        <v>314</v>
      </c>
      <c r="B14" s="346">
        <v>-60712698.500415944</v>
      </c>
      <c r="C14" s="346">
        <v>-74968691.613828346</v>
      </c>
      <c r="D14" s="346">
        <v>-20563037.293601956</v>
      </c>
      <c r="E14" s="346">
        <v>-233709000</v>
      </c>
      <c r="F14" s="346">
        <v>-270000</v>
      </c>
      <c r="G14" s="346">
        <v>3978550.2788000004</v>
      </c>
      <c r="H14" s="346">
        <v>-549786.42989999999</v>
      </c>
      <c r="I14" s="346">
        <v>-5843000</v>
      </c>
      <c r="J14" s="346">
        <v>7862000</v>
      </c>
      <c r="K14" s="346">
        <v>6476030.5396000007</v>
      </c>
      <c r="L14" s="346">
        <v>6218446.1507999999</v>
      </c>
      <c r="M14" s="346">
        <v>-4957878.0311000003</v>
      </c>
      <c r="N14" s="346">
        <v>432883.07269999996</v>
      </c>
      <c r="O14" s="346">
        <v>13761214.984900003</v>
      </c>
      <c r="P14" s="346">
        <v>-3595246.8265000056</v>
      </c>
      <c r="Q14" s="346">
        <v>6254000</v>
      </c>
      <c r="R14" s="346">
        <v>6048000</v>
      </c>
      <c r="S14" s="346">
        <v>6787449.0080839992</v>
      </c>
      <c r="T14" s="346">
        <v>-8516952.4648000021</v>
      </c>
      <c r="U14" s="346">
        <v>80732671.890900001</v>
      </c>
      <c r="V14" s="346">
        <v>-5579000</v>
      </c>
      <c r="W14" s="346">
        <v>-13605944.468699999</v>
      </c>
      <c r="X14" s="346">
        <v>-21598707.976099998</v>
      </c>
      <c r="Y14" s="346">
        <v>-23371943.0035</v>
      </c>
      <c r="Z14" s="346">
        <v>-9563200.0719000008</v>
      </c>
      <c r="AA14" s="346">
        <v>-15145994.868099999</v>
      </c>
      <c r="AB14" s="346">
        <v>-15025844.472200001</v>
      </c>
      <c r="AC14" s="346">
        <v>-8239988.9679000005</v>
      </c>
      <c r="AD14" s="346">
        <v>-47975028.380100004</v>
      </c>
      <c r="AE14" s="346" vm="58">
        <v>9484744.7123000007</v>
      </c>
      <c r="AF14" s="346" vm="57">
        <v>-7453874.7477000002</v>
      </c>
      <c r="AG14" s="346" vm="56">
        <v>-7726436.5831000004</v>
      </c>
      <c r="AH14" s="346" vm="55">
        <v>-12410912.294</v>
      </c>
      <c r="AI14" s="346" vm="54">
        <v>-18106478.912500001</v>
      </c>
      <c r="AJ14" s="346" vm="55">
        <v>-24410912.294</v>
      </c>
      <c r="AK14" s="346" vm="54">
        <v>-30106478.912500001</v>
      </c>
      <c r="AL14" s="346" vm="603">
        <v>-5187601.4517999999</v>
      </c>
      <c r="AM14" s="346" vm="604">
        <v>-513940.98540000001</v>
      </c>
      <c r="AN14" s="346" vm="605">
        <v>-17399264.593899999</v>
      </c>
      <c r="AO14" s="346" vm="606">
        <v>-19980468.959100001</v>
      </c>
      <c r="AP14" s="346" vm="607">
        <v>-43081275.990199998</v>
      </c>
      <c r="AQ14" s="346" vm="483">
        <v>18347456.766399998</v>
      </c>
      <c r="AR14" s="346" vm="569">
        <v>22698023.464000002</v>
      </c>
      <c r="AS14" s="346" vm="1262">
        <v>9395971.7147122528</v>
      </c>
      <c r="AT14" s="346" vm="1368">
        <v>23757657.039127398</v>
      </c>
      <c r="AU14" s="346" vm="1369">
        <v>74410830.633067191</v>
      </c>
      <c r="AV14" s="554" vm="1580">
        <v>15565656.607720897</v>
      </c>
      <c r="AW14" s="554" vm="1692">
        <v>13646290.571750615</v>
      </c>
    </row>
    <row r="15" spans="1:49" s="15" customFormat="1" ht="14" x14ac:dyDescent="0.3">
      <c r="A15" s="446" t="s" vm="12">
        <v>315</v>
      </c>
      <c r="B15" s="345">
        <v>389455000</v>
      </c>
      <c r="C15" s="345">
        <v>123514065.26746389</v>
      </c>
      <c r="D15" s="345">
        <v>313861098.79000002</v>
      </c>
      <c r="E15" s="345">
        <v>22600297.5</v>
      </c>
      <c r="F15" s="345">
        <v>155970731.24000001</v>
      </c>
      <c r="G15" s="345">
        <v>-2452054.36</v>
      </c>
      <c r="H15" s="345">
        <v>18132422.969999999</v>
      </c>
      <c r="I15" s="345">
        <v>16049000</v>
      </c>
      <c r="J15" s="345">
        <v>174476000</v>
      </c>
      <c r="K15" s="345">
        <v>206204537.23000002</v>
      </c>
      <c r="L15" s="345">
        <v>206205387.61000001</v>
      </c>
      <c r="M15" s="345">
        <v>50751271.189999998</v>
      </c>
      <c r="N15" s="345">
        <v>61781370.060000002</v>
      </c>
      <c r="O15" s="345">
        <v>70844849.220000029</v>
      </c>
      <c r="P15" s="345">
        <v>253950192.35999995</v>
      </c>
      <c r="Q15" s="345">
        <v>437327682.82999998</v>
      </c>
      <c r="R15" s="345">
        <v>434002000</v>
      </c>
      <c r="S15" s="345">
        <v>434002817.18489999</v>
      </c>
      <c r="T15" s="345">
        <v>28160428.440000001</v>
      </c>
      <c r="U15" s="345">
        <v>177332000</v>
      </c>
      <c r="V15" s="345">
        <v>4847000</v>
      </c>
      <c r="W15" s="345">
        <v>-14744000</v>
      </c>
      <c r="X15" s="345">
        <v>195595683.42399999</v>
      </c>
      <c r="Y15" s="345">
        <v>200363114.05630001</v>
      </c>
      <c r="Z15" s="345">
        <v>258158.09999999998</v>
      </c>
      <c r="AA15" s="345">
        <v>-540509.73</v>
      </c>
      <c r="AB15" s="345">
        <v>14070711.050000001</v>
      </c>
      <c r="AC15" s="345">
        <v>12455950.15</v>
      </c>
      <c r="AD15" s="345">
        <v>26244309.57</v>
      </c>
      <c r="AE15" s="345" vm="63">
        <v>2711446.09</v>
      </c>
      <c r="AF15" s="345" vm="62">
        <v>26527121.66</v>
      </c>
      <c r="AG15" s="345" vm="61">
        <v>7152030.1799999997</v>
      </c>
      <c r="AH15" s="345" vm="60">
        <v>75552484.069999993</v>
      </c>
      <c r="AI15" s="345" vm="59">
        <v>111943082</v>
      </c>
      <c r="AJ15" s="345" vm="60">
        <v>75552484.069999993</v>
      </c>
      <c r="AK15" s="345" vm="59">
        <v>111943082</v>
      </c>
      <c r="AL15" s="345" vm="608">
        <v>89933541.450000003</v>
      </c>
      <c r="AM15" s="345" vm="609">
        <v>21397364.280000001</v>
      </c>
      <c r="AN15" s="345" vm="610">
        <v>99173399.329999998</v>
      </c>
      <c r="AO15" s="345" vm="611">
        <v>164179482.75</v>
      </c>
      <c r="AP15" s="345" vm="612">
        <v>374683787.81</v>
      </c>
      <c r="AQ15" s="345" vm="484">
        <v>137667960.97</v>
      </c>
      <c r="AR15" s="345" vm="570">
        <v>22114189.43</v>
      </c>
      <c r="AS15" s="345" vm="1263">
        <v>192080218.90000004</v>
      </c>
      <c r="AT15" s="345" vm="1370">
        <v>258699314.40000007</v>
      </c>
      <c r="AU15" s="345" vm="1371">
        <v>610561683.70000005</v>
      </c>
      <c r="AV15" s="553" vm="1581">
        <v>405687494.77999997</v>
      </c>
      <c r="AW15" s="553" vm="1693">
        <v>131333208.56000002</v>
      </c>
    </row>
    <row r="16" spans="1:49" ht="14.15" customHeight="1" x14ac:dyDescent="0.3">
      <c r="A16" s="451" t="s" vm="11">
        <v>316</v>
      </c>
      <c r="B16" s="350">
        <v>542458088.46465409</v>
      </c>
      <c r="C16" s="350">
        <v>240357700.86323559</v>
      </c>
      <c r="D16" s="350">
        <v>458296413.69101429</v>
      </c>
      <c r="E16" s="350">
        <v>-179957000</v>
      </c>
      <c r="F16" s="350">
        <v>189958000</v>
      </c>
      <c r="G16" s="350">
        <v>20418611.583999991</v>
      </c>
      <c r="H16" s="350">
        <v>51912205.425542302</v>
      </c>
      <c r="I16" s="350">
        <v>56739000</v>
      </c>
      <c r="J16" s="350">
        <v>200616000</v>
      </c>
      <c r="K16" s="350">
        <v>328584923.85949987</v>
      </c>
      <c r="L16" s="350">
        <v>299499228.93035299</v>
      </c>
      <c r="M16" s="350">
        <v>65143648.533800021</v>
      </c>
      <c r="N16" s="350">
        <v>93240272.057899982</v>
      </c>
      <c r="O16" s="350">
        <v>149248383.72389978</v>
      </c>
      <c r="P16" s="350">
        <v>303368735.13529974</v>
      </c>
      <c r="Q16" s="350">
        <v>611041039.45089936</v>
      </c>
      <c r="R16" s="350">
        <v>606041000</v>
      </c>
      <c r="S16" s="350">
        <v>589204191.35474217</v>
      </c>
      <c r="T16" s="350">
        <v>62279646.125900164</v>
      </c>
      <c r="U16" s="350">
        <v>343100000</v>
      </c>
      <c r="V16" s="350">
        <v>212118000</v>
      </c>
      <c r="W16" s="350">
        <v>198693000</v>
      </c>
      <c r="X16" s="350">
        <v>816170735.84640002</v>
      </c>
      <c r="Y16" s="350">
        <v>812601197.43030012</v>
      </c>
      <c r="Z16" s="350">
        <v>218188734.8012</v>
      </c>
      <c r="AA16" s="350">
        <v>407952777.57660002</v>
      </c>
      <c r="AB16" s="350">
        <v>243638303.49610001</v>
      </c>
      <c r="AC16" s="350">
        <v>243755302.00889999</v>
      </c>
      <c r="AD16" s="350">
        <v>1113535117.8828001</v>
      </c>
      <c r="AE16" s="350">
        <v>225379687.81940004</v>
      </c>
      <c r="AF16" s="350">
        <v>269215723.24780005</v>
      </c>
      <c r="AG16" s="350">
        <v>224040770.6433</v>
      </c>
      <c r="AH16" s="350">
        <v>173645643.83399999</v>
      </c>
      <c r="AI16" s="350">
        <v>892281825.54449987</v>
      </c>
      <c r="AJ16" s="350">
        <v>189085750.33400005</v>
      </c>
      <c r="AK16" s="350">
        <v>907721932.04450011</v>
      </c>
      <c r="AL16" s="350">
        <v>170295278.59649998</v>
      </c>
      <c r="AM16" s="350">
        <v>161812441.01030001</v>
      </c>
      <c r="AN16" s="350">
        <v>184454031.29100001</v>
      </c>
      <c r="AO16" s="350">
        <v>403973984.6135</v>
      </c>
      <c r="AP16" s="350">
        <v>920535735.51130009</v>
      </c>
      <c r="AQ16" s="350">
        <v>236565403.37119997</v>
      </c>
      <c r="AR16" s="350">
        <v>203163835.15540004</v>
      </c>
      <c r="AS16" s="350">
        <v>291107202.50308311</v>
      </c>
      <c r="AT16" s="350">
        <v>492927354.72839177</v>
      </c>
      <c r="AU16" s="350">
        <v>1223762374.0242851</v>
      </c>
      <c r="AV16" s="580">
        <v>573269451.09169984</v>
      </c>
      <c r="AW16" s="580">
        <v>331866999.38188088</v>
      </c>
    </row>
    <row r="17" spans="1:49" x14ac:dyDescent="0.25">
      <c r="A17" s="452" t="s" vm="10">
        <v>317</v>
      </c>
      <c r="B17" s="351">
        <v>11644442.1732409</v>
      </c>
      <c r="C17" s="351">
        <v>8298015.549999998</v>
      </c>
      <c r="D17" s="351">
        <v>15757396.402699998</v>
      </c>
      <c r="E17" s="351">
        <v>17155000</v>
      </c>
      <c r="F17" s="351">
        <v>13872000</v>
      </c>
      <c r="G17" s="351">
        <v>4362406.2337999996</v>
      </c>
      <c r="H17" s="351">
        <v>4265322.7221999997</v>
      </c>
      <c r="I17" s="351">
        <v>5379000</v>
      </c>
      <c r="J17" s="351">
        <v>5979000</v>
      </c>
      <c r="K17" s="351">
        <v>19986000</v>
      </c>
      <c r="L17" s="351">
        <v>20023329.106199998</v>
      </c>
      <c r="M17" s="351">
        <v>-7255219.6638000002</v>
      </c>
      <c r="N17" s="351">
        <v>-8000507.269799999</v>
      </c>
      <c r="O17" s="351">
        <v>-8615885.4277999997</v>
      </c>
      <c r="P17" s="351">
        <v>-8785481.2197999991</v>
      </c>
      <c r="Q17" s="351">
        <v>32657093.5812</v>
      </c>
      <c r="R17" s="351">
        <v>21308000</v>
      </c>
      <c r="S17" s="351">
        <v>21201158.457571998</v>
      </c>
      <c r="T17" s="351">
        <v>5758923.5958000012</v>
      </c>
      <c r="U17" s="351">
        <v>3434000</v>
      </c>
      <c r="V17" s="351">
        <v>4218000</v>
      </c>
      <c r="W17" s="351">
        <v>7939000</v>
      </c>
      <c r="X17" s="351">
        <v>21351000</v>
      </c>
      <c r="Y17" s="351">
        <v>21221006.545299999</v>
      </c>
      <c r="Z17" s="351">
        <v>13820778.614800001</v>
      </c>
      <c r="AA17" s="351">
        <v>14343439.398600001</v>
      </c>
      <c r="AB17" s="351">
        <v>14554022.046800001</v>
      </c>
      <c r="AC17" s="351">
        <v>14456776.6752</v>
      </c>
      <c r="AD17" s="351">
        <v>57175016.735399999</v>
      </c>
      <c r="AE17" s="351" vm="68">
        <v>11550111.6327</v>
      </c>
      <c r="AF17" s="351" vm="67">
        <v>14513766.0864</v>
      </c>
      <c r="AG17" s="351" vm="66">
        <v>15478467.594799999</v>
      </c>
      <c r="AH17" s="351" vm="65">
        <v>18969136.8664</v>
      </c>
      <c r="AI17" s="351" vm="64">
        <v>60511482.180299997</v>
      </c>
      <c r="AJ17" s="351" vm="65">
        <v>18969136.8664</v>
      </c>
      <c r="AK17" s="351" vm="64">
        <v>60511482.180299997</v>
      </c>
      <c r="AL17" s="351" vm="613">
        <v>21586153.962099999</v>
      </c>
      <c r="AM17" s="351" vm="614">
        <v>2639422.4155999999</v>
      </c>
      <c r="AN17" s="351" vm="615">
        <v>14098709.1372</v>
      </c>
      <c r="AO17" s="351" vm="616">
        <v>13747637.8398</v>
      </c>
      <c r="AP17" s="351" vm="617">
        <v>52071923.354699999</v>
      </c>
      <c r="AQ17" s="351" vm="485">
        <v>15405906.470699999</v>
      </c>
      <c r="AR17" s="351" vm="571">
        <v>15487629.5514</v>
      </c>
      <c r="AS17" s="351" vm="1264">
        <v>17386003.4190575</v>
      </c>
      <c r="AT17" s="351" vm="1372">
        <v>15243822.406454802</v>
      </c>
      <c r="AU17" s="351" vm="1373">
        <v>63523645.698454306</v>
      </c>
      <c r="AV17" s="558" vm="1582">
        <v>16290703.884247702</v>
      </c>
      <c r="AW17" s="558" vm="1694">
        <v>15793641.767152598</v>
      </c>
    </row>
    <row r="18" spans="1:49" ht="14.15" customHeight="1" x14ac:dyDescent="0.3">
      <c r="A18" s="448" t="s" vm="9">
        <v>27</v>
      </c>
      <c r="B18" s="347">
        <v>554102530.63789499</v>
      </c>
      <c r="C18" s="347">
        <v>232400326.18374178</v>
      </c>
      <c r="D18" s="347">
        <v>420660517.56421363</v>
      </c>
      <c r="E18" s="347">
        <v>-27917387.034877408</v>
      </c>
      <c r="F18" s="347">
        <v>203830000</v>
      </c>
      <c r="G18" s="347">
        <v>24781017.817799993</v>
      </c>
      <c r="H18" s="347">
        <v>56177528.147742301</v>
      </c>
      <c r="I18" s="347">
        <v>62118000</v>
      </c>
      <c r="J18" s="347">
        <v>206595000</v>
      </c>
      <c r="K18" s="347">
        <v>348570923.85949987</v>
      </c>
      <c r="L18" s="347">
        <v>319522558.03655297</v>
      </c>
      <c r="M18" s="347">
        <v>73198868.197600037</v>
      </c>
      <c r="N18" s="347">
        <v>101240779.32769999</v>
      </c>
      <c r="O18" s="347">
        <v>157864269.15169978</v>
      </c>
      <c r="P18" s="347">
        <v>312154216.35509998</v>
      </c>
      <c r="Q18" s="347">
        <v>643698133.03209901</v>
      </c>
      <c r="R18" s="347">
        <v>627349000</v>
      </c>
      <c r="S18" s="347">
        <v>610405349.81231415</v>
      </c>
      <c r="T18" s="347">
        <v>68038569.721700162</v>
      </c>
      <c r="U18" s="347">
        <v>346534000</v>
      </c>
      <c r="V18" s="347">
        <v>216337000</v>
      </c>
      <c r="W18" s="347">
        <v>206633000</v>
      </c>
      <c r="X18" s="347">
        <v>837522000</v>
      </c>
      <c r="Y18" s="347">
        <v>833822203.97560012</v>
      </c>
      <c r="Z18" s="347">
        <v>232009513.41600001</v>
      </c>
      <c r="AA18" s="347">
        <v>422296216.9752</v>
      </c>
      <c r="AB18" s="347">
        <v>258192325.5429</v>
      </c>
      <c r="AC18" s="347">
        <v>258212078.6841</v>
      </c>
      <c r="AD18" s="347">
        <v>1170710134.6182001</v>
      </c>
      <c r="AE18" s="347">
        <v>236929799.45210004</v>
      </c>
      <c r="AF18" s="347">
        <v>283729489.33420002</v>
      </c>
      <c r="AG18" s="347">
        <v>239519238.23809999</v>
      </c>
      <c r="AH18" s="347">
        <v>192614780.70039999</v>
      </c>
      <c r="AI18" s="347">
        <v>952793307.72479987</v>
      </c>
      <c r="AJ18" s="347">
        <v>208054887.20040005</v>
      </c>
      <c r="AK18" s="347">
        <v>968233414.22480011</v>
      </c>
      <c r="AL18" s="347">
        <v>191881432.55859998</v>
      </c>
      <c r="AM18" s="347">
        <v>164451863.42590001</v>
      </c>
      <c r="AN18" s="347">
        <v>198552740.42820001</v>
      </c>
      <c r="AO18" s="347">
        <v>417721622.4533</v>
      </c>
      <c r="AP18" s="347">
        <v>972607658.86600006</v>
      </c>
      <c r="AQ18" s="347">
        <v>251971309.84189996</v>
      </c>
      <c r="AR18" s="347">
        <v>218651464.70680004</v>
      </c>
      <c r="AS18" s="347">
        <v>308493205.9221406</v>
      </c>
      <c r="AT18" s="347">
        <v>508171177.13484657</v>
      </c>
      <c r="AU18" s="347">
        <v>1287286019.7227395</v>
      </c>
      <c r="AV18" s="555">
        <v>589560154.9759475</v>
      </c>
      <c r="AW18" s="555">
        <v>347660641.14903349</v>
      </c>
    </row>
    <row r="19" spans="1:49" x14ac:dyDescent="0.25">
      <c r="A19" s="447" t="s" vm="8">
        <v>570</v>
      </c>
      <c r="B19" s="346">
        <v>0</v>
      </c>
      <c r="C19" s="346">
        <v>0</v>
      </c>
      <c r="D19" s="346">
        <v>0</v>
      </c>
      <c r="E19" s="346">
        <v>0</v>
      </c>
      <c r="F19" s="346">
        <v>0</v>
      </c>
      <c r="G19" s="346">
        <v>0</v>
      </c>
      <c r="H19" s="346">
        <v>0</v>
      </c>
      <c r="I19" s="346">
        <v>0</v>
      </c>
      <c r="J19" s="346">
        <v>0</v>
      </c>
      <c r="K19" s="346">
        <v>0</v>
      </c>
      <c r="L19" s="346">
        <v>0</v>
      </c>
      <c r="M19" s="346">
        <v>-47426000</v>
      </c>
      <c r="N19" s="346">
        <v>-61781000</v>
      </c>
      <c r="O19" s="346">
        <v>-70845000</v>
      </c>
      <c r="P19" s="346">
        <v>-253950000</v>
      </c>
      <c r="Q19" s="346">
        <v>-434003000</v>
      </c>
      <c r="R19" s="346">
        <v>0</v>
      </c>
      <c r="S19" s="346">
        <v>-434002817.18489999</v>
      </c>
      <c r="T19" s="346">
        <v>-28160428.440000001</v>
      </c>
      <c r="U19" s="346">
        <v>-177332231.56999999</v>
      </c>
      <c r="V19" s="346">
        <v>-4847000</v>
      </c>
      <c r="W19" s="346">
        <v>14744000</v>
      </c>
      <c r="X19" s="346">
        <v>-195596000</v>
      </c>
      <c r="Y19" s="346">
        <v>-200363114.05630001</v>
      </c>
      <c r="Z19" s="346">
        <v>-258158.09999999998</v>
      </c>
      <c r="AA19" s="346">
        <v>540509.73</v>
      </c>
      <c r="AB19" s="346">
        <v>-14070711.050000001</v>
      </c>
      <c r="AC19" s="346">
        <v>-12455950.15</v>
      </c>
      <c r="AD19" s="346">
        <v>-26244309.57</v>
      </c>
      <c r="AE19" s="346" vm="73">
        <v>-2711446.09</v>
      </c>
      <c r="AF19" s="346" vm="72">
        <v>-26527121.66</v>
      </c>
      <c r="AG19" s="346" vm="71">
        <v>-7152030.1799999997</v>
      </c>
      <c r="AH19" s="346" vm="70">
        <v>-75552484.069999993</v>
      </c>
      <c r="AI19" s="346" vm="69">
        <v>-111943082</v>
      </c>
      <c r="AJ19" s="346" vm="70">
        <v>-75552484.069999993</v>
      </c>
      <c r="AK19" s="346" vm="69">
        <v>-111943082</v>
      </c>
      <c r="AL19" s="346" vm="618">
        <v>-89933541.450000003</v>
      </c>
      <c r="AM19" s="346" vm="619">
        <v>-21397364.280000001</v>
      </c>
      <c r="AN19" s="346" vm="620">
        <v>-99173399.329999998</v>
      </c>
      <c r="AO19" s="346" vm="621">
        <v>-164179482.75</v>
      </c>
      <c r="AP19" s="346" vm="622">
        <v>-374683787.81</v>
      </c>
      <c r="AQ19" s="346" vm="486">
        <v>-137667960.97</v>
      </c>
      <c r="AR19" s="346" vm="572">
        <v>-22114189.43</v>
      </c>
      <c r="AS19" s="346" vm="1265">
        <v>-192080218.90000004</v>
      </c>
      <c r="AT19" s="346" vm="1374">
        <v>-258699314.40000007</v>
      </c>
      <c r="AU19" s="346" vm="1375">
        <v>-610561683.70000017</v>
      </c>
      <c r="AV19" s="554" vm="1583">
        <v>-405687494.78000003</v>
      </c>
      <c r="AW19" s="554" vm="1695">
        <v>-131333208.56000005</v>
      </c>
    </row>
    <row r="20" spans="1:49" x14ac:dyDescent="0.25">
      <c r="A20" s="447" t="s" vm="7">
        <v>318</v>
      </c>
      <c r="B20" s="346">
        <v>0</v>
      </c>
      <c r="C20" s="346">
        <v>0</v>
      </c>
      <c r="D20" s="346">
        <v>0</v>
      </c>
      <c r="E20" s="346">
        <v>0</v>
      </c>
      <c r="F20" s="346">
        <v>0</v>
      </c>
      <c r="G20" s="346">
        <v>0</v>
      </c>
      <c r="H20" s="346">
        <v>0</v>
      </c>
      <c r="I20" s="346">
        <v>0</v>
      </c>
      <c r="J20" s="346">
        <v>0</v>
      </c>
      <c r="K20" s="346">
        <v>0</v>
      </c>
      <c r="L20" s="346">
        <v>0</v>
      </c>
      <c r="M20" s="346">
        <v>5837000</v>
      </c>
      <c r="N20" s="346">
        <v>11711000</v>
      </c>
      <c r="O20" s="346">
        <v>-15379000</v>
      </c>
      <c r="P20" s="346">
        <v>18298000</v>
      </c>
      <c r="Q20" s="346">
        <v>20469000</v>
      </c>
      <c r="R20" s="346">
        <v>7867369.4859999847</v>
      </c>
      <c r="S20" s="346">
        <v>7867369.4859999847</v>
      </c>
      <c r="T20" s="346">
        <v>13964000</v>
      </c>
      <c r="U20" s="346">
        <v>2910521.56</v>
      </c>
      <c r="V20" s="346">
        <v>17545000</v>
      </c>
      <c r="W20" s="346">
        <v>18688000</v>
      </c>
      <c r="X20" s="346">
        <v>53107000</v>
      </c>
      <c r="Y20" s="346">
        <v>53107265.684</v>
      </c>
      <c r="Z20" s="346">
        <v>9547913.5239000004</v>
      </c>
      <c r="AA20" s="346">
        <v>21466577.567499999</v>
      </c>
      <c r="AB20" s="346">
        <v>21325620.439599998</v>
      </c>
      <c r="AC20" s="346">
        <v>18543948.538199998</v>
      </c>
      <c r="AD20" s="346">
        <v>70884060.069199994</v>
      </c>
      <c r="AE20" s="346" vm="78">
        <v>17466255.4485</v>
      </c>
      <c r="AF20" s="346" vm="77">
        <v>5546737.1095000003</v>
      </c>
      <c r="AG20" s="346" vm="76">
        <v>12810053.406300001</v>
      </c>
      <c r="AH20" s="346" vm="75">
        <v>9298872.8563000001</v>
      </c>
      <c r="AI20" s="346" vm="74">
        <v>45121918.820600003</v>
      </c>
      <c r="AJ20" s="346" vm="75">
        <v>9298872.8563000001</v>
      </c>
      <c r="AK20" s="346" vm="74">
        <v>45121918.820600003</v>
      </c>
      <c r="AL20" s="346" vm="623">
        <v>5537429.8399999999</v>
      </c>
      <c r="AM20" s="346" vm="624">
        <v>8170962.5599999996</v>
      </c>
      <c r="AN20" s="346" vm="625">
        <v>26237605.261</v>
      </c>
      <c r="AO20" s="346" vm="626">
        <v>12940630.458900001</v>
      </c>
      <c r="AP20" s="346" vm="627">
        <v>52886628.119900003</v>
      </c>
      <c r="AQ20" s="346" vm="487">
        <v>1268510.52</v>
      </c>
      <c r="AR20" s="346" vm="573">
        <v>4485537</v>
      </c>
      <c r="AS20" s="346" vm="1266">
        <v>22753653.135600001</v>
      </c>
      <c r="AT20" s="346" vm="1376">
        <v>8982846.8800000045</v>
      </c>
      <c r="AU20" s="346" vm="1377">
        <v>37490547.535599969</v>
      </c>
      <c r="AV20" s="554" vm="1584">
        <v>5392083.9900000021</v>
      </c>
      <c r="AW20" s="554" vm="1696">
        <v>15989685.112599997</v>
      </c>
    </row>
    <row r="21" spans="1:49" x14ac:dyDescent="0.25">
      <c r="A21" s="447" t="s">
        <v>578</v>
      </c>
      <c r="B21" s="346">
        <v>0</v>
      </c>
      <c r="C21" s="346">
        <v>0</v>
      </c>
      <c r="D21" s="346">
        <v>0</v>
      </c>
      <c r="E21" s="346">
        <v>0</v>
      </c>
      <c r="F21" s="346">
        <v>0</v>
      </c>
      <c r="G21" s="346">
        <v>0</v>
      </c>
      <c r="H21" s="346">
        <v>0</v>
      </c>
      <c r="I21" s="346">
        <v>0</v>
      </c>
      <c r="J21" s="346">
        <v>0</v>
      </c>
      <c r="K21" s="346">
        <v>0</v>
      </c>
      <c r="L21" s="346">
        <v>0</v>
      </c>
      <c r="M21" s="346">
        <v>0</v>
      </c>
      <c r="N21" s="346">
        <v>0</v>
      </c>
      <c r="O21" s="346">
        <v>0</v>
      </c>
      <c r="P21" s="346">
        <v>0</v>
      </c>
      <c r="Q21" s="346">
        <v>0</v>
      </c>
      <c r="R21" s="346">
        <v>0</v>
      </c>
      <c r="S21" s="346">
        <v>0</v>
      </c>
      <c r="T21" s="346">
        <v>0</v>
      </c>
      <c r="U21" s="346">
        <v>0</v>
      </c>
      <c r="V21" s="346">
        <v>0</v>
      </c>
      <c r="W21" s="346">
        <v>0</v>
      </c>
      <c r="X21" s="346">
        <v>0</v>
      </c>
      <c r="Y21" s="346">
        <v>0</v>
      </c>
      <c r="Z21" s="346">
        <v>0</v>
      </c>
      <c r="AA21" s="346">
        <v>0</v>
      </c>
      <c r="AB21" s="346">
        <v>0</v>
      </c>
      <c r="AC21" s="346">
        <v>0</v>
      </c>
      <c r="AD21" s="346">
        <v>0</v>
      </c>
      <c r="AE21" s="346" vm="83">
        <v>6727391.0717000002</v>
      </c>
      <c r="AF21" s="346" vm="82">
        <v>4725199.1399999997</v>
      </c>
      <c r="AG21" s="346" vm="81">
        <v>11616427.831</v>
      </c>
      <c r="AH21" s="346" vm="80">
        <v>7337604.8200000003</v>
      </c>
      <c r="AI21" s="346" vm="79">
        <v>30406622.8627</v>
      </c>
      <c r="AJ21" s="346" vm="80">
        <v>7337604.8200000003</v>
      </c>
      <c r="AK21" s="346" vm="79">
        <v>30406622.8627</v>
      </c>
      <c r="AL21" s="346" vm="628">
        <v>12845015.418199999</v>
      </c>
      <c r="AM21" s="346" vm="629">
        <v>8792815.0396999996</v>
      </c>
      <c r="AN21" s="346" vm="630">
        <v>11230338.682700001</v>
      </c>
      <c r="AO21" s="346" vm="631">
        <v>-5909571.2785</v>
      </c>
      <c r="AP21" s="346" vm="632">
        <v>26958597.862100001</v>
      </c>
      <c r="AQ21" s="346" vm="488">
        <v>9165769.4521999992</v>
      </c>
      <c r="AR21" s="346" vm="574">
        <v>1684518.1847999999</v>
      </c>
      <c r="AS21" s="346" vm="1267">
        <v>9671399.0845000017</v>
      </c>
      <c r="AT21" s="346" vm="1378">
        <v>14269883.674699998</v>
      </c>
      <c r="AU21" s="346" vm="1379">
        <v>38934134.876199998</v>
      </c>
      <c r="AV21" s="554" vm="1585">
        <v>8562661.8886999991</v>
      </c>
      <c r="AW21" s="554" vm="1697">
        <v>14877072.452400001</v>
      </c>
    </row>
    <row r="22" spans="1:49" ht="14.15" customHeight="1" x14ac:dyDescent="0.3">
      <c r="A22" s="449" t="s">
        <v>615</v>
      </c>
      <c r="B22" s="348">
        <v>0</v>
      </c>
      <c r="C22" s="348">
        <v>0</v>
      </c>
      <c r="D22" s="348">
        <v>0</v>
      </c>
      <c r="E22" s="348">
        <v>0</v>
      </c>
      <c r="F22" s="348">
        <v>72390131.463</v>
      </c>
      <c r="G22" s="348">
        <v>34321595.189000003</v>
      </c>
      <c r="H22" s="348">
        <v>45927291.237742297</v>
      </c>
      <c r="I22" s="348">
        <v>54854585.787</v>
      </c>
      <c r="J22" s="348">
        <v>49545836.021399997</v>
      </c>
      <c r="K22" s="348">
        <v>184649308.23514232</v>
      </c>
      <c r="L22" s="348">
        <v>141556926.91775301</v>
      </c>
      <c r="M22" s="348">
        <v>27484342.531999998</v>
      </c>
      <c r="N22" s="348">
        <v>51170051.517300002</v>
      </c>
      <c r="O22" s="348">
        <v>71640873.251699701</v>
      </c>
      <c r="P22" s="348">
        <v>76607736.391099319</v>
      </c>
      <c r="Q22" s="348">
        <v>226903003.692099</v>
      </c>
      <c r="R22" s="348">
        <v>201214000</v>
      </c>
      <c r="S22" s="348">
        <v>184269902.11341414</v>
      </c>
      <c r="T22" s="348">
        <v>53842403.501800165</v>
      </c>
      <c r="U22" s="348">
        <v>172112000</v>
      </c>
      <c r="V22" s="348">
        <v>229035000</v>
      </c>
      <c r="W22" s="348">
        <v>240064746.68489996</v>
      </c>
      <c r="X22" s="348">
        <v>695034000</v>
      </c>
      <c r="Y22" s="348">
        <v>686566355.60330009</v>
      </c>
      <c r="Z22" s="348">
        <v>241299268.83989999</v>
      </c>
      <c r="AA22" s="348">
        <v>444303304.27270001</v>
      </c>
      <c r="AB22" s="348">
        <v>265447234.9325</v>
      </c>
      <c r="AC22" s="348">
        <v>264300077.07229996</v>
      </c>
      <c r="AD22" s="348">
        <v>1215349885.1173999</v>
      </c>
      <c r="AE22" s="348">
        <v>258411999.88230005</v>
      </c>
      <c r="AF22" s="348">
        <v>267474303.9237</v>
      </c>
      <c r="AG22" s="348">
        <v>256793689.29539999</v>
      </c>
      <c r="AH22" s="348">
        <v>133698774.30669999</v>
      </c>
      <c r="AI22" s="348">
        <v>916378767.40809989</v>
      </c>
      <c r="AJ22" s="348">
        <v>149138880.80670005</v>
      </c>
      <c r="AK22" s="348">
        <v>931818873.90810013</v>
      </c>
      <c r="AL22" s="348">
        <v>120330336.36679998</v>
      </c>
      <c r="AM22" s="348">
        <v>160018276.74560001</v>
      </c>
      <c r="AN22" s="348">
        <v>136847285.04190001</v>
      </c>
      <c r="AO22" s="348">
        <v>260573198.88369998</v>
      </c>
      <c r="AP22" s="348">
        <v>677769097.03799999</v>
      </c>
      <c r="AQ22" s="348">
        <v>124737628.84409997</v>
      </c>
      <c r="AR22" s="348">
        <v>202707330.46160004</v>
      </c>
      <c r="AS22" s="348">
        <v>148838039.24224055</v>
      </c>
      <c r="AT22" s="348">
        <v>272724593.28954649</v>
      </c>
      <c r="AU22" s="348">
        <v>753149018.4345392</v>
      </c>
      <c r="AV22" s="557">
        <v>197827406.07464749</v>
      </c>
      <c r="AW22" s="557">
        <v>247194190.15403339</v>
      </c>
    </row>
    <row r="23" spans="1:49" s="16" customFormat="1" ht="14" x14ac:dyDescent="0.3">
      <c r="A23" s="453" t="s">
        <v>310</v>
      </c>
      <c r="B23" s="352">
        <v>0</v>
      </c>
      <c r="C23" s="352">
        <v>0</v>
      </c>
      <c r="D23" s="352">
        <v>0</v>
      </c>
      <c r="E23" s="352">
        <v>0</v>
      </c>
      <c r="F23" s="352">
        <v>0.2034091771509379</v>
      </c>
      <c r="G23" s="352">
        <v>0.38142826456579898</v>
      </c>
      <c r="H23" s="352">
        <v>0.37442200551538302</v>
      </c>
      <c r="I23" s="352">
        <v>0.40277096316991329</v>
      </c>
      <c r="J23" s="352">
        <v>0.36113441467546192</v>
      </c>
      <c r="K23" s="352">
        <v>0.38017618704205297</v>
      </c>
      <c r="L23" s="352">
        <v>0.31033924879451519</v>
      </c>
      <c r="M23" s="352">
        <v>0.21980226494942939</v>
      </c>
      <c r="N23" s="352">
        <v>0.36410305773779589</v>
      </c>
      <c r="O23" s="352">
        <v>0.38830595089961301</v>
      </c>
      <c r="P23" s="352">
        <v>0.41029331167149447</v>
      </c>
      <c r="Q23" s="352">
        <v>0.35632368667366732</v>
      </c>
      <c r="R23" s="352">
        <v>0.31702721013408119</v>
      </c>
      <c r="S23" s="352">
        <v>0.30025455681520014</v>
      </c>
      <c r="T23" s="352">
        <v>0.32254568222657332</v>
      </c>
      <c r="U23" s="352">
        <v>0.67972844352644279</v>
      </c>
      <c r="V23" s="352">
        <v>0.64363155054967292</v>
      </c>
      <c r="W23" s="352">
        <v>0.60843043634213956</v>
      </c>
      <c r="X23" s="352">
        <v>0.59376703259151686</v>
      </c>
      <c r="Y23" s="352">
        <v>0.59274340599326292</v>
      </c>
      <c r="Z23" s="352">
        <v>0.62620043693656202</v>
      </c>
      <c r="AA23" s="352">
        <v>0.67069827420590977</v>
      </c>
      <c r="AB23" s="352">
        <v>0.55721820914535725</v>
      </c>
      <c r="AC23" s="352">
        <v>0.54686755451677826</v>
      </c>
      <c r="AD23" s="352">
        <v>0.60541521766736106</v>
      </c>
      <c r="AE23" s="352">
        <v>0.55995854567402503</v>
      </c>
      <c r="AF23" s="352">
        <v>0.51992449469606639</v>
      </c>
      <c r="AG23" s="352">
        <v>0.49312591198589123</v>
      </c>
      <c r="AH23" s="352">
        <v>0.32978468481826728</v>
      </c>
      <c r="AI23" s="352">
        <v>0.48177427267967449</v>
      </c>
      <c r="AJ23" s="352">
        <v>0.33944511445591363</v>
      </c>
      <c r="AK23" s="352">
        <v>0.48130145037628552</v>
      </c>
      <c r="AL23" s="352">
        <v>0.37217027415176457</v>
      </c>
      <c r="AM23" s="352">
        <v>0.41098959226810072</v>
      </c>
      <c r="AN23" s="352">
        <v>0.39532977064923047</v>
      </c>
      <c r="AO23" s="352">
        <v>0.49706134221899956</v>
      </c>
      <c r="AP23" s="352">
        <v>0.42813950611730905</v>
      </c>
      <c r="AQ23" s="352">
        <v>0.42486127464557749</v>
      </c>
      <c r="AR23" s="352">
        <v>0.51142078764581711</v>
      </c>
      <c r="AS23" s="352">
        <v>0.39867735208641586</v>
      </c>
      <c r="AT23" s="352">
        <v>0.50041166814459492</v>
      </c>
      <c r="AU23" s="352">
        <v>0.46839584977301246</v>
      </c>
      <c r="AV23" s="352">
        <v>0.49053799833230616</v>
      </c>
      <c r="AW23" s="352">
        <v>0.49828191467446298</v>
      </c>
    </row>
    <row r="24" spans="1:49" ht="14.15" customHeight="1" x14ac:dyDescent="0.3">
      <c r="A24" s="448" t="s">
        <v>577</v>
      </c>
      <c r="B24" s="347">
        <v>-64565000</v>
      </c>
      <c r="C24" s="347">
        <v>-131150098.62059996</v>
      </c>
      <c r="D24" s="347">
        <v>-211919696.25149992</v>
      </c>
      <c r="E24" s="347">
        <v>-268485612.96512258</v>
      </c>
      <c r="F24" s="347">
        <v>-149603520.58140001</v>
      </c>
      <c r="G24" s="347">
        <v>-27491233.775199994</v>
      </c>
      <c r="H24" s="347">
        <v>-31031367.727499999</v>
      </c>
      <c r="I24" s="347">
        <v>-28606000</v>
      </c>
      <c r="J24" s="347">
        <v>-30317000</v>
      </c>
      <c r="K24" s="347">
        <v>-117478371.71960001</v>
      </c>
      <c r="L24" s="347">
        <v>-117478371.71960001</v>
      </c>
      <c r="M24" s="347">
        <v>-34601573.887999997</v>
      </c>
      <c r="N24" s="347">
        <v>-60579462.355600007</v>
      </c>
      <c r="O24" s="347">
        <v>-24642158.023700006</v>
      </c>
      <c r="P24" s="347">
        <v>-18618534.468699966</v>
      </c>
      <c r="Q24" s="347">
        <v>-138441728.736</v>
      </c>
      <c r="R24" s="347">
        <v>0</v>
      </c>
      <c r="S24" s="347">
        <v>-138199949.2308701</v>
      </c>
      <c r="T24" s="347">
        <v>-29595178.546199843</v>
      </c>
      <c r="U24" s="347">
        <v>-17230000</v>
      </c>
      <c r="V24" s="347">
        <v>-22340000</v>
      </c>
      <c r="W24" s="347">
        <v>4059000</v>
      </c>
      <c r="X24" s="347">
        <v>-65107101.025699988</v>
      </c>
      <c r="Y24" s="347">
        <v>-65073305.417599998</v>
      </c>
      <c r="Z24" s="347">
        <v>-11224616.710700003</v>
      </c>
      <c r="AA24" s="347">
        <v>-65987127.325899988</v>
      </c>
      <c r="AB24" s="347">
        <v>-12532160.476199999</v>
      </c>
      <c r="AC24" s="347">
        <v>-28005063.606199998</v>
      </c>
      <c r="AD24" s="347">
        <v>-117748968.119</v>
      </c>
      <c r="AE24" s="347">
        <v>-42102094.8191</v>
      </c>
      <c r="AF24" s="347">
        <v>-30887881.610799998</v>
      </c>
      <c r="AG24" s="347">
        <v>-36830955.482299998</v>
      </c>
      <c r="AH24" s="347">
        <v>-69668068.087799996</v>
      </c>
      <c r="AI24" s="347">
        <v>-179489000</v>
      </c>
      <c r="AJ24" s="347">
        <v>-80483775.587799996</v>
      </c>
      <c r="AK24" s="347">
        <v>-190304707.5</v>
      </c>
      <c r="AL24" s="347">
        <v>-63063390.827200003</v>
      </c>
      <c r="AM24" s="347">
        <v>-39368088.652899995</v>
      </c>
      <c r="AN24" s="347">
        <v>-59407368.412799999</v>
      </c>
      <c r="AO24" s="347">
        <v>-43174274.265900001</v>
      </c>
      <c r="AP24" s="347">
        <v>-205013122.15880001</v>
      </c>
      <c r="AQ24" s="347">
        <v>-44310519.100099996</v>
      </c>
      <c r="AR24" s="347">
        <v>-38994288.220100001</v>
      </c>
      <c r="AS24" s="347">
        <v>-88331544.562669992</v>
      </c>
      <c r="AT24" s="347">
        <v>-56702436.687310621</v>
      </c>
      <c r="AU24" s="347">
        <v>-228338779.32918501</v>
      </c>
      <c r="AV24" s="555">
        <v>-85079536.000057578</v>
      </c>
      <c r="AW24" s="555">
        <v>-65326934.397907168</v>
      </c>
    </row>
    <row r="25" spans="1:49" s="17" customFormat="1" x14ac:dyDescent="0.25">
      <c r="A25" s="447" t="s">
        <v>571</v>
      </c>
      <c r="B25" s="346">
        <v>-107453000</v>
      </c>
      <c r="C25" s="346">
        <v>-214948148.69019997</v>
      </c>
      <c r="D25" s="346">
        <v>-270945510.39549994</v>
      </c>
      <c r="E25" s="346">
        <v>-290900000</v>
      </c>
      <c r="F25" s="346">
        <v>-153757520.58140001</v>
      </c>
      <c r="G25" s="346">
        <v>-35010244.690499999</v>
      </c>
      <c r="H25" s="346">
        <v>-41938419.829300001</v>
      </c>
      <c r="I25" s="346">
        <v>-44533000</v>
      </c>
      <c r="J25" s="346">
        <v>-59534000</v>
      </c>
      <c r="K25" s="346">
        <v>-181016609.57449999</v>
      </c>
      <c r="L25" s="346">
        <v>-181016609.57449999</v>
      </c>
      <c r="M25" s="346">
        <v>-52945915.514799997</v>
      </c>
      <c r="N25" s="346">
        <v>-64741063.100100011</v>
      </c>
      <c r="O25" s="346">
        <v>-40095819.698900007</v>
      </c>
      <c r="P25" s="346">
        <v>-551663.447699968</v>
      </c>
      <c r="Q25" s="346">
        <v>-158334461.7615</v>
      </c>
      <c r="R25" s="346">
        <v>0</v>
      </c>
      <c r="S25" s="346">
        <v>-158155167.91769806</v>
      </c>
      <c r="T25" s="346">
        <v>-43637553.909799904</v>
      </c>
      <c r="U25" s="346">
        <v>-21418000</v>
      </c>
      <c r="V25" s="346">
        <v>-38080000</v>
      </c>
      <c r="W25" s="346">
        <v>-41283000</v>
      </c>
      <c r="X25" s="346">
        <v>-145839772.91659999</v>
      </c>
      <c r="Y25" s="346">
        <v>-145786988.65259999</v>
      </c>
      <c r="Z25" s="346">
        <v>-40631370.6382</v>
      </c>
      <c r="AA25" s="346">
        <v>-91084199.548299998</v>
      </c>
      <c r="AB25" s="346">
        <v>-50244926.428400002</v>
      </c>
      <c r="AC25" s="346">
        <v>-83111674.180999994</v>
      </c>
      <c r="AD25" s="346">
        <v>-265072170.79589999</v>
      </c>
      <c r="AE25" s="346" vm="88">
        <v>-82668519.391900003</v>
      </c>
      <c r="AF25" s="346" vm="87">
        <v>-70304468.974199995</v>
      </c>
      <c r="AG25" s="346" vm="86">
        <v>-82490064.537799999</v>
      </c>
      <c r="AH25" s="346" vm="85">
        <v>-95488947.096100003</v>
      </c>
      <c r="AI25" s="346" vm="84">
        <v>-330952000</v>
      </c>
      <c r="AJ25" s="346" vm="85">
        <v>-106304654.5961</v>
      </c>
      <c r="AK25" s="346" vm="84">
        <v>-341767707.5</v>
      </c>
      <c r="AL25" s="346" vm="633">
        <v>-84855267.306500003</v>
      </c>
      <c r="AM25" s="346" vm="634">
        <v>-120647165.3749</v>
      </c>
      <c r="AN25" s="346" vm="635">
        <v>-77338270.604900002</v>
      </c>
      <c r="AO25" s="346" vm="636">
        <v>-175213297.93099999</v>
      </c>
      <c r="AP25" s="346" vm="637">
        <v>-458054001.2173</v>
      </c>
      <c r="AQ25" s="346" vm="489">
        <v>-77222426.938199997</v>
      </c>
      <c r="AR25" s="346" vm="575">
        <v>-121716397.53820001</v>
      </c>
      <c r="AS25" s="346" vm="1268">
        <v>-111007170.07492782</v>
      </c>
      <c r="AT25" s="346" vm="1380">
        <v>-149751905.2090407</v>
      </c>
      <c r="AU25" s="346" vm="1381">
        <v>-413459673.67182517</v>
      </c>
      <c r="AV25" s="554" vm="1586">
        <v>-128686141.00006451</v>
      </c>
      <c r="AW25" s="554" vm="1698">
        <v>-193061483.82810861</v>
      </c>
    </row>
    <row r="26" spans="1:49" s="17" customFormat="1" x14ac:dyDescent="0.25">
      <c r="A26" s="447" t="s" vm="5">
        <v>572</v>
      </c>
      <c r="B26" s="346">
        <v>42888000</v>
      </c>
      <c r="C26" s="346">
        <v>83798050.069600031</v>
      </c>
      <c r="D26" s="346">
        <v>59025814.144000016</v>
      </c>
      <c r="E26" s="346">
        <v>22414387.034877419</v>
      </c>
      <c r="F26" s="346">
        <v>4154000</v>
      </c>
      <c r="G26" s="346">
        <v>7519010.9153000014</v>
      </c>
      <c r="H26" s="346">
        <v>10907052.1018</v>
      </c>
      <c r="I26" s="346">
        <v>15927000</v>
      </c>
      <c r="J26" s="346">
        <v>29217000</v>
      </c>
      <c r="K26" s="346">
        <v>63538237.854899995</v>
      </c>
      <c r="L26" s="346">
        <v>63538237.854899995</v>
      </c>
      <c r="M26" s="346">
        <v>18344341.626800001</v>
      </c>
      <c r="N26" s="346">
        <v>4161600.7445000005</v>
      </c>
      <c r="O26" s="346">
        <v>15453661.6752</v>
      </c>
      <c r="P26" s="346">
        <v>-18066871.020999998</v>
      </c>
      <c r="Q26" s="346">
        <v>19892733.025500003</v>
      </c>
      <c r="R26" s="346">
        <v>0</v>
      </c>
      <c r="S26" s="346">
        <v>19955218.686827995</v>
      </c>
      <c r="T26" s="346">
        <v>14042375.36360006</v>
      </c>
      <c r="U26" s="346">
        <v>4188000</v>
      </c>
      <c r="V26" s="346">
        <v>15740000</v>
      </c>
      <c r="W26" s="346">
        <v>45342000</v>
      </c>
      <c r="X26" s="346">
        <v>80732671.890900001</v>
      </c>
      <c r="Y26" s="346">
        <v>80713683.234999999</v>
      </c>
      <c r="Z26" s="346">
        <v>29406753.927499998</v>
      </c>
      <c r="AA26" s="346">
        <v>25097072.222399998</v>
      </c>
      <c r="AB26" s="346">
        <v>37712765.952200003</v>
      </c>
      <c r="AC26" s="346">
        <v>55106610.5748</v>
      </c>
      <c r="AD26" s="346">
        <v>147323202.6769</v>
      </c>
      <c r="AE26" s="346" vm="93">
        <v>40566424.572800003</v>
      </c>
      <c r="AF26" s="346" vm="92">
        <v>39416587.363399997</v>
      </c>
      <c r="AG26" s="346" vm="91">
        <v>45659109.055500001</v>
      </c>
      <c r="AH26" s="346" vm="90">
        <v>25820879.008299999</v>
      </c>
      <c r="AI26" s="346" vm="89">
        <v>151463000</v>
      </c>
      <c r="AJ26" s="346" vm="90">
        <v>25820879.008299999</v>
      </c>
      <c r="AK26" s="346" vm="89">
        <v>151463000</v>
      </c>
      <c r="AL26" s="346" vm="638">
        <v>21791876.4793</v>
      </c>
      <c r="AM26" s="346" vm="639">
        <v>81279076.722000003</v>
      </c>
      <c r="AN26" s="346" vm="640">
        <v>17930902.1921</v>
      </c>
      <c r="AO26" s="346" vm="641">
        <v>132039023.66509999</v>
      </c>
      <c r="AP26" s="346" vm="642">
        <v>253040879.05849999</v>
      </c>
      <c r="AQ26" s="346" vm="490">
        <v>32911907.838100001</v>
      </c>
      <c r="AR26" s="346" vm="576">
        <v>82722109.318100005</v>
      </c>
      <c r="AS26" s="346" vm="1269">
        <v>22675625.512257822</v>
      </c>
      <c r="AT26" s="346" vm="1382">
        <v>93049468.52173008</v>
      </c>
      <c r="AU26" s="346" vm="1383">
        <v>185120894.34264016</v>
      </c>
      <c r="AV26" s="554" vm="1587">
        <v>43606605.000006922</v>
      </c>
      <c r="AW26" s="554" vm="1699">
        <v>127734549.43020144</v>
      </c>
    </row>
    <row r="27" spans="1:49" s="19" customFormat="1" hidden="1" x14ac:dyDescent="0.25">
      <c r="A27" s="447" t="s">
        <v>573</v>
      </c>
      <c r="B27" s="353">
        <v>477893088.46465403</v>
      </c>
      <c r="C27" s="353">
        <v>109207602.24263567</v>
      </c>
      <c r="D27" s="353">
        <v>246376717.43951434</v>
      </c>
      <c r="E27" s="353">
        <v>-448442612.96512258</v>
      </c>
      <c r="F27" s="353">
        <v>40424275.377799988</v>
      </c>
      <c r="G27" s="346">
        <v>-7072622.191200004</v>
      </c>
      <c r="H27" s="346">
        <v>19861837.698042303</v>
      </c>
      <c r="I27" s="353">
        <v>28133000</v>
      </c>
      <c r="J27" s="353">
        <v>170299000</v>
      </c>
      <c r="K27" s="353">
        <v>211106552.13989988</v>
      </c>
      <c r="L27" s="353">
        <v>118482619.35585301</v>
      </c>
      <c r="M27" s="353">
        <v>34601573.887999997</v>
      </c>
      <c r="N27" s="353">
        <v>32660809.702300042</v>
      </c>
      <c r="O27" s="353">
        <v>124606225.70019972</v>
      </c>
      <c r="P27" s="353">
        <v>284750200.66659981</v>
      </c>
      <c r="Q27" s="346">
        <v>472599310.71489936</v>
      </c>
      <c r="R27" s="346">
        <v>0</v>
      </c>
      <c r="S27" s="346">
        <v>0</v>
      </c>
      <c r="T27" s="346" t="e">
        <v>#VALUE!</v>
      </c>
      <c r="U27" s="346">
        <v>0</v>
      </c>
      <c r="V27" s="346">
        <v>0</v>
      </c>
      <c r="W27" s="346">
        <v>0</v>
      </c>
      <c r="X27" s="346">
        <v>0</v>
      </c>
      <c r="Y27" s="346">
        <v>0</v>
      </c>
      <c r="Z27" s="346">
        <v>0</v>
      </c>
      <c r="AA27" s="346">
        <v>0</v>
      </c>
      <c r="AB27" s="346">
        <v>0</v>
      </c>
      <c r="AC27" s="346">
        <v>0</v>
      </c>
      <c r="AD27" s="346">
        <v>0</v>
      </c>
      <c r="AE27" s="346">
        <v>4.2447924714855798</v>
      </c>
      <c r="AF27" s="346">
        <v>3.2447924714855798</v>
      </c>
      <c r="AG27" s="346">
        <v>2.2447924714855798</v>
      </c>
      <c r="AH27" s="346">
        <v>1.24479247148558</v>
      </c>
      <c r="AI27" s="346">
        <v>5.2447924714855798</v>
      </c>
      <c r="AJ27" s="346">
        <v>1.24479247148558</v>
      </c>
      <c r="AK27" s="346">
        <v>5.2447924714855798</v>
      </c>
      <c r="AL27" s="346" t="e">
        <v>#N/A</v>
      </c>
      <c r="AM27" s="346" t="e">
        <v>#N/A</v>
      </c>
      <c r="AN27" s="346" t="e">
        <v>#N/A</v>
      </c>
      <c r="AO27" s="346" t="e">
        <v>#N/A</v>
      </c>
      <c r="AP27" s="346" t="e">
        <v>#N/A</v>
      </c>
      <c r="AQ27" s="353" t="e">
        <v>#N/A</v>
      </c>
      <c r="AR27" s="353" t="e">
        <v>#N/A</v>
      </c>
      <c r="AS27" s="353" t="e">
        <v>#N/A</v>
      </c>
      <c r="AT27" s="353" t="e">
        <v>#N/A</v>
      </c>
      <c r="AU27" s="353" t="e">
        <v>#N/A</v>
      </c>
      <c r="AV27" s="556" t="e">
        <v>#N/A</v>
      </c>
      <c r="AW27" s="556" t="e">
        <v>#N/A</v>
      </c>
    </row>
    <row r="28" spans="1:49" s="19" customFormat="1" x14ac:dyDescent="0.25">
      <c r="A28" s="447" t="s" vm="4">
        <v>574</v>
      </c>
      <c r="B28" s="346">
        <v>-159817000</v>
      </c>
      <c r="C28" s="346">
        <v>-57729691.209999993</v>
      </c>
      <c r="D28" s="346">
        <v>-109938882.84739996</v>
      </c>
      <c r="E28" s="346">
        <v>55312000</v>
      </c>
      <c r="F28" s="346">
        <v>-67621409.708300009</v>
      </c>
      <c r="G28" s="346">
        <v>-2612543.0785000003</v>
      </c>
      <c r="H28" s="346">
        <v>-13414446.454436</v>
      </c>
      <c r="I28" s="346">
        <v>-90281000</v>
      </c>
      <c r="J28" s="346">
        <v>-89920000</v>
      </c>
      <c r="K28" s="346">
        <v>-15664045.65900002</v>
      </c>
      <c r="L28" s="346">
        <v>-128346713.240536</v>
      </c>
      <c r="M28" s="346">
        <v>-13672327.269500002</v>
      </c>
      <c r="N28" s="346">
        <v>-27696991.9551</v>
      </c>
      <c r="O28" s="346">
        <v>-30745818.030300006</v>
      </c>
      <c r="P28" s="346">
        <v>-73795488.355399892</v>
      </c>
      <c r="Q28" s="346">
        <v>-145910625.6103</v>
      </c>
      <c r="R28" s="346">
        <v>-145910000</v>
      </c>
      <c r="S28" s="346">
        <v>-145581005.628553</v>
      </c>
      <c r="T28" s="346">
        <v>-13670310.097300004</v>
      </c>
      <c r="U28" s="346">
        <v>-71177000</v>
      </c>
      <c r="V28" s="346">
        <v>-13770000</v>
      </c>
      <c r="W28" s="346">
        <v>-13591000</v>
      </c>
      <c r="X28" s="346">
        <v>-112209000</v>
      </c>
      <c r="Y28" s="346">
        <v>-112031792.12720001</v>
      </c>
      <c r="Z28" s="346">
        <v>-15443575.751700001</v>
      </c>
      <c r="AA28" s="346">
        <v>-20582982.813499998</v>
      </c>
      <c r="AB28" s="346">
        <v>-17343633.510200001</v>
      </c>
      <c r="AC28" s="346">
        <v>38826802.256499998</v>
      </c>
      <c r="AD28" s="346">
        <v>-14543389.8189</v>
      </c>
      <c r="AE28" s="346" vm="98">
        <v>-16727830.5046</v>
      </c>
      <c r="AF28" s="346" vm="97">
        <v>-17653990.170600001</v>
      </c>
      <c r="AG28" s="346" vm="96">
        <v>-27510394.371800002</v>
      </c>
      <c r="AH28" s="346" vm="95">
        <v>-18806787.131999999</v>
      </c>
      <c r="AI28" s="346" vm="94">
        <v>-80699002.179000005</v>
      </c>
      <c r="AJ28" s="346" vm="95">
        <v>-11837817.772</v>
      </c>
      <c r="AK28" s="346" vm="94">
        <v>-73730032.819000006</v>
      </c>
      <c r="AL28" s="346" vm="643">
        <v>-40321280.686899997</v>
      </c>
      <c r="AM28" s="346" vm="644">
        <v>-16656828.386700001</v>
      </c>
      <c r="AN28" s="346" vm="645">
        <v>-44740934.507700004</v>
      </c>
      <c r="AO28" s="346" vm="646">
        <v>-115786230.7114</v>
      </c>
      <c r="AP28" s="346" vm="647">
        <v>-217505274.29269999</v>
      </c>
      <c r="AQ28" s="346" vm="491">
        <v>-50287853.457199998</v>
      </c>
      <c r="AR28" s="346" vm="577">
        <v>4598390.2072000001</v>
      </c>
      <c r="AS28" s="346" vm="1270">
        <v>-62810243.895034134</v>
      </c>
      <c r="AT28" s="346" vm="1384">
        <v>-25378529.379195176</v>
      </c>
      <c r="AU28" s="346" vm="1385">
        <v>-133878236.52421935</v>
      </c>
      <c r="AV28" s="554" vm="1588">
        <v>-148184461.60731867</v>
      </c>
      <c r="AW28" s="554" vm="1700">
        <v>-20778457.2697074</v>
      </c>
    </row>
    <row r="29" spans="1:49" s="19" customFormat="1" hidden="1" x14ac:dyDescent="0.25">
      <c r="A29" s="454" t="s">
        <v>575</v>
      </c>
      <c r="B29" s="353">
        <v>0</v>
      </c>
      <c r="C29" s="353">
        <v>-7877677.2836105498</v>
      </c>
      <c r="D29" s="353">
        <v>-26696646.264750302</v>
      </c>
      <c r="E29" s="353">
        <v>134917000</v>
      </c>
      <c r="F29" s="353">
        <v>0</v>
      </c>
      <c r="G29" s="353">
        <v>0</v>
      </c>
      <c r="H29" s="353">
        <v>0</v>
      </c>
      <c r="I29" s="353">
        <v>0</v>
      </c>
      <c r="J29" s="353">
        <v>0</v>
      </c>
      <c r="K29" s="353">
        <v>0</v>
      </c>
      <c r="L29" s="353">
        <v>0</v>
      </c>
      <c r="M29" s="353">
        <v>0</v>
      </c>
      <c r="N29" s="353">
        <v>0</v>
      </c>
      <c r="O29" s="353">
        <v>0</v>
      </c>
      <c r="P29" s="353">
        <v>0</v>
      </c>
      <c r="Q29" s="346">
        <v>0</v>
      </c>
      <c r="R29" s="346">
        <v>0</v>
      </c>
      <c r="S29" s="346">
        <v>0</v>
      </c>
      <c r="T29" s="346">
        <v>0</v>
      </c>
      <c r="U29" s="346">
        <v>0</v>
      </c>
      <c r="V29" s="346">
        <v>0</v>
      </c>
      <c r="W29" s="346">
        <v>0</v>
      </c>
      <c r="X29" s="346">
        <v>0</v>
      </c>
      <c r="Y29" s="346">
        <v>0</v>
      </c>
      <c r="Z29" s="346">
        <v>0</v>
      </c>
      <c r="AA29" s="346">
        <v>0</v>
      </c>
      <c r="AB29" s="346">
        <v>0</v>
      </c>
      <c r="AC29" s="346">
        <v>0</v>
      </c>
      <c r="AD29" s="346">
        <v>0</v>
      </c>
      <c r="AE29" s="346">
        <v>4</v>
      </c>
      <c r="AF29" s="346">
        <v>3</v>
      </c>
      <c r="AG29" s="346">
        <v>2</v>
      </c>
      <c r="AH29" s="346">
        <v>1</v>
      </c>
      <c r="AI29" s="346">
        <v>5</v>
      </c>
      <c r="AJ29" s="346">
        <v>1</v>
      </c>
      <c r="AK29" s="346">
        <v>5</v>
      </c>
      <c r="AL29" s="346">
        <v>5</v>
      </c>
      <c r="AM29" s="346">
        <v>5</v>
      </c>
      <c r="AN29" s="346">
        <v>5</v>
      </c>
      <c r="AO29" s="346">
        <v>5</v>
      </c>
      <c r="AP29" s="346">
        <v>5</v>
      </c>
      <c r="AQ29" s="353">
        <v>5</v>
      </c>
      <c r="AR29" s="353">
        <v>5</v>
      </c>
      <c r="AS29" s="353">
        <v>5</v>
      </c>
      <c r="AT29" s="353">
        <v>5</v>
      </c>
      <c r="AU29" s="353">
        <v>5</v>
      </c>
      <c r="AV29" s="556">
        <v>5</v>
      </c>
      <c r="AW29" s="556">
        <v>5</v>
      </c>
    </row>
    <row r="30" spans="1:49" ht="14.15" customHeight="1" x14ac:dyDescent="0.3">
      <c r="A30" s="449" t="s">
        <v>616</v>
      </c>
      <c r="B30" s="348">
        <v>318076088.46465403</v>
      </c>
      <c r="C30" s="348">
        <v>43100198.0867524</v>
      </c>
      <c r="D30" s="348">
        <v>109741188.32736406</v>
      </c>
      <c r="E30" s="348">
        <v>-258228999.99999994</v>
      </c>
      <c r="F30" s="348">
        <v>-27197134.330500018</v>
      </c>
      <c r="G30" s="348">
        <v>-9685165.2697000038</v>
      </c>
      <c r="H30" s="348">
        <v>6447391.2436063299</v>
      </c>
      <c r="I30" s="348">
        <v>118413000</v>
      </c>
      <c r="J30" s="348">
        <v>80379000</v>
      </c>
      <c r="K30" s="348">
        <v>195442506.48089984</v>
      </c>
      <c r="L30" s="348">
        <v>-9864093.8846829962</v>
      </c>
      <c r="M30" s="348">
        <v>16869747.376300018</v>
      </c>
      <c r="N30" s="348">
        <v>4963817.7472000429</v>
      </c>
      <c r="O30" s="348">
        <v>93860407.669899762</v>
      </c>
      <c r="P30" s="348">
        <v>210954712.31119987</v>
      </c>
      <c r="Q30" s="348">
        <v>326688685.10459942</v>
      </c>
      <c r="R30" s="348">
        <v>321746000</v>
      </c>
      <c r="S30" s="348">
        <v>305423236.49531913</v>
      </c>
      <c r="T30" s="348">
        <v>19014157.482400168</v>
      </c>
      <c r="U30" s="348">
        <v>254692000</v>
      </c>
      <c r="V30" s="348">
        <v>176008000</v>
      </c>
      <c r="W30" s="348">
        <v>189161545.2098</v>
      </c>
      <c r="X30" s="348">
        <v>638854000</v>
      </c>
      <c r="Y30" s="348">
        <v>635496099.88550007</v>
      </c>
      <c r="Z30" s="348">
        <v>191520542.33880001</v>
      </c>
      <c r="AA30" s="348">
        <v>321382667.43720001</v>
      </c>
      <c r="AB30" s="348">
        <v>213762509.5097</v>
      </c>
      <c r="AC30" s="348">
        <v>254577040.65920001</v>
      </c>
      <c r="AD30" s="348">
        <v>981242759.94490016</v>
      </c>
      <c r="AE30" s="348">
        <v>166549762.49570006</v>
      </c>
      <c r="AF30" s="348">
        <v>220673851.46640006</v>
      </c>
      <c r="AG30" s="348">
        <v>159699420.78920001</v>
      </c>
      <c r="AH30" s="348">
        <v>85170788.614199996</v>
      </c>
      <c r="AI30" s="348">
        <v>632093823.36549985</v>
      </c>
      <c r="AJ30" s="348">
        <v>96764156.974200055</v>
      </c>
      <c r="AK30" s="348">
        <v>643687191.72550011</v>
      </c>
      <c r="AL30" s="348">
        <v>66910607.082399987</v>
      </c>
      <c r="AM30" s="348">
        <v>105787523.97070001</v>
      </c>
      <c r="AN30" s="348">
        <v>80305728.370499998</v>
      </c>
      <c r="AO30" s="348">
        <v>245013479.63619998</v>
      </c>
      <c r="AP30" s="348">
        <v>498017339.05980009</v>
      </c>
      <c r="AQ30" s="348">
        <v>141967030.81389999</v>
      </c>
      <c r="AR30" s="348">
        <v>168767937.14250004</v>
      </c>
      <c r="AS30" s="348">
        <v>139965414.04537898</v>
      </c>
      <c r="AT30" s="348">
        <v>410846388.66188598</v>
      </c>
      <c r="AU30" s="348">
        <v>861545358.17088068</v>
      </c>
      <c r="AV30" s="557">
        <v>340005453.48432362</v>
      </c>
      <c r="AW30" s="557">
        <v>245761607.7142663</v>
      </c>
    </row>
    <row r="31" spans="1:49" ht="14" x14ac:dyDescent="0.3">
      <c r="A31" s="453" t="s">
        <v>310</v>
      </c>
      <c r="B31" s="352">
        <v>0.47396120756909915</v>
      </c>
      <c r="C31" s="352">
        <v>7.3358896183198033E-2</v>
      </c>
      <c r="D31" s="352">
        <v>0.1739269730905702</v>
      </c>
      <c r="E31" s="352">
        <v>-0.67064802983555105</v>
      </c>
      <c r="F31" s="352">
        <v>-7.6421282890722753E-2</v>
      </c>
      <c r="G31" s="352">
        <v>-0.10763473435636239</v>
      </c>
      <c r="H31" s="352">
        <v>5.2562323941055304E-2</v>
      </c>
      <c r="I31" s="352">
        <v>0.86944997173129313</v>
      </c>
      <c r="J31" s="352">
        <v>0.5858741207769963</v>
      </c>
      <c r="K31" s="352">
        <v>0.4023984038176267</v>
      </c>
      <c r="L31" s="352">
        <v>-2.162533160945003E-2</v>
      </c>
      <c r="M31" s="352">
        <v>0.13491349404186062</v>
      </c>
      <c r="N31" s="352">
        <v>3.5320293144470098E-2</v>
      </c>
      <c r="O31" s="352">
        <v>0.50873967887069349</v>
      </c>
      <c r="P31" s="352">
        <v>1.1298246313531042</v>
      </c>
      <c r="Q31" s="352">
        <v>0.51302501411133616</v>
      </c>
      <c r="R31" s="352">
        <v>0.50693409380957632</v>
      </c>
      <c r="S31" s="352">
        <v>0.49766520448100005</v>
      </c>
      <c r="T31" s="352">
        <v>0.11390528650748695</v>
      </c>
      <c r="U31" s="352">
        <v>1.0058647667718508</v>
      </c>
      <c r="V31" s="352">
        <v>0.49461567860434791</v>
      </c>
      <c r="W31" s="352">
        <v>0.47941916953852859</v>
      </c>
      <c r="X31" s="352">
        <v>0.54577250010678746</v>
      </c>
      <c r="Y31" s="352">
        <v>0.54865217275402933</v>
      </c>
      <c r="Z31" s="352">
        <v>0.49701869330758974</v>
      </c>
      <c r="AA31" s="352">
        <v>0.48514336566248739</v>
      </c>
      <c r="AB31" s="352">
        <v>0.44872331317258307</v>
      </c>
      <c r="AC31" s="352">
        <v>0.52674946297246505</v>
      </c>
      <c r="AD31" s="352">
        <v>0.48879693524567136</v>
      </c>
      <c r="AE31" s="352">
        <v>0.36090027874837244</v>
      </c>
      <c r="AF31" s="352">
        <v>0.42895238545618175</v>
      </c>
      <c r="AG31" s="352">
        <v>0.30667390127995464</v>
      </c>
      <c r="AH31" s="352">
        <v>0.21008436183883289</v>
      </c>
      <c r="AI31" s="352">
        <v>0.33231514396449402</v>
      </c>
      <c r="AJ31" s="352">
        <v>0.22023847947410452</v>
      </c>
      <c r="AK31" s="352">
        <v>0.33247617926729811</v>
      </c>
      <c r="AL31" s="352">
        <v>0.20694813738082832</v>
      </c>
      <c r="AM31" s="352">
        <v>0.27170378426766445</v>
      </c>
      <c r="AN31" s="352">
        <v>0.23199031803085293</v>
      </c>
      <c r="AO31" s="352">
        <v>0.46738010498183813</v>
      </c>
      <c r="AP31" s="352">
        <v>0.31459223873549486</v>
      </c>
      <c r="AQ31" s="352">
        <v>0.48354529605999047</v>
      </c>
      <c r="AR31" s="352">
        <v>0.42579334031103311</v>
      </c>
      <c r="AS31" s="352">
        <v>0.37491115133861613</v>
      </c>
      <c r="AT31" s="352">
        <v>0.75384593747731254</v>
      </c>
      <c r="AU31" s="352">
        <v>0.53580932893895628</v>
      </c>
      <c r="AV31" s="352">
        <v>0.84308639477046909</v>
      </c>
      <c r="AW31" s="352">
        <v>0.49539418531249313</v>
      </c>
    </row>
    <row r="32" spans="1:49" x14ac:dyDescent="0.25">
      <c r="B32" s="20"/>
      <c r="C32" s="20"/>
      <c r="D32" s="20"/>
      <c r="E32" s="20"/>
      <c r="F32" s="20"/>
      <c r="G32" s="20"/>
      <c r="H32" s="20"/>
      <c r="I32" s="20"/>
      <c r="J32" s="20"/>
      <c r="K32" s="20"/>
      <c r="L32" s="21"/>
      <c r="M32" s="21"/>
      <c r="N32" s="21"/>
      <c r="O32" s="21"/>
      <c r="P32" s="21"/>
      <c r="Q32" s="21"/>
      <c r="R32" s="21"/>
      <c r="S32" s="21"/>
      <c r="T32" s="21"/>
      <c r="U32" s="21"/>
      <c r="V32" s="21"/>
      <c r="W32" s="22"/>
      <c r="X32" s="22"/>
      <c r="Y32" s="22"/>
      <c r="Z32" s="22"/>
      <c r="AA32" s="22"/>
      <c r="AB32" s="22"/>
      <c r="AC32" s="22"/>
      <c r="AD32" s="22"/>
      <c r="AE32" s="22"/>
      <c r="AF32" s="22"/>
      <c r="AG32" s="22"/>
      <c r="AH32" s="22"/>
      <c r="AI32" s="22"/>
      <c r="AJ32" s="22"/>
      <c r="AK32" s="22"/>
      <c r="AL32" s="22"/>
    </row>
    <row r="33" spans="1:39" hidden="1" x14ac:dyDescent="0.25">
      <c r="B33" s="23"/>
      <c r="C33" s="23"/>
      <c r="D33" s="23"/>
      <c r="E33" s="23"/>
      <c r="F33" s="23"/>
      <c r="G33" s="23"/>
      <c r="H33" s="23"/>
      <c r="I33" s="23"/>
      <c r="J33" s="23"/>
      <c r="K33" s="23"/>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row>
    <row r="34" spans="1:39" hidden="1" x14ac:dyDescent="0.25">
      <c r="B34" s="244"/>
      <c r="C34" s="244"/>
      <c r="D34" s="244" t="s">
        <v>569</v>
      </c>
      <c r="E34" s="25"/>
      <c r="F34" s="25"/>
      <c r="G34" s="25"/>
      <c r="H34" s="25"/>
      <c r="I34" s="25"/>
      <c r="J34" s="25"/>
      <c r="K34" s="25"/>
      <c r="L34" s="25">
        <v>686224353</v>
      </c>
      <c r="M34" s="25">
        <v>689024353</v>
      </c>
      <c r="N34" s="25">
        <v>689024353</v>
      </c>
      <c r="O34" s="26">
        <v>685530641</v>
      </c>
      <c r="P34" s="26">
        <v>685530641</v>
      </c>
      <c r="Q34" s="26">
        <v>689024353</v>
      </c>
      <c r="R34" s="26">
        <v>685530641</v>
      </c>
      <c r="S34" s="245">
        <v>682241829</v>
      </c>
      <c r="T34" s="26">
        <v>641241829</v>
      </c>
      <c r="U34" s="26">
        <v>638059981</v>
      </c>
      <c r="V34" s="26">
        <v>638059981</v>
      </c>
      <c r="W34" s="26">
        <v>638059981</v>
      </c>
      <c r="X34" s="26">
        <v>638059981</v>
      </c>
      <c r="Y34" s="26">
        <v>530059981</v>
      </c>
      <c r="Z34" s="26">
        <v>530059981</v>
      </c>
      <c r="AA34" s="26">
        <v>527233245</v>
      </c>
      <c r="AB34" s="26">
        <v>526383839</v>
      </c>
      <c r="AC34" s="26">
        <v>526383839</v>
      </c>
      <c r="AD34" s="26">
        <v>526383839</v>
      </c>
      <c r="AE34" s="26">
        <v>526383839</v>
      </c>
      <c r="AF34" s="26">
        <v>526383839</v>
      </c>
      <c r="AG34" s="26">
        <v>526383839</v>
      </c>
      <c r="AH34" s="26">
        <v>525661247</v>
      </c>
      <c r="AI34" s="26">
        <v>525000000</v>
      </c>
      <c r="AJ34" s="26">
        <v>525000000</v>
      </c>
      <c r="AK34" s="26">
        <v>432269894</v>
      </c>
      <c r="AL34" s="26">
        <v>432043157</v>
      </c>
      <c r="AM34" s="26"/>
    </row>
    <row r="35" spans="1:39" x14ac:dyDescent="0.25">
      <c r="B35" s="4"/>
      <c r="C35" s="4"/>
      <c r="D35" s="4"/>
      <c r="E35" s="4"/>
      <c r="F35" s="4"/>
      <c r="G35" s="4"/>
      <c r="H35" s="4"/>
      <c r="I35" s="4"/>
      <c r="J35" s="4"/>
      <c r="K35" s="4"/>
    </row>
    <row r="36" spans="1:39" x14ac:dyDescent="0.25">
      <c r="A36" s="455" t="s">
        <v>292</v>
      </c>
      <c r="E36" s="4"/>
      <c r="F36" s="4"/>
      <c r="G36" s="4"/>
      <c r="H36" s="4"/>
      <c r="I36" s="4"/>
      <c r="J36" s="4"/>
      <c r="K36" s="4"/>
      <c r="L36" s="18"/>
      <c r="M36" s="18"/>
      <c r="N36" s="18"/>
      <c r="O36" s="18"/>
    </row>
    <row r="37" spans="1:39" x14ac:dyDescent="0.25">
      <c r="A37" s="455" t="s">
        <v>293</v>
      </c>
      <c r="E37" s="4"/>
      <c r="F37" s="4"/>
      <c r="G37" s="4"/>
      <c r="H37" s="4"/>
      <c r="I37" s="4"/>
      <c r="J37" s="4"/>
      <c r="K37" s="4"/>
      <c r="L37" s="18"/>
      <c r="M37" s="18"/>
      <c r="N37" s="18"/>
      <c r="O37" s="18"/>
    </row>
    <row r="38" spans="1:39" x14ac:dyDescent="0.25">
      <c r="A38" s="456" t="s">
        <v>294</v>
      </c>
      <c r="E38" s="4"/>
      <c r="F38" s="4"/>
      <c r="G38" s="4"/>
      <c r="H38" s="4"/>
      <c r="I38" s="4"/>
      <c r="J38" s="4"/>
      <c r="K38" s="4"/>
    </row>
  </sheetData>
  <conditionalFormatting sqref="B34:R34">
    <cfRule type="cellIs" dxfId="17" priority="1" operator="equal">
      <formula>"ERRO"</formula>
    </cfRule>
    <cfRule type="cellIs" dxfId="16" priority="2" operator="equal">
      <formula>"OK"</formula>
    </cfRule>
  </conditionalFormatting>
  <conditionalFormatting sqref="T32:AL32">
    <cfRule type="cellIs" dxfId="15" priority="279" operator="equal">
      <formula>"ERRO"</formula>
    </cfRule>
    <cfRule type="cellIs" dxfId="14" priority="280" operator="equal">
      <formula>"OK"</formula>
    </cfRule>
  </conditionalFormatting>
  <conditionalFormatting sqref="T34:AM34">
    <cfRule type="cellIs" dxfId="13" priority="31" operator="equal">
      <formula>"ERRO"</formula>
    </cfRule>
    <cfRule type="cellIs" dxfId="12" priority="3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P4 AD4:AI4"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4:X28"/>
  <sheetViews>
    <sheetView showGridLines="0" topLeftCell="A8" zoomScale="85" zoomScaleNormal="85" workbookViewId="0">
      <pane xSplit="1" topLeftCell="B1" activePane="topRight" state="frozen"/>
      <selection pane="topRight" activeCell="S14" sqref="S14"/>
    </sheetView>
  </sheetViews>
  <sheetFormatPr defaultColWidth="8.81640625" defaultRowHeight="13.5" x14ac:dyDescent="0.25"/>
  <cols>
    <col min="1" max="1" width="24.54296875" style="27" customWidth="1"/>
    <col min="2" max="5" width="15.81640625" style="27" customWidth="1"/>
    <col min="6" max="6" width="17.453125" style="27" bestFit="1" customWidth="1"/>
    <col min="7" max="7" width="18.36328125" style="27" customWidth="1"/>
    <col min="8" max="14" width="15.81640625" style="27" customWidth="1"/>
    <col min="15" max="15" width="15.90625" style="27" customWidth="1"/>
    <col min="16" max="17" width="14.453125" style="27" bestFit="1" customWidth="1"/>
    <col min="18" max="18" width="14.1796875" style="27" customWidth="1"/>
    <col min="19" max="20" width="14.54296875" style="27" customWidth="1"/>
    <col min="21" max="21" width="13.1796875" style="27" bestFit="1" customWidth="1"/>
    <col min="22" max="24" width="14.1796875" style="27" customWidth="1"/>
    <col min="25" max="16384" width="8.81640625" style="27"/>
  </cols>
  <sheetData>
    <row r="4" spans="1:24" ht="18" customHeight="1" x14ac:dyDescent="0.25">
      <c r="A4" s="186" t="s">
        <v>227</v>
      </c>
      <c r="B4" s="161" t="s">
        <v>26</v>
      </c>
      <c r="C4" s="143" t="s">
        <v>553</v>
      </c>
      <c r="D4" s="143" t="s">
        <v>552</v>
      </c>
      <c r="E4" s="143" t="s">
        <v>551</v>
      </c>
      <c r="F4" s="143" t="s">
        <v>550</v>
      </c>
      <c r="G4" s="143" t="s">
        <v>549</v>
      </c>
      <c r="H4" s="143" t="s">
        <v>548</v>
      </c>
      <c r="I4" s="143" t="s">
        <v>547</v>
      </c>
      <c r="J4" s="143" t="s">
        <v>546</v>
      </c>
      <c r="K4" s="143" t="s">
        <v>545</v>
      </c>
      <c r="L4" s="143" t="s">
        <v>544</v>
      </c>
      <c r="M4" s="143" t="s">
        <v>543</v>
      </c>
      <c r="N4" s="160" t="s">
        <v>542</v>
      </c>
      <c r="O4" s="160" t="s">
        <v>541</v>
      </c>
      <c r="P4" s="160" t="s">
        <v>540</v>
      </c>
      <c r="Q4" s="160" t="s">
        <v>621</v>
      </c>
      <c r="R4" s="160" t="s">
        <v>664</v>
      </c>
      <c r="S4" s="160" t="s">
        <v>773</v>
      </c>
      <c r="T4" s="160" t="s">
        <v>783</v>
      </c>
      <c r="U4" s="160" t="s">
        <v>801</v>
      </c>
      <c r="V4" s="160" t="s">
        <v>834</v>
      </c>
      <c r="W4" s="541" t="s">
        <v>871</v>
      </c>
      <c r="X4" s="541" t="s">
        <v>884</v>
      </c>
    </row>
    <row r="5" spans="1:24" s="32" customFormat="1" ht="18" customHeight="1" x14ac:dyDescent="0.35">
      <c r="A5" s="187" t="s">
        <v>554</v>
      </c>
      <c r="B5" s="100"/>
      <c r="C5" s="100">
        <v>5.2222222222222223</v>
      </c>
      <c r="D5" s="100">
        <v>0.31071428571428572</v>
      </c>
      <c r="E5" s="100">
        <v>0.90463215258855589</v>
      </c>
      <c r="F5" s="100">
        <v>19.844444444444445</v>
      </c>
      <c r="G5" s="100">
        <v>2.5892857142857144</v>
      </c>
      <c r="H5" s="100">
        <v>2.057377049180328</v>
      </c>
      <c r="I5" s="100">
        <v>0.89699570815450635</v>
      </c>
      <c r="J5" s="100">
        <v>0.812366737739872</v>
      </c>
      <c r="K5" s="100">
        <v>0.38927507447864951</v>
      </c>
      <c r="L5" s="100">
        <v>0.86799999999999999</v>
      </c>
      <c r="M5" s="100">
        <v>0.27300000000000002</v>
      </c>
      <c r="N5" s="403">
        <v>0.25800000000000001</v>
      </c>
      <c r="O5" s="403">
        <v>0.48399999999999999</v>
      </c>
      <c r="P5" s="403">
        <v>0.44900000000000001</v>
      </c>
      <c r="Q5" s="328">
        <v>0.749</v>
      </c>
      <c r="R5" s="328">
        <v>0.751</v>
      </c>
      <c r="S5" s="328">
        <v>0.66900000000000004</v>
      </c>
      <c r="T5" s="328">
        <v>0.41232696110744893</v>
      </c>
      <c r="U5" s="328">
        <v>0.311</v>
      </c>
      <c r="V5" s="328">
        <v>0.34668803418803429</v>
      </c>
      <c r="W5" s="564">
        <f>(W11/S11)-1</f>
        <v>0.48585450346420322</v>
      </c>
      <c r="X5" s="564">
        <v>0.63900000000000001</v>
      </c>
    </row>
    <row r="6" spans="1:24" s="32" customFormat="1" ht="18" customHeight="1" x14ac:dyDescent="0.35">
      <c r="A6" s="187" t="s">
        <v>555</v>
      </c>
      <c r="B6" s="100"/>
      <c r="C6" s="100">
        <v>5.6818181818181817</v>
      </c>
      <c r="D6" s="100">
        <v>0.21768707482993199</v>
      </c>
      <c r="E6" s="100">
        <v>0.92737430167597767</v>
      </c>
      <c r="F6" s="100">
        <v>20.681818181818183</v>
      </c>
      <c r="G6" s="100">
        <v>2.4489795918367347</v>
      </c>
      <c r="H6" s="100">
        <v>2.1620111731843576</v>
      </c>
      <c r="I6" s="100">
        <v>0.93043478260869561</v>
      </c>
      <c r="J6" s="100">
        <v>0.82599580712788256</v>
      </c>
      <c r="K6" s="100">
        <v>0.37869822485207094</v>
      </c>
      <c r="L6" s="100" t="s">
        <v>26</v>
      </c>
      <c r="M6" s="100" t="s">
        <v>26</v>
      </c>
      <c r="N6" s="403" t="s">
        <v>26</v>
      </c>
      <c r="O6" s="403" t="s">
        <v>26</v>
      </c>
      <c r="P6" s="403" t="s">
        <v>26</v>
      </c>
      <c r="Q6" s="329" t="s">
        <v>26</v>
      </c>
      <c r="R6" s="329" t="s">
        <v>26</v>
      </c>
      <c r="S6" s="329" t="s">
        <v>26</v>
      </c>
      <c r="T6" s="329" t="s">
        <v>26</v>
      </c>
      <c r="U6" s="329" t="s">
        <v>26</v>
      </c>
      <c r="V6" s="329" t="s">
        <v>26</v>
      </c>
      <c r="X6" s="551" t="s">
        <v>26</v>
      </c>
    </row>
    <row r="7" spans="1:24" s="32" customFormat="1" ht="18" customHeight="1" x14ac:dyDescent="0.35">
      <c r="A7" s="187" t="s">
        <v>874</v>
      </c>
      <c r="B7" s="100"/>
      <c r="C7" s="100">
        <v>10.5</v>
      </c>
      <c r="D7" s="100">
        <v>0.21739130434782616</v>
      </c>
      <c r="E7" s="100">
        <v>0.26785714285714279</v>
      </c>
      <c r="F7" s="100">
        <v>17.25</v>
      </c>
      <c r="G7" s="100">
        <v>1.0652173913043477</v>
      </c>
      <c r="H7" s="100" t="s">
        <v>26</v>
      </c>
      <c r="I7" s="100">
        <v>0.59154929577464799</v>
      </c>
      <c r="J7" s="100">
        <v>1.493150684931507</v>
      </c>
      <c r="K7" s="100">
        <v>1.7282608695652173</v>
      </c>
      <c r="L7" s="100" t="s">
        <v>26</v>
      </c>
      <c r="M7" s="100" t="s">
        <v>26</v>
      </c>
      <c r="N7" s="403" t="s">
        <v>26</v>
      </c>
      <c r="O7" s="403" t="s">
        <v>26</v>
      </c>
      <c r="P7" s="403" t="s">
        <v>26</v>
      </c>
      <c r="Q7" s="329" t="s">
        <v>26</v>
      </c>
      <c r="R7" s="329" t="s">
        <v>26</v>
      </c>
      <c r="S7" s="329" t="s">
        <v>26</v>
      </c>
      <c r="T7" s="329" t="s">
        <v>26</v>
      </c>
      <c r="U7" s="329" t="s">
        <v>26</v>
      </c>
      <c r="V7" s="329" t="s">
        <v>26</v>
      </c>
      <c r="X7" s="551" t="s">
        <v>26</v>
      </c>
    </row>
    <row r="8" spans="1:24" s="32" customFormat="1" ht="18" customHeight="1" x14ac:dyDescent="0.35">
      <c r="A8" s="188" t="s">
        <v>556</v>
      </c>
      <c r="B8" s="404"/>
      <c r="C8" s="404">
        <v>99.979471032745593</v>
      </c>
      <c r="D8" s="404">
        <v>-0.78262035453748358</v>
      </c>
      <c r="E8" s="404">
        <v>0.86043375982557802</v>
      </c>
      <c r="F8" s="404">
        <v>60.765239294710327</v>
      </c>
      <c r="G8" s="404">
        <v>3.9869663369794326</v>
      </c>
      <c r="H8" s="404">
        <v>2.1008635908201727</v>
      </c>
      <c r="I8" s="404">
        <v>1.2906107847219008</v>
      </c>
      <c r="J8" s="404">
        <v>1.3443770186943329</v>
      </c>
      <c r="K8" s="404">
        <v>2.9148159263705482</v>
      </c>
      <c r="L8" s="404">
        <v>3.085</v>
      </c>
      <c r="M8" s="404">
        <v>1.4650000000000001</v>
      </c>
      <c r="N8" s="405">
        <v>0.83599999999999997</v>
      </c>
      <c r="O8" s="405">
        <v>0.28100000000000003</v>
      </c>
      <c r="P8" s="405">
        <v>0.13400000000000001</v>
      </c>
      <c r="Q8" s="406">
        <v>0.498</v>
      </c>
      <c r="R8" s="406">
        <v>0.52300000000000002</v>
      </c>
      <c r="S8" s="406">
        <v>0.67100000000000004</v>
      </c>
      <c r="T8" s="406">
        <v>0.75186313549180928</v>
      </c>
      <c r="U8" s="406">
        <v>0.26600000000000001</v>
      </c>
      <c r="V8" s="406">
        <v>0.41449004975124382</v>
      </c>
      <c r="W8" s="566">
        <f>(W14/S14)-1</f>
        <v>0.2954289895037292</v>
      </c>
      <c r="X8" s="566">
        <v>0.53800000000000003</v>
      </c>
    </row>
    <row r="9" spans="1:24" s="32" customFormat="1" ht="16.5" customHeight="1" x14ac:dyDescent="0.25">
      <c r="B9" s="27"/>
      <c r="C9" s="27"/>
      <c r="D9" s="27"/>
      <c r="E9" s="27"/>
      <c r="F9" s="27"/>
      <c r="G9" s="27"/>
      <c r="H9" s="27"/>
      <c r="I9" s="27"/>
      <c r="J9" s="27"/>
      <c r="K9" s="27"/>
      <c r="L9" s="27"/>
      <c r="M9" s="27"/>
      <c r="N9" s="27"/>
      <c r="O9" s="27"/>
      <c r="P9" s="27"/>
      <c r="Q9" s="27"/>
      <c r="R9" s="27"/>
      <c r="S9" s="27"/>
      <c r="T9" s="27"/>
      <c r="U9" s="27"/>
      <c r="V9" s="27"/>
      <c r="W9" s="27"/>
      <c r="X9" s="27"/>
    </row>
    <row r="10" spans="1:24" ht="17.5" customHeight="1" x14ac:dyDescent="0.25">
      <c r="A10" s="330" t="s">
        <v>665</v>
      </c>
      <c r="B10" s="161" t="s">
        <v>284</v>
      </c>
      <c r="C10" s="161" t="s">
        <v>283</v>
      </c>
      <c r="D10" s="161" t="s">
        <v>282</v>
      </c>
      <c r="E10" s="161" t="s">
        <v>281</v>
      </c>
      <c r="F10" s="161" t="s">
        <v>280</v>
      </c>
      <c r="G10" s="161" t="s">
        <v>279</v>
      </c>
      <c r="H10" s="161" t="s">
        <v>278</v>
      </c>
      <c r="I10" s="161" t="s">
        <v>277</v>
      </c>
      <c r="J10" s="161" t="s">
        <v>276</v>
      </c>
      <c r="K10" s="161" t="s">
        <v>275</v>
      </c>
      <c r="L10" s="161" t="s">
        <v>274</v>
      </c>
      <c r="M10" s="161" t="s">
        <v>273</v>
      </c>
      <c r="N10" s="160" t="s">
        <v>272</v>
      </c>
      <c r="O10" s="160">
        <v>2022</v>
      </c>
      <c r="P10" s="160" t="s">
        <v>271</v>
      </c>
      <c r="Q10" s="160" t="s">
        <v>654</v>
      </c>
      <c r="R10" s="160">
        <v>2023</v>
      </c>
      <c r="S10" s="160" t="s">
        <v>768</v>
      </c>
      <c r="T10" s="160" t="s">
        <v>782</v>
      </c>
      <c r="U10" s="160" t="s">
        <v>796</v>
      </c>
      <c r="V10" s="160" t="s">
        <v>808</v>
      </c>
      <c r="W10" s="160" t="s">
        <v>840</v>
      </c>
      <c r="X10" s="160" t="s">
        <v>883</v>
      </c>
    </row>
    <row r="11" spans="1:24" ht="15.5" customHeight="1" x14ac:dyDescent="0.25">
      <c r="A11" s="331" t="s">
        <v>670</v>
      </c>
      <c r="B11" s="334" t="s">
        <v>26</v>
      </c>
      <c r="C11" s="334" t="s">
        <v>26</v>
      </c>
      <c r="D11" s="334" t="s">
        <v>26</v>
      </c>
      <c r="E11" s="334" t="s">
        <v>26</v>
      </c>
      <c r="F11" s="334" t="s">
        <v>26</v>
      </c>
      <c r="G11" s="334" t="s">
        <v>26</v>
      </c>
      <c r="H11" s="334" t="s">
        <v>26</v>
      </c>
      <c r="I11" s="334" t="s">
        <v>26</v>
      </c>
      <c r="J11" s="334" t="s">
        <v>26</v>
      </c>
      <c r="K11" s="334" t="s">
        <v>26</v>
      </c>
      <c r="L11" s="334" t="s">
        <v>26</v>
      </c>
      <c r="M11" s="334" t="s">
        <v>26</v>
      </c>
      <c r="N11" s="420">
        <v>2138</v>
      </c>
      <c r="O11" s="420">
        <v>7319</v>
      </c>
      <c r="P11" s="420">
        <v>2076</v>
      </c>
      <c r="Q11" s="420">
        <v>3744</v>
      </c>
      <c r="R11" s="420">
        <v>11807</v>
      </c>
      <c r="S11" s="420">
        <f>SUM(S12:S13)</f>
        <v>3464</v>
      </c>
      <c r="T11" s="496">
        <f>SUM(T12:T13)</f>
        <v>4285</v>
      </c>
      <c r="U11" s="496">
        <f>SUM(U12:U13)</f>
        <v>3871</v>
      </c>
      <c r="V11" s="496">
        <f>SUM(V12:V13)</f>
        <v>5042</v>
      </c>
      <c r="W11" s="496">
        <f>SUM(W12:W13)</f>
        <v>5147</v>
      </c>
      <c r="X11" s="496">
        <f>SUM(X12:X13)</f>
        <v>7024</v>
      </c>
    </row>
    <row r="12" spans="1:24" ht="15.5" customHeight="1" x14ac:dyDescent="0.25">
      <c r="A12" s="612" t="s">
        <v>899</v>
      </c>
      <c r="B12" s="329" t="s">
        <v>26</v>
      </c>
      <c r="C12" s="329" t="s">
        <v>26</v>
      </c>
      <c r="D12" s="329" t="s">
        <v>26</v>
      </c>
      <c r="E12" s="329" t="s">
        <v>26</v>
      </c>
      <c r="F12" s="329" t="s">
        <v>26</v>
      </c>
      <c r="G12" s="329" t="s">
        <v>26</v>
      </c>
      <c r="H12" s="329" t="s">
        <v>26</v>
      </c>
      <c r="I12" s="329" t="s">
        <v>26</v>
      </c>
      <c r="J12" s="329" t="s">
        <v>26</v>
      </c>
      <c r="K12" s="329" t="s">
        <v>26</v>
      </c>
      <c r="L12" s="329" t="s">
        <v>26</v>
      </c>
      <c r="M12" s="329" t="s">
        <v>26</v>
      </c>
      <c r="N12" s="329" t="s">
        <v>26</v>
      </c>
      <c r="O12" s="329" t="s">
        <v>26</v>
      </c>
      <c r="P12" s="329" t="s">
        <v>26</v>
      </c>
      <c r="Q12" s="329" t="s">
        <v>26</v>
      </c>
      <c r="R12" s="329" t="s">
        <v>26</v>
      </c>
      <c r="S12" s="496">
        <v>3036</v>
      </c>
      <c r="T12" s="496">
        <v>3879</v>
      </c>
      <c r="U12" s="496">
        <v>3514</v>
      </c>
      <c r="V12" s="496">
        <v>4536</v>
      </c>
      <c r="W12" s="496">
        <v>4679</v>
      </c>
      <c r="X12" s="496">
        <v>6472</v>
      </c>
    </row>
    <row r="13" spans="1:24" ht="15.5" customHeight="1" x14ac:dyDescent="0.25">
      <c r="A13" s="612" t="s">
        <v>898</v>
      </c>
      <c r="B13" s="329" t="s">
        <v>26</v>
      </c>
      <c r="C13" s="329" t="s">
        <v>26</v>
      </c>
      <c r="D13" s="329" t="s">
        <v>26</v>
      </c>
      <c r="E13" s="329" t="s">
        <v>26</v>
      </c>
      <c r="F13" s="329" t="s">
        <v>26</v>
      </c>
      <c r="G13" s="329" t="s">
        <v>26</v>
      </c>
      <c r="H13" s="329" t="s">
        <v>26</v>
      </c>
      <c r="I13" s="329" t="s">
        <v>26</v>
      </c>
      <c r="J13" s="329" t="s">
        <v>26</v>
      </c>
      <c r="K13" s="329" t="s">
        <v>26</v>
      </c>
      <c r="L13" s="329" t="s">
        <v>26</v>
      </c>
      <c r="M13" s="329" t="s">
        <v>26</v>
      </c>
      <c r="N13" s="329" t="s">
        <v>26</v>
      </c>
      <c r="O13" s="329" t="s">
        <v>26</v>
      </c>
      <c r="P13" s="329" t="s">
        <v>26</v>
      </c>
      <c r="Q13" s="329" t="s">
        <v>26</v>
      </c>
      <c r="R13" s="329" t="s">
        <v>26</v>
      </c>
      <c r="S13" s="496">
        <v>428</v>
      </c>
      <c r="T13" s="496">
        <v>406</v>
      </c>
      <c r="U13" s="496">
        <v>357</v>
      </c>
      <c r="V13" s="496">
        <v>506</v>
      </c>
      <c r="W13" s="496">
        <v>468</v>
      </c>
      <c r="X13" s="496">
        <v>552</v>
      </c>
    </row>
    <row r="14" spans="1:24" ht="15.5" customHeight="1" x14ac:dyDescent="0.25">
      <c r="A14" s="612" t="s">
        <v>671</v>
      </c>
      <c r="B14" s="334" t="s">
        <v>26</v>
      </c>
      <c r="C14" s="334" t="s">
        <v>26</v>
      </c>
      <c r="D14" s="334" t="s">
        <v>26</v>
      </c>
      <c r="E14" s="334" t="s">
        <v>26</v>
      </c>
      <c r="F14" s="334" t="s">
        <v>26</v>
      </c>
      <c r="G14" s="334" t="s">
        <v>26</v>
      </c>
      <c r="H14" s="334" t="s">
        <v>26</v>
      </c>
      <c r="I14" s="334" t="s">
        <v>26</v>
      </c>
      <c r="J14" s="334" t="s">
        <v>26</v>
      </c>
      <c r="K14" s="334" t="s">
        <v>26</v>
      </c>
      <c r="L14" s="334" t="s">
        <v>26</v>
      </c>
      <c r="M14" s="334" t="s">
        <v>26</v>
      </c>
      <c r="N14" s="496">
        <v>2111333</v>
      </c>
      <c r="O14" s="496">
        <v>7361001</v>
      </c>
      <c r="P14" s="496">
        <v>2005</v>
      </c>
      <c r="Q14" s="496">
        <v>3215755</v>
      </c>
      <c r="R14" s="496">
        <v>10066159</v>
      </c>
      <c r="S14" s="496">
        <f>SUM(S15:S16)</f>
        <v>3350.047</v>
      </c>
      <c r="T14" s="496">
        <f>SUM(T15:T16)</f>
        <v>3681.8890000000001</v>
      </c>
      <c r="U14" s="496">
        <f>SUM(U15:U16)</f>
        <v>3473.67</v>
      </c>
      <c r="V14" s="496">
        <f>SUM(V15:V16)</f>
        <v>4548.6030000000001</v>
      </c>
      <c r="W14" s="496">
        <f>SUM(W15:W16)</f>
        <v>4339.7479999999996</v>
      </c>
      <c r="X14" s="496">
        <f>SUM(X15:X16)</f>
        <v>5663.5469999999996</v>
      </c>
    </row>
    <row r="15" spans="1:24" ht="15.5" customHeight="1" x14ac:dyDescent="0.25">
      <c r="A15" s="612" t="s">
        <v>899</v>
      </c>
      <c r="B15" s="496" t="s">
        <v>26</v>
      </c>
      <c r="C15" s="496" t="s">
        <v>26</v>
      </c>
      <c r="D15" s="496" t="s">
        <v>26</v>
      </c>
      <c r="E15" s="496" t="s">
        <v>26</v>
      </c>
      <c r="F15" s="496" t="s">
        <v>26</v>
      </c>
      <c r="G15" s="496" t="s">
        <v>26</v>
      </c>
      <c r="H15" s="496" t="s">
        <v>26</v>
      </c>
      <c r="I15" s="496" t="s">
        <v>26</v>
      </c>
      <c r="J15" s="496" t="s">
        <v>26</v>
      </c>
      <c r="K15" s="496" t="s">
        <v>26</v>
      </c>
      <c r="L15" s="496" t="s">
        <v>26</v>
      </c>
      <c r="M15" s="496" t="s">
        <v>26</v>
      </c>
      <c r="N15" s="496" t="s">
        <v>26</v>
      </c>
      <c r="O15" s="496" t="s">
        <v>26</v>
      </c>
      <c r="P15" s="496" t="s">
        <v>26</v>
      </c>
      <c r="Q15" s="496" t="s">
        <v>26</v>
      </c>
      <c r="R15" s="496" t="s">
        <v>26</v>
      </c>
      <c r="S15" s="496">
        <v>1195.1799999999998</v>
      </c>
      <c r="T15" s="496">
        <v>1393.569</v>
      </c>
      <c r="U15" s="496">
        <v>1339.4829999999999</v>
      </c>
      <c r="V15" s="496">
        <v>2082.1150000000002</v>
      </c>
      <c r="W15" s="496">
        <v>1861.415</v>
      </c>
      <c r="X15" s="496">
        <v>2378.5949999999998</v>
      </c>
    </row>
    <row r="16" spans="1:24" ht="15.5" customHeight="1" x14ac:dyDescent="0.25">
      <c r="A16" s="188" t="s">
        <v>898</v>
      </c>
      <c r="B16" s="151" t="s">
        <v>26</v>
      </c>
      <c r="C16" s="151" t="s">
        <v>26</v>
      </c>
      <c r="D16" s="151" t="s">
        <v>26</v>
      </c>
      <c r="E16" s="151" t="s">
        <v>26</v>
      </c>
      <c r="F16" s="151" t="s">
        <v>26</v>
      </c>
      <c r="G16" s="151" t="s">
        <v>26</v>
      </c>
      <c r="H16" s="151" t="s">
        <v>26</v>
      </c>
      <c r="I16" s="151" t="s">
        <v>26</v>
      </c>
      <c r="J16" s="151" t="s">
        <v>26</v>
      </c>
      <c r="K16" s="151" t="s">
        <v>26</v>
      </c>
      <c r="L16" s="151" t="s">
        <v>26</v>
      </c>
      <c r="M16" s="151" t="s">
        <v>26</v>
      </c>
      <c r="N16" s="151" t="s">
        <v>26</v>
      </c>
      <c r="O16" s="151" t="s">
        <v>26</v>
      </c>
      <c r="P16" s="151" t="s">
        <v>26</v>
      </c>
      <c r="Q16" s="151" t="s">
        <v>26</v>
      </c>
      <c r="R16" s="151" t="s">
        <v>26</v>
      </c>
      <c r="S16" s="151">
        <v>2154.8670000000002</v>
      </c>
      <c r="T16" s="151">
        <v>2288.3200000000002</v>
      </c>
      <c r="U16" s="151">
        <v>2134.1869999999999</v>
      </c>
      <c r="V16" s="151">
        <v>2466.4879999999998</v>
      </c>
      <c r="W16" s="151">
        <v>2478.3330000000001</v>
      </c>
      <c r="X16" s="151">
        <v>3284.9519999999998</v>
      </c>
    </row>
    <row r="17" spans="1:24" ht="15.5" customHeight="1" x14ac:dyDescent="0.25">
      <c r="A17" s="609"/>
      <c r="B17" s="610"/>
      <c r="C17" s="610"/>
      <c r="D17" s="610"/>
      <c r="E17" s="610"/>
      <c r="F17" s="610"/>
      <c r="G17" s="610"/>
      <c r="H17" s="610"/>
      <c r="I17" s="610"/>
      <c r="J17" s="610"/>
      <c r="K17" s="610"/>
      <c r="L17" s="610"/>
      <c r="M17" s="610"/>
      <c r="N17" s="283"/>
      <c r="O17" s="283"/>
      <c r="P17" s="283"/>
      <c r="Q17" s="283"/>
      <c r="R17" s="283"/>
      <c r="S17" s="283"/>
      <c r="T17" s="283"/>
      <c r="U17" s="283"/>
      <c r="V17" s="283"/>
      <c r="W17" s="611"/>
      <c r="X17" s="611"/>
    </row>
    <row r="19" spans="1:24" ht="22.5" customHeight="1" x14ac:dyDescent="0.25">
      <c r="A19" s="332" t="s">
        <v>744</v>
      </c>
      <c r="B19" s="161" t="s">
        <v>284</v>
      </c>
      <c r="C19" s="161" t="s">
        <v>283</v>
      </c>
      <c r="D19" s="161" t="s">
        <v>282</v>
      </c>
      <c r="E19" s="161" t="s">
        <v>281</v>
      </c>
      <c r="F19" s="161" t="s">
        <v>280</v>
      </c>
      <c r="G19" s="161" t="s">
        <v>279</v>
      </c>
      <c r="H19" s="161" t="s">
        <v>278</v>
      </c>
      <c r="I19" s="161" t="s">
        <v>277</v>
      </c>
      <c r="J19" s="161" t="s">
        <v>276</v>
      </c>
      <c r="K19" s="161" t="s">
        <v>275</v>
      </c>
      <c r="L19" s="161" t="s">
        <v>274</v>
      </c>
      <c r="M19" s="161" t="s">
        <v>273</v>
      </c>
      <c r="N19" s="161" t="s">
        <v>272</v>
      </c>
      <c r="O19" s="161" t="s">
        <v>271</v>
      </c>
      <c r="P19" s="161" t="s">
        <v>513</v>
      </c>
      <c r="Q19" s="161" t="s">
        <v>608</v>
      </c>
      <c r="R19" s="161" t="s">
        <v>654</v>
      </c>
      <c r="S19" s="161" t="str">
        <f>S10</f>
        <v>1Q24</v>
      </c>
      <c r="T19" s="161" t="s">
        <v>782</v>
      </c>
      <c r="U19" s="161" t="s">
        <v>796</v>
      </c>
      <c r="V19" s="161" t="s">
        <v>808</v>
      </c>
      <c r="W19" s="160" t="s">
        <v>840</v>
      </c>
      <c r="X19" s="160" t="s">
        <v>883</v>
      </c>
    </row>
    <row r="20" spans="1:24" ht="20.5" customHeight="1" x14ac:dyDescent="0.25">
      <c r="A20" s="333" t="s">
        <v>666</v>
      </c>
      <c r="B20" s="71">
        <v>2</v>
      </c>
      <c r="C20" s="71">
        <v>2</v>
      </c>
      <c r="D20" s="71">
        <v>2</v>
      </c>
      <c r="E20" s="71">
        <v>2</v>
      </c>
      <c r="F20" s="71">
        <v>2</v>
      </c>
      <c r="G20" s="71">
        <v>2</v>
      </c>
      <c r="H20" s="71">
        <v>2</v>
      </c>
      <c r="I20" s="71">
        <v>2</v>
      </c>
      <c r="J20" s="71">
        <v>5</v>
      </c>
      <c r="K20" s="71">
        <v>8</v>
      </c>
      <c r="L20" s="71">
        <v>8</v>
      </c>
      <c r="M20" s="71">
        <v>8</v>
      </c>
      <c r="N20" s="71">
        <v>8</v>
      </c>
      <c r="O20" s="71">
        <v>8</v>
      </c>
      <c r="P20" s="71">
        <v>12</v>
      </c>
      <c r="Q20" s="71">
        <v>12</v>
      </c>
      <c r="R20" s="71">
        <v>12</v>
      </c>
      <c r="S20" s="71">
        <v>12</v>
      </c>
      <c r="T20" s="71">
        <v>12</v>
      </c>
      <c r="U20" s="71">
        <v>12</v>
      </c>
      <c r="V20" s="71">
        <v>12</v>
      </c>
      <c r="W20" s="527">
        <v>12</v>
      </c>
      <c r="X20" s="529">
        <v>12</v>
      </c>
    </row>
    <row r="21" spans="1:24" x14ac:dyDescent="0.25">
      <c r="A21" s="333" t="s">
        <v>667</v>
      </c>
      <c r="B21" s="334">
        <v>6000</v>
      </c>
      <c r="C21" s="334">
        <v>6000</v>
      </c>
      <c r="D21" s="334">
        <v>6000</v>
      </c>
      <c r="E21" s="334">
        <v>6000</v>
      </c>
      <c r="F21" s="334">
        <v>6000</v>
      </c>
      <c r="G21" s="334">
        <v>6000</v>
      </c>
      <c r="H21" s="334">
        <v>6000</v>
      </c>
      <c r="I21" s="334">
        <v>6000</v>
      </c>
      <c r="J21" s="334">
        <v>15700</v>
      </c>
      <c r="K21" s="334">
        <v>25922</v>
      </c>
      <c r="L21" s="334">
        <v>25922</v>
      </c>
      <c r="M21" s="334">
        <v>25922</v>
      </c>
      <c r="N21" s="334">
        <v>25922</v>
      </c>
      <c r="O21" s="334">
        <v>25922</v>
      </c>
      <c r="P21" s="334">
        <v>36345</v>
      </c>
      <c r="Q21" s="334">
        <v>36345</v>
      </c>
      <c r="R21" s="334">
        <v>36345</v>
      </c>
      <c r="S21" s="334">
        <v>36345</v>
      </c>
      <c r="T21" s="334">
        <v>36345</v>
      </c>
      <c r="U21" s="334">
        <v>36345</v>
      </c>
      <c r="V21" s="334">
        <v>36345</v>
      </c>
      <c r="W21" s="570">
        <v>36345</v>
      </c>
      <c r="X21" s="576">
        <v>36345</v>
      </c>
    </row>
    <row r="22" spans="1:24" ht="20.5" customHeight="1" x14ac:dyDescent="0.25">
      <c r="A22" s="333" t="s">
        <v>668</v>
      </c>
      <c r="B22" s="334">
        <v>21000</v>
      </c>
      <c r="C22" s="334">
        <v>21000</v>
      </c>
      <c r="D22" s="334">
        <v>21000</v>
      </c>
      <c r="E22" s="334">
        <v>21000</v>
      </c>
      <c r="F22" s="334">
        <v>21000</v>
      </c>
      <c r="G22" s="334">
        <v>21000</v>
      </c>
      <c r="H22" s="334">
        <v>21000</v>
      </c>
      <c r="I22" s="334">
        <v>21000</v>
      </c>
      <c r="J22" s="334">
        <v>39369</v>
      </c>
      <c r="K22" s="334">
        <v>46348</v>
      </c>
      <c r="L22" s="334">
        <v>46348</v>
      </c>
      <c r="M22" s="334">
        <v>46348</v>
      </c>
      <c r="N22" s="334">
        <v>46348</v>
      </c>
      <c r="O22" s="334">
        <v>46348</v>
      </c>
      <c r="P22" s="334">
        <v>56517</v>
      </c>
      <c r="Q22" s="334">
        <v>56517</v>
      </c>
      <c r="R22" s="334">
        <v>56517</v>
      </c>
      <c r="S22" s="334">
        <v>56517</v>
      </c>
      <c r="T22" s="334">
        <v>56517</v>
      </c>
      <c r="U22" s="334">
        <v>56517</v>
      </c>
      <c r="V22" s="334">
        <v>56517</v>
      </c>
      <c r="W22" s="570">
        <v>56517</v>
      </c>
      <c r="X22" s="576">
        <v>56517</v>
      </c>
    </row>
    <row r="23" spans="1:24" ht="20.5" customHeight="1" x14ac:dyDescent="0.25">
      <c r="A23" s="335" t="s">
        <v>669</v>
      </c>
      <c r="B23" s="151">
        <v>2470</v>
      </c>
      <c r="C23" s="151">
        <v>2470</v>
      </c>
      <c r="D23" s="151">
        <v>2470</v>
      </c>
      <c r="E23" s="151">
        <v>2470</v>
      </c>
      <c r="F23" s="151">
        <v>2470</v>
      </c>
      <c r="G23" s="151">
        <v>2470</v>
      </c>
      <c r="H23" s="151">
        <v>2470</v>
      </c>
      <c r="I23" s="151">
        <v>2470</v>
      </c>
      <c r="J23" s="151">
        <v>2470</v>
      </c>
      <c r="K23" s="151">
        <v>2479</v>
      </c>
      <c r="L23" s="151">
        <v>2479</v>
      </c>
      <c r="M23" s="151">
        <v>2479</v>
      </c>
      <c r="N23" s="151">
        <v>2479</v>
      </c>
      <c r="O23" s="151">
        <v>2479</v>
      </c>
      <c r="P23" s="151">
        <v>2470</v>
      </c>
      <c r="Q23" s="151">
        <v>2470</v>
      </c>
      <c r="R23" s="151">
        <v>2470</v>
      </c>
      <c r="S23" s="151">
        <v>2470</v>
      </c>
      <c r="T23" s="151">
        <v>2470</v>
      </c>
      <c r="U23" s="151">
        <v>2470</v>
      </c>
      <c r="V23" s="151">
        <v>2470</v>
      </c>
      <c r="W23" s="537">
        <v>2470</v>
      </c>
      <c r="X23" s="537">
        <v>2470</v>
      </c>
    </row>
    <row r="25" spans="1:24" ht="14" x14ac:dyDescent="0.25">
      <c r="A25" s="273" t="s">
        <v>557</v>
      </c>
    </row>
    <row r="26" spans="1:24" ht="14" x14ac:dyDescent="0.25">
      <c r="A26" s="273" t="s">
        <v>558</v>
      </c>
    </row>
    <row r="27" spans="1:24" ht="14" x14ac:dyDescent="0.25">
      <c r="A27" s="273" t="s">
        <v>559</v>
      </c>
    </row>
    <row r="28" spans="1:24" x14ac:dyDescent="0.25">
      <c r="A28" s="88"/>
    </row>
  </sheetData>
  <phoneticPr fontId="59" type="noConversion"/>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9ED-AA57-4197-9FE9-2C67F537A981}">
  <sheetPr>
    <tabColor rgb="FFB4AA99"/>
  </sheetPr>
  <dimension ref="A4:F29"/>
  <sheetViews>
    <sheetView showGridLines="0" topLeftCell="A13" zoomScale="70" zoomScaleNormal="70" workbookViewId="0">
      <pane xSplit="1" topLeftCell="B1" activePane="topRight" state="frozen"/>
      <selection pane="topRight" activeCell="B10" sqref="B10"/>
    </sheetView>
  </sheetViews>
  <sheetFormatPr defaultRowHeight="13.5" x14ac:dyDescent="0.25"/>
  <cols>
    <col min="1" max="1" width="59.1796875" style="11" bestFit="1" customWidth="1"/>
    <col min="2" max="2" width="19.6328125" style="11" bestFit="1" customWidth="1"/>
    <col min="3" max="3" width="22.36328125" style="11" bestFit="1" customWidth="1"/>
    <col min="4" max="4" width="21.81640625" style="11" bestFit="1" customWidth="1"/>
    <col min="5" max="5" width="25.54296875" style="11" bestFit="1" customWidth="1"/>
    <col min="6" max="6" width="21.81640625" style="11" bestFit="1" customWidth="1"/>
    <col min="7" max="7" width="16.54296875" style="11" customWidth="1"/>
    <col min="8" max="16384" width="8.7265625" style="11"/>
  </cols>
  <sheetData>
    <row r="4" spans="1:6" ht="31.5" customHeight="1" x14ac:dyDescent="0.25">
      <c r="A4" s="427" t="s">
        <v>677</v>
      </c>
      <c r="B4" s="428" t="s">
        <v>679</v>
      </c>
      <c r="C4" s="428" t="s">
        <v>618</v>
      </c>
      <c r="D4" s="429" t="s">
        <v>680</v>
      </c>
      <c r="E4" s="429" t="s">
        <v>602</v>
      </c>
      <c r="F4" s="423" t="s">
        <v>792</v>
      </c>
    </row>
    <row r="5" spans="1:6" s="588" customFormat="1" ht="20.5" customHeight="1" x14ac:dyDescent="0.25">
      <c r="A5" s="614" t="s">
        <v>802</v>
      </c>
      <c r="B5" s="591">
        <v>28193.879999999997</v>
      </c>
      <c r="C5" s="591">
        <v>70</v>
      </c>
      <c r="D5" s="591">
        <v>174.22</v>
      </c>
      <c r="E5" s="591" t="s">
        <v>26</v>
      </c>
      <c r="F5" s="615">
        <v>53</v>
      </c>
    </row>
    <row r="6" spans="1:6" s="588" customFormat="1" ht="20.5" customHeight="1" x14ac:dyDescent="0.25">
      <c r="A6" s="614" t="s">
        <v>831</v>
      </c>
      <c r="B6" s="591">
        <v>23544.739999999998</v>
      </c>
      <c r="C6" s="591">
        <v>59</v>
      </c>
      <c r="D6" s="579">
        <v>120</v>
      </c>
      <c r="E6" s="579" t="s">
        <v>26</v>
      </c>
      <c r="F6" s="615">
        <v>21.2</v>
      </c>
    </row>
    <row r="7" spans="1:6" s="588" customFormat="1" ht="20.5" customHeight="1" x14ac:dyDescent="0.25">
      <c r="A7" s="614" t="s">
        <v>803</v>
      </c>
      <c r="B7" s="591">
        <v>64076.369999999995</v>
      </c>
      <c r="C7" s="591">
        <v>106</v>
      </c>
      <c r="D7" s="591" t="s">
        <v>26</v>
      </c>
      <c r="E7" s="591" t="s">
        <v>26</v>
      </c>
      <c r="F7" s="615">
        <v>23.098925999999999</v>
      </c>
    </row>
    <row r="8" spans="1:6" s="588" customFormat="1" ht="21.5" customHeight="1" x14ac:dyDescent="0.25">
      <c r="A8" s="613" t="s">
        <v>907</v>
      </c>
      <c r="B8" s="336">
        <f>SUM(B5:B7)</f>
        <v>115814.98999999999</v>
      </c>
      <c r="C8" s="336">
        <f>SUM(C5:C7)</f>
        <v>235</v>
      </c>
      <c r="D8" s="336"/>
      <c r="E8" s="430"/>
      <c r="F8" s="616">
        <f>SUM(F5:F7)</f>
        <v>97.298925999999994</v>
      </c>
    </row>
    <row r="10" spans="1:6" s="588" customFormat="1" ht="28" x14ac:dyDescent="0.25">
      <c r="A10" s="427" t="s">
        <v>901</v>
      </c>
      <c r="B10" s="428" t="s">
        <v>679</v>
      </c>
      <c r="C10" s="428" t="s">
        <v>618</v>
      </c>
      <c r="D10" s="429" t="s">
        <v>680</v>
      </c>
      <c r="E10" s="429" t="s">
        <v>602</v>
      </c>
      <c r="F10" s="423" t="s">
        <v>792</v>
      </c>
    </row>
    <row r="11" spans="1:6" s="588" customFormat="1" ht="20.5" customHeight="1" x14ac:dyDescent="0.25">
      <c r="A11" s="614" t="s">
        <v>607</v>
      </c>
      <c r="B11" s="591">
        <v>30529</v>
      </c>
      <c r="C11" s="591">
        <v>1</v>
      </c>
      <c r="D11" s="591" t="s">
        <v>900</v>
      </c>
      <c r="E11" s="591" t="s">
        <v>26</v>
      </c>
      <c r="F11" s="615">
        <v>13.3</v>
      </c>
    </row>
    <row r="12" spans="1:6" s="588" customFormat="1" ht="20.5" customHeight="1" x14ac:dyDescent="0.25">
      <c r="A12" s="614" t="s">
        <v>673</v>
      </c>
      <c r="B12" s="591">
        <v>22739</v>
      </c>
      <c r="C12" s="591">
        <v>1</v>
      </c>
      <c r="D12" s="579" t="s">
        <v>900</v>
      </c>
      <c r="E12" s="579" t="s">
        <v>26</v>
      </c>
      <c r="F12" s="615">
        <v>29.7</v>
      </c>
    </row>
    <row r="13" spans="1:6" s="588" customFormat="1" ht="20.5" customHeight="1" x14ac:dyDescent="0.25">
      <c r="A13" s="614" t="s">
        <v>833</v>
      </c>
      <c r="B13" s="591">
        <v>18345</v>
      </c>
      <c r="C13" s="591">
        <v>1</v>
      </c>
      <c r="D13" s="591" t="s">
        <v>900</v>
      </c>
      <c r="E13" s="591" t="s">
        <v>26</v>
      </c>
      <c r="F13" s="615">
        <v>10</v>
      </c>
    </row>
    <row r="14" spans="1:6" s="588" customFormat="1" ht="14" x14ac:dyDescent="0.25">
      <c r="A14" s="613" t="s">
        <v>908</v>
      </c>
      <c r="B14" s="336">
        <f>SUM(B11:B13)</f>
        <v>71613</v>
      </c>
      <c r="C14" s="336">
        <f>SUM(C11:C13)</f>
        <v>3</v>
      </c>
      <c r="D14" s="617"/>
      <c r="E14" s="430"/>
      <c r="F14" s="616">
        <f>SUM(F11:F13)</f>
        <v>53</v>
      </c>
    </row>
    <row r="15" spans="1:6" s="588" customFormat="1" x14ac:dyDescent="0.25"/>
    <row r="16" spans="1:6" s="588" customFormat="1" x14ac:dyDescent="0.25"/>
    <row r="17" spans="1:6" ht="47.5" customHeight="1" x14ac:dyDescent="0.25">
      <c r="A17" s="422" t="s">
        <v>678</v>
      </c>
      <c r="B17" s="423" t="s">
        <v>681</v>
      </c>
      <c r="C17" s="423" t="s">
        <v>602</v>
      </c>
      <c r="D17" s="423" t="s">
        <v>792</v>
      </c>
      <c r="E17" s="423" t="s">
        <v>454</v>
      </c>
      <c r="F17" s="424" t="s">
        <v>458</v>
      </c>
    </row>
    <row r="18" spans="1:6" ht="46.5" customHeight="1" x14ac:dyDescent="0.25">
      <c r="A18" s="425" t="s">
        <v>607</v>
      </c>
      <c r="B18" s="593"/>
      <c r="C18" s="579" t="s">
        <v>26</v>
      </c>
      <c r="D18" s="582">
        <v>13.3</v>
      </c>
      <c r="E18" s="71">
        <v>2023</v>
      </c>
      <c r="F18" s="592" t="s">
        <v>672</v>
      </c>
    </row>
    <row r="19" spans="1:6" x14ac:dyDescent="0.25">
      <c r="A19" s="426" t="s">
        <v>872</v>
      </c>
      <c r="B19" s="13" t="s">
        <v>26</v>
      </c>
      <c r="C19" s="579"/>
      <c r="D19" s="582"/>
      <c r="E19" s="71"/>
      <c r="F19" s="592"/>
    </row>
    <row r="20" spans="1:6" x14ac:dyDescent="0.25">
      <c r="A20" s="426" t="s">
        <v>873</v>
      </c>
      <c r="B20" s="13" t="s">
        <v>26</v>
      </c>
      <c r="C20" s="579"/>
      <c r="D20" s="582"/>
      <c r="E20" s="71"/>
      <c r="F20" s="592"/>
    </row>
    <row r="21" spans="1:6" s="588" customFormat="1" ht="46.5" customHeight="1" x14ac:dyDescent="0.25">
      <c r="A21" s="425" t="s">
        <v>673</v>
      </c>
      <c r="B21" s="13" t="s">
        <v>26</v>
      </c>
      <c r="C21" s="593">
        <f>35000/1000</f>
        <v>35</v>
      </c>
      <c r="D21" s="582">
        <v>14</v>
      </c>
      <c r="E21" s="71">
        <v>2025</v>
      </c>
      <c r="F21" s="592" t="s">
        <v>674</v>
      </c>
    </row>
    <row r="22" spans="1:6" x14ac:dyDescent="0.25">
      <c r="A22" s="426" t="s">
        <v>675</v>
      </c>
      <c r="B22" s="594">
        <v>1050000</v>
      </c>
      <c r="C22" s="594" t="s">
        <v>26</v>
      </c>
      <c r="D22" s="583" t="s">
        <v>26</v>
      </c>
      <c r="E22" s="594" t="s">
        <v>26</v>
      </c>
      <c r="F22" s="569" t="s">
        <v>26</v>
      </c>
    </row>
    <row r="23" spans="1:6" s="525" customFormat="1" x14ac:dyDescent="0.25">
      <c r="A23" s="426" t="s">
        <v>676</v>
      </c>
      <c r="B23" s="594">
        <v>750000</v>
      </c>
      <c r="C23" s="594" t="s">
        <v>26</v>
      </c>
      <c r="D23" s="583" t="s">
        <v>26</v>
      </c>
      <c r="E23" s="594" t="s">
        <v>26</v>
      </c>
      <c r="F23" s="569" t="s">
        <v>26</v>
      </c>
    </row>
    <row r="24" spans="1:6" s="588" customFormat="1" ht="46.5" customHeight="1" x14ac:dyDescent="0.25">
      <c r="A24" s="622" t="s">
        <v>833</v>
      </c>
      <c r="B24" s="618">
        <v>600000</v>
      </c>
      <c r="C24" s="619">
        <f>32000/1000</f>
        <v>32</v>
      </c>
      <c r="D24" s="619">
        <v>10</v>
      </c>
      <c r="E24" s="620">
        <v>2025</v>
      </c>
      <c r="F24" s="621" t="s">
        <v>674</v>
      </c>
    </row>
    <row r="25" spans="1:6" s="588" customFormat="1" ht="6" customHeight="1" x14ac:dyDescent="0.25">
      <c r="A25" s="587"/>
      <c r="B25" s="585"/>
      <c r="C25" s="585"/>
      <c r="D25" s="586"/>
      <c r="E25" s="596"/>
      <c r="F25" s="596"/>
    </row>
    <row r="26" spans="1:6" x14ac:dyDescent="0.25">
      <c r="A26" s="80" t="s">
        <v>682</v>
      </c>
    </row>
    <row r="27" spans="1:6" ht="20.5" customHeight="1" x14ac:dyDescent="0.25">
      <c r="A27" s="80" t="s">
        <v>606</v>
      </c>
    </row>
    <row r="28" spans="1:6" ht="19" customHeight="1" x14ac:dyDescent="0.25">
      <c r="A28" s="80" t="s">
        <v>905</v>
      </c>
    </row>
    <row r="29" spans="1:6" ht="19.5"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26"/>
  <dimension ref="B1:M43"/>
  <sheetViews>
    <sheetView workbookViewId="0">
      <selection activeCell="F2" sqref="F2"/>
    </sheetView>
  </sheetViews>
  <sheetFormatPr defaultRowHeight="14.5" x14ac:dyDescent="0.35"/>
  <cols>
    <col min="2" max="2" width="32" customWidth="1"/>
    <col min="3" max="3" width="18.36328125" bestFit="1" customWidth="1"/>
    <col min="4" max="9" width="13.1796875" bestFit="1" customWidth="1"/>
    <col min="10" max="11" width="11.08984375" bestFit="1" customWidth="1"/>
    <col min="12" max="12" width="13.1796875" bestFit="1" customWidth="1"/>
    <col min="13" max="13" width="14.7265625" bestFit="1" customWidth="1"/>
  </cols>
  <sheetData>
    <row r="1" spans="2:13" x14ac:dyDescent="0.35">
      <c r="B1" s="2" t="s">
        <v>55</v>
      </c>
      <c r="C1" t="s" vm="22">
        <v>56</v>
      </c>
    </row>
    <row r="2" spans="2:13" x14ac:dyDescent="0.35">
      <c r="B2" s="2" t="s">
        <v>46</v>
      </c>
      <c r="C2" t="s" vm="20">
        <v>47</v>
      </c>
    </row>
    <row r="4" spans="2:13" x14ac:dyDescent="0.35">
      <c r="B4" s="2" t="s">
        <v>0</v>
      </c>
      <c r="C4" s="2" t="s">
        <v>43</v>
      </c>
    </row>
    <row r="5" spans="2:13" x14ac:dyDescent="0.35">
      <c r="C5" t="s">
        <v>2</v>
      </c>
      <c r="G5" t="s">
        <v>3</v>
      </c>
      <c r="H5" t="s">
        <v>57</v>
      </c>
      <c r="L5" t="s">
        <v>58</v>
      </c>
      <c r="M5" t="s">
        <v>45</v>
      </c>
    </row>
    <row r="6" spans="2:13" x14ac:dyDescent="0.35">
      <c r="B6" s="2" t="s">
        <v>44</v>
      </c>
      <c r="C6" t="s">
        <v>4</v>
      </c>
      <c r="D6" t="s">
        <v>5</v>
      </c>
      <c r="E6" t="s">
        <v>6</v>
      </c>
      <c r="F6" t="s">
        <v>7</v>
      </c>
      <c r="H6" t="s">
        <v>59</v>
      </c>
      <c r="I6" t="s">
        <v>60</v>
      </c>
      <c r="J6" t="s">
        <v>61</v>
      </c>
      <c r="K6" t="s">
        <v>62</v>
      </c>
    </row>
    <row r="7" spans="2:13" x14ac:dyDescent="0.35">
      <c r="B7" s="1" t="s">
        <v>8</v>
      </c>
      <c r="C7" s="3">
        <v>505840781.29479998</v>
      </c>
      <c r="D7" s="3">
        <v>568592054.61730003</v>
      </c>
      <c r="E7" s="3">
        <v>571894527.37800002</v>
      </c>
      <c r="F7" s="3">
        <v>455965035.30470002</v>
      </c>
      <c r="G7" s="3">
        <v>2102292398.5948</v>
      </c>
      <c r="H7" s="3">
        <v>401821807.87150002</v>
      </c>
      <c r="I7" s="3">
        <v>263381082.20559999</v>
      </c>
      <c r="J7" s="3">
        <v>1803218.9665999999</v>
      </c>
      <c r="K7" s="3">
        <v>1174887.6266000001</v>
      </c>
      <c r="L7" s="3">
        <v>668180996.67030001</v>
      </c>
      <c r="M7" s="3">
        <v>2770473395.2651</v>
      </c>
    </row>
    <row r="8" spans="2:13" x14ac:dyDescent="0.35">
      <c r="B8" s="1" t="s">
        <v>9</v>
      </c>
      <c r="C8" s="3">
        <v>-32708426.7423</v>
      </c>
      <c r="D8" s="3">
        <v>-39484969.8552</v>
      </c>
      <c r="E8" s="3">
        <v>-38550756.235100001</v>
      </c>
      <c r="F8" s="3">
        <v>-34404773.414800003</v>
      </c>
      <c r="G8" s="3">
        <v>-145148926.24739999</v>
      </c>
      <c r="H8" s="3">
        <v>-29851266.744399998</v>
      </c>
      <c r="I8" s="3">
        <v>-27218802.201000001</v>
      </c>
      <c r="J8" s="3">
        <v>26031.360000000001</v>
      </c>
      <c r="K8" s="3"/>
      <c r="L8" s="3">
        <v>-57044037.5854</v>
      </c>
      <c r="M8" s="3">
        <v>-202192963.8328</v>
      </c>
    </row>
    <row r="9" spans="2:13" x14ac:dyDescent="0.35">
      <c r="B9" s="1" t="s">
        <v>10</v>
      </c>
      <c r="C9" s="3">
        <v>473132354.55250001</v>
      </c>
      <c r="D9" s="3">
        <v>529107084.76209998</v>
      </c>
      <c r="E9" s="3">
        <v>533343771.14289999</v>
      </c>
      <c r="F9" s="3">
        <v>421560261.88990003</v>
      </c>
      <c r="G9" s="3">
        <v>1957143472.3474</v>
      </c>
      <c r="H9" s="3">
        <v>371970541.12709999</v>
      </c>
      <c r="I9" s="3">
        <v>236162280.00459999</v>
      </c>
      <c r="J9" s="3">
        <v>1829250.3266</v>
      </c>
      <c r="K9" s="3">
        <v>1174887.6266000001</v>
      </c>
      <c r="L9" s="3">
        <v>611136959.08490002</v>
      </c>
      <c r="M9" s="3">
        <v>2568280431.4323001</v>
      </c>
    </row>
    <row r="10" spans="2:13" x14ac:dyDescent="0.35">
      <c r="B10" s="1" t="s">
        <v>11</v>
      </c>
      <c r="C10" s="3"/>
      <c r="D10" s="3"/>
      <c r="E10" s="3"/>
      <c r="F10" s="3"/>
      <c r="G10" s="3"/>
      <c r="H10" s="3"/>
      <c r="I10" s="3"/>
      <c r="J10" s="3"/>
      <c r="K10" s="3"/>
      <c r="L10" s="3"/>
      <c r="M10" s="3"/>
    </row>
    <row r="11" spans="2:13" x14ac:dyDescent="0.35">
      <c r="B11" s="1" t="s">
        <v>12</v>
      </c>
      <c r="C11" s="3">
        <v>-177661388.13479999</v>
      </c>
      <c r="D11" s="3">
        <v>-200786387.78279999</v>
      </c>
      <c r="E11" s="3">
        <v>-213303044.20449999</v>
      </c>
      <c r="F11" s="3">
        <v>-211770172.35370001</v>
      </c>
      <c r="G11" s="3">
        <v>-803520992.47580004</v>
      </c>
      <c r="H11" s="3">
        <v>-169645714.90009999</v>
      </c>
      <c r="I11" s="3">
        <v>-139443152.7085</v>
      </c>
      <c r="J11" s="3">
        <v>8115706.6799999997</v>
      </c>
      <c r="K11" s="3">
        <v>-873720.73</v>
      </c>
      <c r="L11" s="3">
        <v>-301846881.65859997</v>
      </c>
      <c r="M11" s="3">
        <v>-1105367874.1343999</v>
      </c>
    </row>
    <row r="12" spans="2:13" x14ac:dyDescent="0.35">
      <c r="B12" s="1" t="s">
        <v>13</v>
      </c>
      <c r="C12" s="3">
        <v>295470966.41769999</v>
      </c>
      <c r="D12" s="3">
        <v>328320696.97930002</v>
      </c>
      <c r="E12" s="3">
        <v>320040726.93839997</v>
      </c>
      <c r="F12" s="3">
        <v>209790089.53619999</v>
      </c>
      <c r="G12" s="3">
        <v>1153622479.8715999</v>
      </c>
      <c r="H12" s="3">
        <v>202324826.227</v>
      </c>
      <c r="I12" s="3">
        <v>96719127.296100006</v>
      </c>
      <c r="J12" s="3">
        <v>9944957.0066</v>
      </c>
      <c r="K12" s="3">
        <v>301166.89659999998</v>
      </c>
      <c r="L12" s="3">
        <v>309290077.42629999</v>
      </c>
      <c r="M12" s="3">
        <v>1462912557.2979</v>
      </c>
    </row>
    <row r="13" spans="2:13" x14ac:dyDescent="0.35">
      <c r="B13" s="1" t="s">
        <v>14</v>
      </c>
      <c r="C13" s="3" t="s">
        <v>63</v>
      </c>
      <c r="D13" s="3" t="s">
        <v>64</v>
      </c>
      <c r="E13" s="3" t="s">
        <v>65</v>
      </c>
      <c r="F13" s="3" t="s">
        <v>66</v>
      </c>
      <c r="G13" s="3" t="s">
        <v>67</v>
      </c>
      <c r="H13" s="3" t="s">
        <v>68</v>
      </c>
      <c r="I13" s="3" t="s">
        <v>92</v>
      </c>
      <c r="J13" s="3" t="s">
        <v>93</v>
      </c>
      <c r="K13" s="3" t="s">
        <v>88</v>
      </c>
      <c r="L13" s="3" t="s">
        <v>94</v>
      </c>
      <c r="M13" s="3" t="s">
        <v>95</v>
      </c>
    </row>
    <row r="14" spans="2:13" x14ac:dyDescent="0.35">
      <c r="B14" s="1" t="s">
        <v>15</v>
      </c>
      <c r="C14" s="3"/>
      <c r="D14" s="3"/>
      <c r="E14" s="3"/>
      <c r="F14" s="3"/>
      <c r="G14" s="3"/>
      <c r="H14" s="3"/>
      <c r="I14" s="3"/>
      <c r="J14" s="3"/>
      <c r="K14" s="3"/>
      <c r="L14" s="3"/>
      <c r="M14" s="3"/>
    </row>
    <row r="15" spans="2:13" x14ac:dyDescent="0.35">
      <c r="B15" s="1" t="s">
        <v>16</v>
      </c>
      <c r="C15" s="3">
        <v>-73581045.768299997</v>
      </c>
      <c r="D15" s="3">
        <v>-85305960.611499995</v>
      </c>
      <c r="E15" s="3">
        <v>-102877572.96510001</v>
      </c>
      <c r="F15" s="3">
        <v>-112263473.2762</v>
      </c>
      <c r="G15" s="3">
        <v>-374028052.62110001</v>
      </c>
      <c r="H15" s="3">
        <v>-104181282.4615</v>
      </c>
      <c r="I15" s="3">
        <v>-100577561.63680001</v>
      </c>
      <c r="J15" s="3">
        <v>6420010.4005000005</v>
      </c>
      <c r="K15" s="3">
        <v>-4725014.43</v>
      </c>
      <c r="L15" s="3">
        <v>-203063848.12779999</v>
      </c>
      <c r="M15" s="3">
        <v>-577091900.74890006</v>
      </c>
    </row>
    <row r="16" spans="2:13" x14ac:dyDescent="0.35">
      <c r="B16" s="1" t="s">
        <v>17</v>
      </c>
      <c r="C16" s="3">
        <v>-16270755.539999999</v>
      </c>
      <c r="D16" s="3">
        <v>-15086225.391100001</v>
      </c>
      <c r="E16" s="3">
        <v>-18672512.132199999</v>
      </c>
      <c r="F16" s="3">
        <v>-22174586.026700001</v>
      </c>
      <c r="G16" s="3">
        <v>-72204079.090000004</v>
      </c>
      <c r="H16" s="3">
        <v>-14086214.3628</v>
      </c>
      <c r="I16" s="3">
        <v>-18011068.162</v>
      </c>
      <c r="J16" s="3">
        <v>-617268.67000000004</v>
      </c>
      <c r="K16" s="3">
        <v>-467433.13</v>
      </c>
      <c r="L16" s="3">
        <v>-33181984.3248</v>
      </c>
      <c r="M16" s="3">
        <v>-105386063.4148</v>
      </c>
    </row>
    <row r="17" spans="2:13" x14ac:dyDescent="0.35">
      <c r="B17" s="1" t="s">
        <v>18</v>
      </c>
      <c r="C17" s="3">
        <v>-65872539.4406</v>
      </c>
      <c r="D17" s="3">
        <v>-61907888.982699998</v>
      </c>
      <c r="E17" s="3">
        <v>-75957432.049799994</v>
      </c>
      <c r="F17" s="3">
        <v>-76888322.215499997</v>
      </c>
      <c r="G17" s="3">
        <v>-280626182.6886</v>
      </c>
      <c r="H17" s="3">
        <v>-83203212.956900001</v>
      </c>
      <c r="I17" s="3">
        <v>-86203788.005199999</v>
      </c>
      <c r="J17" s="3">
        <v>7659325.5204999996</v>
      </c>
      <c r="K17" s="3">
        <v>-3719698.96</v>
      </c>
      <c r="L17" s="3">
        <v>-165467374.4016</v>
      </c>
      <c r="M17" s="3">
        <v>-446093557.09020001</v>
      </c>
    </row>
    <row r="18" spans="2:13" x14ac:dyDescent="0.35">
      <c r="B18" s="1" t="s">
        <v>19</v>
      </c>
      <c r="C18" s="3">
        <v>8562249.2123000007</v>
      </c>
      <c r="D18" s="3">
        <v>-8311846.2377000004</v>
      </c>
      <c r="E18" s="3">
        <v>-8247628.7830999997</v>
      </c>
      <c r="F18" s="3">
        <v>-13200565.034</v>
      </c>
      <c r="G18" s="3">
        <v>-21197790.842500001</v>
      </c>
      <c r="H18" s="3">
        <v>-6891855.1418000003</v>
      </c>
      <c r="I18" s="3">
        <v>3637294.5304</v>
      </c>
      <c r="J18" s="3">
        <v>-622046.44999999995</v>
      </c>
      <c r="K18" s="3">
        <v>-537882.34</v>
      </c>
      <c r="L18" s="3">
        <v>-4414489.4013999999</v>
      </c>
      <c r="M18" s="3">
        <v>-25612280.243900001</v>
      </c>
    </row>
    <row r="19" spans="2:13" x14ac:dyDescent="0.35">
      <c r="B19" s="1" t="s">
        <v>20</v>
      </c>
      <c r="C19" s="3"/>
      <c r="D19" s="3"/>
      <c r="E19" s="3"/>
      <c r="F19" s="3"/>
      <c r="G19" s="3"/>
      <c r="H19" s="3"/>
      <c r="I19" s="3"/>
      <c r="J19" s="3"/>
      <c r="K19" s="3"/>
      <c r="L19" s="3"/>
      <c r="M19" s="3"/>
    </row>
    <row r="20" spans="2:13" x14ac:dyDescent="0.35">
      <c r="B20" s="1" t="s">
        <v>21</v>
      </c>
      <c r="C20" s="3">
        <v>922495.5</v>
      </c>
      <c r="D20" s="3">
        <v>767743.5</v>
      </c>
      <c r="E20" s="3">
        <v>281585</v>
      </c>
      <c r="F20" s="3">
        <v>680059.04</v>
      </c>
      <c r="G20" s="3">
        <v>2651883.04</v>
      </c>
      <c r="H20" s="3">
        <v>1704253.69</v>
      </c>
      <c r="I20" s="3">
        <v>1088003.26</v>
      </c>
      <c r="J20" s="3"/>
      <c r="K20" s="3"/>
      <c r="L20" s="3">
        <v>2792256.95</v>
      </c>
      <c r="M20" s="3">
        <v>5444139.9900000002</v>
      </c>
    </row>
    <row r="21" spans="2:13" x14ac:dyDescent="0.35">
      <c r="B21" s="1" t="s">
        <v>22</v>
      </c>
      <c r="C21" s="3">
        <v>2711446.09</v>
      </c>
      <c r="D21" s="3">
        <v>26527121.66</v>
      </c>
      <c r="E21" s="3">
        <v>7152030.1799999997</v>
      </c>
      <c r="F21" s="3">
        <v>75552484.069999993</v>
      </c>
      <c r="G21" s="3">
        <v>111943082</v>
      </c>
      <c r="H21" s="3">
        <v>89933541.450000003</v>
      </c>
      <c r="I21" s="3">
        <v>7544209.96</v>
      </c>
      <c r="J21" s="3"/>
      <c r="K21" s="3"/>
      <c r="L21" s="3">
        <v>97477751.409999996</v>
      </c>
      <c r="M21" s="3">
        <v>209420833.41</v>
      </c>
    </row>
    <row r="22" spans="2:13" x14ac:dyDescent="0.35">
      <c r="B22" s="1" t="s">
        <v>23</v>
      </c>
      <c r="C22" s="3">
        <v>225523862.2394</v>
      </c>
      <c r="D22" s="3">
        <v>270309601.52780002</v>
      </c>
      <c r="E22" s="3">
        <v>224596769.15329999</v>
      </c>
      <c r="F22" s="3">
        <v>173759159.37</v>
      </c>
      <c r="G22" s="3">
        <v>894189392.29050004</v>
      </c>
      <c r="H22" s="3">
        <v>189781338.90549999</v>
      </c>
      <c r="I22" s="3">
        <v>4773778.8793000001</v>
      </c>
      <c r="J22" s="3">
        <v>16364967.407099999</v>
      </c>
      <c r="K22" s="3">
        <v>-4423847.5334000001</v>
      </c>
      <c r="L22" s="3">
        <v>206496237.65849999</v>
      </c>
      <c r="M22" s="3">
        <v>1100685629.9489999</v>
      </c>
    </row>
    <row r="23" spans="2:13" x14ac:dyDescent="0.35">
      <c r="B23" s="1" t="s">
        <v>24</v>
      </c>
      <c r="C23" s="3"/>
      <c r="D23" s="3"/>
      <c r="E23" s="3"/>
      <c r="F23" s="3"/>
      <c r="G23" s="3"/>
      <c r="H23" s="3"/>
      <c r="I23" s="3"/>
      <c r="J23" s="3"/>
      <c r="K23" s="3"/>
      <c r="L23" s="3"/>
      <c r="M23" s="3"/>
    </row>
    <row r="24" spans="2:13" x14ac:dyDescent="0.35">
      <c r="B24" s="1" t="s">
        <v>25</v>
      </c>
      <c r="C24" s="3">
        <v>11550111.6327</v>
      </c>
      <c r="D24" s="3">
        <v>14513766.0864</v>
      </c>
      <c r="E24" s="3">
        <v>15478467.594799999</v>
      </c>
      <c r="F24" s="3">
        <v>18969136.8664</v>
      </c>
      <c r="G24" s="3">
        <v>60511482.180299997</v>
      </c>
      <c r="H24" s="3">
        <v>21586153.962099999</v>
      </c>
      <c r="I24" s="3">
        <v>4459307.3455999997</v>
      </c>
      <c r="J24" s="3">
        <v>2096948.9</v>
      </c>
      <c r="K24" s="3">
        <v>2013435.6</v>
      </c>
      <c r="L24" s="3">
        <v>30155845.807700001</v>
      </c>
      <c r="M24" s="3">
        <v>90667327.988000005</v>
      </c>
    </row>
    <row r="25" spans="2:13" x14ac:dyDescent="0.35">
      <c r="B25" s="1" t="s">
        <v>26</v>
      </c>
      <c r="C25" s="3"/>
      <c r="D25" s="3"/>
      <c r="E25" s="3"/>
      <c r="F25" s="3"/>
      <c r="G25" s="3"/>
      <c r="H25" s="3"/>
      <c r="I25" s="3"/>
      <c r="J25" s="3"/>
      <c r="K25" s="3"/>
      <c r="L25" s="3"/>
      <c r="M25" s="3"/>
    </row>
    <row r="26" spans="2:13" x14ac:dyDescent="0.35">
      <c r="B26" s="1" t="s">
        <v>27</v>
      </c>
      <c r="C26" s="3">
        <v>237073973.8721</v>
      </c>
      <c r="D26" s="3">
        <v>284823367.6142</v>
      </c>
      <c r="E26" s="3">
        <v>240075236.74810001</v>
      </c>
      <c r="F26" s="3">
        <v>192728296.23640001</v>
      </c>
      <c r="G26" s="3">
        <v>954700874.47080004</v>
      </c>
      <c r="H26" s="3">
        <v>211367492.86759999</v>
      </c>
      <c r="I26" s="3">
        <v>9233086.2248999998</v>
      </c>
      <c r="J26" s="3">
        <v>18461916.307100002</v>
      </c>
      <c r="K26" s="3">
        <v>-2410411.9334</v>
      </c>
      <c r="L26" s="3">
        <v>236652083.46619999</v>
      </c>
      <c r="M26" s="3">
        <v>1191352957.937</v>
      </c>
    </row>
    <row r="27" spans="2:13" x14ac:dyDescent="0.35">
      <c r="B27" s="1" t="s">
        <v>28</v>
      </c>
      <c r="C27" s="3"/>
      <c r="D27" s="3"/>
      <c r="E27" s="3"/>
      <c r="F27" s="3"/>
      <c r="G27" s="3"/>
      <c r="H27" s="3"/>
      <c r="I27" s="3"/>
      <c r="J27" s="3"/>
      <c r="K27" s="3"/>
      <c r="L27" s="3"/>
      <c r="M27" s="3"/>
    </row>
    <row r="28" spans="2:13" x14ac:dyDescent="0.35">
      <c r="B28" s="1" t="s">
        <v>29</v>
      </c>
      <c r="C28" s="3">
        <v>-2711446.09</v>
      </c>
      <c r="D28" s="3">
        <v>-26527121.66</v>
      </c>
      <c r="E28" s="3">
        <v>-7152030.1799999997</v>
      </c>
      <c r="F28" s="3">
        <v>-75552484.069999993</v>
      </c>
      <c r="G28" s="3">
        <v>-111943082</v>
      </c>
      <c r="H28" s="3">
        <v>-89933541.450000003</v>
      </c>
      <c r="I28" s="3">
        <v>-7544209.96</v>
      </c>
      <c r="J28" s="3"/>
      <c r="K28" s="3"/>
      <c r="L28" s="3">
        <v>-97477751.409999996</v>
      </c>
      <c r="M28" s="3">
        <v>-209420833.41</v>
      </c>
    </row>
    <row r="29" spans="2:13" x14ac:dyDescent="0.35">
      <c r="B29" s="1" t="s">
        <v>30</v>
      </c>
      <c r="C29" s="3">
        <v>17466255.4485</v>
      </c>
      <c r="D29" s="3">
        <v>5514737.1095000003</v>
      </c>
      <c r="E29" s="3">
        <v>12746053.406300001</v>
      </c>
      <c r="F29" s="3">
        <v>9250872.8563000001</v>
      </c>
      <c r="G29" s="3">
        <v>44977918.820600003</v>
      </c>
      <c r="H29" s="3">
        <v>5489429.8399999999</v>
      </c>
      <c r="I29" s="3">
        <v>-689028.54</v>
      </c>
      <c r="J29" s="3"/>
      <c r="K29" s="3"/>
      <c r="L29" s="3">
        <v>4800401.3</v>
      </c>
      <c r="M29" s="3">
        <v>49778320.1206</v>
      </c>
    </row>
    <row r="30" spans="2:13" x14ac:dyDescent="0.35">
      <c r="B30" s="1" t="s">
        <v>69</v>
      </c>
      <c r="C30" s="3">
        <v>6727391.0717000002</v>
      </c>
      <c r="D30" s="3">
        <v>4757199.1399999997</v>
      </c>
      <c r="E30" s="3">
        <v>11680427.831</v>
      </c>
      <c r="F30" s="3">
        <v>7385604.8200000003</v>
      </c>
      <c r="G30" s="3">
        <v>30550622.8627</v>
      </c>
      <c r="H30" s="3">
        <v>12893015.418199999</v>
      </c>
      <c r="I30" s="3">
        <v>2661591.2599999998</v>
      </c>
      <c r="J30" s="3"/>
      <c r="K30" s="3"/>
      <c r="L30" s="3">
        <v>15554606.678200001</v>
      </c>
      <c r="M30" s="3">
        <v>46105229.540899999</v>
      </c>
    </row>
    <row r="31" spans="2:13" x14ac:dyDescent="0.35">
      <c r="B31" s="1" t="s">
        <v>31</v>
      </c>
      <c r="C31" s="3"/>
      <c r="D31" s="3"/>
      <c r="E31" s="3"/>
      <c r="F31" s="3"/>
      <c r="G31" s="3"/>
      <c r="H31" s="3"/>
      <c r="I31" s="3"/>
      <c r="J31" s="3"/>
      <c r="K31" s="3"/>
      <c r="L31" s="3"/>
      <c r="M31" s="3"/>
    </row>
    <row r="32" spans="2:13" x14ac:dyDescent="0.35">
      <c r="B32" s="1" t="s">
        <v>32</v>
      </c>
      <c r="C32" s="3">
        <v>258556174.30230001</v>
      </c>
      <c r="D32" s="3">
        <v>268568182.20370001</v>
      </c>
      <c r="E32" s="3">
        <v>257349687.80540001</v>
      </c>
      <c r="F32" s="3">
        <v>133812289.8427</v>
      </c>
      <c r="G32" s="3">
        <v>918286334.15409994</v>
      </c>
      <c r="H32" s="3">
        <v>139816396.6758</v>
      </c>
      <c r="I32" s="3">
        <v>3661438.9849</v>
      </c>
      <c r="J32" s="3">
        <v>18461916.307100002</v>
      </c>
      <c r="K32" s="3">
        <v>-2410411.9334</v>
      </c>
      <c r="L32" s="3">
        <v>159529340.03439999</v>
      </c>
      <c r="M32" s="3">
        <v>1077815674.1884999</v>
      </c>
    </row>
    <row r="33" spans="2:13" x14ac:dyDescent="0.35">
      <c r="B33" s="1" t="s">
        <v>33</v>
      </c>
      <c r="C33" s="3" t="s">
        <v>70</v>
      </c>
      <c r="D33" s="3" t="s">
        <v>71</v>
      </c>
      <c r="E33" s="3" t="s">
        <v>72</v>
      </c>
      <c r="F33" s="3" t="s">
        <v>73</v>
      </c>
      <c r="G33" s="3" t="s">
        <v>74</v>
      </c>
      <c r="H33" s="3" t="s">
        <v>75</v>
      </c>
      <c r="I33" s="3" t="s">
        <v>96</v>
      </c>
      <c r="J33" s="3" t="s">
        <v>97</v>
      </c>
      <c r="K33" s="3" t="s">
        <v>89</v>
      </c>
      <c r="L33" s="3" t="s">
        <v>91</v>
      </c>
      <c r="M33" s="3" t="s">
        <v>98</v>
      </c>
    </row>
    <row r="34" spans="2:13" x14ac:dyDescent="0.35">
      <c r="B34" s="1" t="s">
        <v>34</v>
      </c>
      <c r="C34" s="3"/>
      <c r="D34" s="3"/>
      <c r="E34" s="3"/>
      <c r="F34" s="3"/>
      <c r="G34" s="3"/>
      <c r="H34" s="3"/>
      <c r="I34" s="3"/>
      <c r="J34" s="3"/>
      <c r="K34" s="3"/>
      <c r="L34" s="3"/>
      <c r="M34" s="3"/>
    </row>
    <row r="35" spans="2:13" x14ac:dyDescent="0.35">
      <c r="B35" s="1" t="s">
        <v>35</v>
      </c>
      <c r="C35" s="3">
        <v>-42102094.8191</v>
      </c>
      <c r="D35" s="3">
        <v>-30884694.930799998</v>
      </c>
      <c r="E35" s="3">
        <v>-36830955.482299998</v>
      </c>
      <c r="F35" s="3">
        <v>-69668068.087799996</v>
      </c>
      <c r="G35" s="3">
        <v>-179485813.31999999</v>
      </c>
      <c r="H35" s="3">
        <v>-63063390.266900003</v>
      </c>
      <c r="I35" s="3">
        <v>-53006740.821800001</v>
      </c>
      <c r="J35" s="3">
        <v>-2684239.2200000002</v>
      </c>
      <c r="K35" s="3">
        <v>-2642135.16</v>
      </c>
      <c r="L35" s="3">
        <v>-121396505.46870001</v>
      </c>
      <c r="M35" s="3">
        <v>-300882318.78869998</v>
      </c>
    </row>
    <row r="36" spans="2:13" x14ac:dyDescent="0.35">
      <c r="B36" s="1" t="s">
        <v>36</v>
      </c>
      <c r="C36" s="3">
        <v>40566424.572800003</v>
      </c>
      <c r="D36" s="3">
        <v>39419774.0634</v>
      </c>
      <c r="E36" s="3">
        <v>45659109.055500001</v>
      </c>
      <c r="F36" s="3">
        <v>25820879.008299999</v>
      </c>
      <c r="G36" s="3">
        <v>151466186.69999999</v>
      </c>
      <c r="H36" s="3">
        <v>7879662.9890999999</v>
      </c>
      <c r="I36" s="3">
        <v>38317404.641900003</v>
      </c>
      <c r="J36" s="3"/>
      <c r="K36" s="3"/>
      <c r="L36" s="3">
        <v>46197067.630999997</v>
      </c>
      <c r="M36" s="3">
        <v>197663254.331</v>
      </c>
    </row>
    <row r="37" spans="2:13" x14ac:dyDescent="0.35">
      <c r="B37" s="1" t="s">
        <v>37</v>
      </c>
      <c r="C37" s="3">
        <v>-82668519.391900003</v>
      </c>
      <c r="D37" s="3">
        <v>-70304468.994200006</v>
      </c>
      <c r="E37" s="3">
        <v>-82490064.537799999</v>
      </c>
      <c r="F37" s="3">
        <v>-95488947.096100003</v>
      </c>
      <c r="G37" s="3">
        <v>-330952000.01999998</v>
      </c>
      <c r="H37" s="3">
        <v>-70943053.255999997</v>
      </c>
      <c r="I37" s="3">
        <v>-91324145.463699996</v>
      </c>
      <c r="J37" s="3">
        <v>-2684239.2200000002</v>
      </c>
      <c r="K37" s="3">
        <v>-2642135.16</v>
      </c>
      <c r="L37" s="3">
        <v>-167593573.0997</v>
      </c>
      <c r="M37" s="3">
        <v>-498545573.11970001</v>
      </c>
    </row>
    <row r="38" spans="2:13" x14ac:dyDescent="0.35">
      <c r="B38" s="1" t="s">
        <v>38</v>
      </c>
      <c r="C38" s="3"/>
      <c r="D38" s="3"/>
      <c r="E38" s="3"/>
      <c r="F38" s="3"/>
      <c r="G38" s="3"/>
      <c r="H38" s="3"/>
      <c r="I38" s="3"/>
      <c r="J38" s="3"/>
      <c r="K38" s="3"/>
      <c r="L38" s="3"/>
      <c r="M38" s="3"/>
    </row>
    <row r="39" spans="2:13" x14ac:dyDescent="0.35">
      <c r="B39" s="1" t="s">
        <v>39</v>
      </c>
      <c r="C39" s="3">
        <v>-16727830.5046</v>
      </c>
      <c r="D39" s="3">
        <v>-17653990.170600001</v>
      </c>
      <c r="E39" s="3">
        <v>-27510394.371800002</v>
      </c>
      <c r="F39" s="3">
        <v>-18806787.131999999</v>
      </c>
      <c r="G39" s="3">
        <v>-80699002.179000005</v>
      </c>
      <c r="H39" s="3">
        <v>-40449280.686899997</v>
      </c>
      <c r="I39" s="3">
        <v>-7084832.7566999998</v>
      </c>
      <c r="J39" s="3"/>
      <c r="K39" s="3"/>
      <c r="L39" s="3">
        <v>-47534113.443599999</v>
      </c>
      <c r="M39" s="3">
        <v>-128233115.6226</v>
      </c>
    </row>
    <row r="40" spans="2:13" x14ac:dyDescent="0.35">
      <c r="B40" s="1" t="s">
        <v>40</v>
      </c>
      <c r="C40" s="3"/>
      <c r="D40" s="3"/>
      <c r="E40" s="3"/>
      <c r="F40" s="3"/>
      <c r="G40" s="3"/>
      <c r="H40" s="3"/>
      <c r="I40" s="3"/>
      <c r="J40" s="3"/>
      <c r="K40" s="3"/>
      <c r="L40" s="3"/>
      <c r="M40" s="3"/>
    </row>
    <row r="41" spans="2:13" x14ac:dyDescent="0.35">
      <c r="B41" s="1" t="s">
        <v>41</v>
      </c>
      <c r="C41" s="3">
        <v>166693936.91569999</v>
      </c>
      <c r="D41" s="3">
        <v>221770916.42640001</v>
      </c>
      <c r="E41" s="3">
        <v>160255419.2992</v>
      </c>
      <c r="F41" s="3">
        <v>85284304.150199994</v>
      </c>
      <c r="G41" s="3">
        <v>634004576.79149997</v>
      </c>
      <c r="H41" s="3">
        <v>86268667.951700002</v>
      </c>
      <c r="I41" s="3">
        <v>-55317794.699199997</v>
      </c>
      <c r="J41" s="3">
        <v>13680728.187100001</v>
      </c>
      <c r="K41" s="3">
        <v>-7065982.6934000002</v>
      </c>
      <c r="L41" s="3">
        <v>37565618.746200003</v>
      </c>
      <c r="M41" s="3">
        <v>671570195.53770006</v>
      </c>
    </row>
    <row r="42" spans="2:13" x14ac:dyDescent="0.35">
      <c r="B42" s="1" t="s">
        <v>42</v>
      </c>
      <c r="C42" s="3" t="s">
        <v>76</v>
      </c>
      <c r="D42" s="3" t="s">
        <v>77</v>
      </c>
      <c r="E42" s="3" t="s">
        <v>78</v>
      </c>
      <c r="F42" s="3" t="s">
        <v>79</v>
      </c>
      <c r="G42" s="3" t="s">
        <v>80</v>
      </c>
      <c r="H42" s="3" t="s">
        <v>81</v>
      </c>
      <c r="I42" s="3" t="s">
        <v>99</v>
      </c>
      <c r="J42" s="3" t="s">
        <v>100</v>
      </c>
      <c r="K42" s="3" t="s">
        <v>90</v>
      </c>
      <c r="L42" s="3" t="s">
        <v>101</v>
      </c>
      <c r="M42" s="3" t="s">
        <v>91</v>
      </c>
    </row>
    <row r="43" spans="2:13" x14ac:dyDescent="0.35">
      <c r="B43" s="1" t="s">
        <v>45</v>
      </c>
      <c r="C43" s="3">
        <v>190887583.4359</v>
      </c>
      <c r="D43" s="3">
        <v>232042852.67590001</v>
      </c>
      <c r="E43" s="3">
        <v>184681900.53650001</v>
      </c>
      <c r="F43" s="3">
        <v>101920781.8265</v>
      </c>
      <c r="G43" s="3">
        <v>709533118.47479999</v>
      </c>
      <c r="H43" s="3">
        <v>104651113.20990001</v>
      </c>
      <c r="I43" s="3">
        <v>-53345231.979199998</v>
      </c>
      <c r="J43" s="3">
        <v>13680728.187100001</v>
      </c>
      <c r="K43" s="3">
        <v>-7065982.6934000002</v>
      </c>
      <c r="L43" s="3">
        <v>57920626.724399999</v>
      </c>
      <c r="M43" s="3">
        <v>767453745.19920003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1255-0703-4EF0-8FBA-35C4EBA3F847}">
  <sheetPr>
    <tabColor rgb="FFD49A2C"/>
  </sheetPr>
  <dimension ref="A1:N27"/>
  <sheetViews>
    <sheetView showGridLines="0" zoomScale="80" zoomScaleNormal="80" workbookViewId="0">
      <pane xSplit="5" ySplit="4" topLeftCell="G5" activePane="bottomRight" state="frozen"/>
      <selection pane="topRight" activeCell="F1" sqref="F1"/>
      <selection pane="bottomLeft" activeCell="A5" sqref="A5"/>
      <selection pane="bottomRight" activeCell="N5" sqref="N5:N27"/>
    </sheetView>
  </sheetViews>
  <sheetFormatPr defaultRowHeight="14.5" outlineLevelCol="1" x14ac:dyDescent="0.35"/>
  <cols>
    <col min="1" max="1" width="49.6328125" style="463" bestFit="1" customWidth="1"/>
    <col min="2" max="5" width="10.6328125" hidden="1" customWidth="1" outlineLevel="1"/>
    <col min="6" max="6" width="10.6328125" customWidth="1" collapsed="1"/>
    <col min="7" max="10" width="10.6328125" customWidth="1"/>
    <col min="12" max="12" width="9.81640625" bestFit="1" customWidth="1"/>
    <col min="13" max="13" width="9.81640625" style="522" bestFit="1" customWidth="1"/>
  </cols>
  <sheetData>
    <row r="1" spans="1:14" x14ac:dyDescent="0.35">
      <c r="A1" s="445"/>
    </row>
    <row r="2" spans="1:14" x14ac:dyDescent="0.35">
      <c r="A2" s="445"/>
    </row>
    <row r="3" spans="1:14" x14ac:dyDescent="0.35">
      <c r="A3" s="445"/>
    </row>
    <row r="4" spans="1:14" s="463" customFormat="1" ht="26" customHeight="1" x14ac:dyDescent="0.35">
      <c r="A4" s="457" t="s">
        <v>794</v>
      </c>
      <c r="B4" s="442" t="s">
        <v>271</v>
      </c>
      <c r="C4" s="442" t="s">
        <v>755</v>
      </c>
      <c r="D4" s="442" t="s">
        <v>608</v>
      </c>
      <c r="E4" s="442" t="s">
        <v>654</v>
      </c>
      <c r="F4" s="442" t="s" vm="28">
        <v>57</v>
      </c>
      <c r="G4" s="442" t="s">
        <v>768</v>
      </c>
      <c r="H4" s="442" t="s">
        <v>782</v>
      </c>
      <c r="I4" s="442" t="s">
        <v>796</v>
      </c>
      <c r="J4" s="442" t="s">
        <v>796</v>
      </c>
      <c r="K4" s="246" t="s">
        <v>808</v>
      </c>
      <c r="L4" s="246" t="s" vm="1357">
        <v>642</v>
      </c>
      <c r="M4" s="442" t="s">
        <v>840</v>
      </c>
      <c r="N4" s="552" t="s">
        <v>883</v>
      </c>
    </row>
    <row r="5" spans="1:14" x14ac:dyDescent="0.35">
      <c r="A5" s="448" t="s" vm="19">
        <v>305</v>
      </c>
      <c r="B5" s="345" vm="1153">
        <v>197317062.06168029</v>
      </c>
      <c r="C5" s="345" vm="1154">
        <v>216473636.87643459</v>
      </c>
      <c r="D5" s="345" vm="1155">
        <v>218975645.71587658</v>
      </c>
      <c r="E5" s="345" vm="1156">
        <v>282204997.25678807</v>
      </c>
      <c r="F5" s="345" vm="1157">
        <v>914971341.91078401</v>
      </c>
      <c r="G5" s="345" vm="1158">
        <v>244838690.24384505</v>
      </c>
      <c r="H5" s="345" vm="1159">
        <v>270239354.94732398</v>
      </c>
      <c r="I5" s="345" vm="1160">
        <v>265635634.42900661</v>
      </c>
      <c r="J5" s="345" vm="1160">
        <v>264679328.68900919</v>
      </c>
      <c r="K5" s="345" vm="1386">
        <v>334033409.03665656</v>
      </c>
      <c r="L5" s="345" vm="1387">
        <v>1113244810.4369512</v>
      </c>
      <c r="M5" s="553" vm="1589">
        <v>332822675.90631312</v>
      </c>
      <c r="N5" s="553" vm="1701">
        <v>337404573.30845642</v>
      </c>
    </row>
    <row r="6" spans="1:14" x14ac:dyDescent="0.35">
      <c r="A6" s="458" t="s" vm="18">
        <v>306</v>
      </c>
      <c r="B6" s="346" vm="1161">
        <v>-14448057.694463052</v>
      </c>
      <c r="C6" s="346" vm="1162">
        <v>-17637145.587386932</v>
      </c>
      <c r="D6" s="346" vm="1163">
        <v>-13928111.917749204</v>
      </c>
      <c r="E6" s="346" vm="1164">
        <v>-20466776.389343128</v>
      </c>
      <c r="F6" s="346" vm="1165">
        <v>-66480091.588942118</v>
      </c>
      <c r="G6" s="346" vm="1166">
        <v>-18405896.250849031</v>
      </c>
      <c r="H6" s="346" vm="1167">
        <v>-22007428.00345492</v>
      </c>
      <c r="I6" s="346" vm="1168">
        <v>-19691584.905475255</v>
      </c>
      <c r="J6" s="346" vm="1168">
        <v>-18905468.75547545</v>
      </c>
      <c r="K6" s="346" vm="1388">
        <v>-25228940.474444229</v>
      </c>
      <c r="L6" s="346" vm="1389">
        <v>-84356338.374238119</v>
      </c>
      <c r="M6" s="554" vm="1590">
        <v>-22964070.697324712</v>
      </c>
      <c r="N6" s="554" vm="1702">
        <v>-29882603.289288074</v>
      </c>
    </row>
    <row r="7" spans="1:14" x14ac:dyDescent="0.35">
      <c r="A7" s="448" t="s" vm="17">
        <v>307</v>
      </c>
      <c r="B7" s="345">
        <v>182869004.36721724</v>
      </c>
      <c r="C7" s="345">
        <v>198836491.28904766</v>
      </c>
      <c r="D7" s="345">
        <v>205047533.79812738</v>
      </c>
      <c r="E7" s="345">
        <v>261738220.86744493</v>
      </c>
      <c r="F7" s="345">
        <v>848491250.32184184</v>
      </c>
      <c r="G7" s="345">
        <v>226432793.99299601</v>
      </c>
      <c r="H7" s="345">
        <v>248231926.94386905</v>
      </c>
      <c r="I7" s="345">
        <v>245944049.52353135</v>
      </c>
      <c r="J7" s="345">
        <v>245773859.93353373</v>
      </c>
      <c r="K7" s="345">
        <v>308804468.56221235</v>
      </c>
      <c r="L7" s="345">
        <v>1028888472.062713</v>
      </c>
      <c r="M7" s="553">
        <v>309858605.20898843</v>
      </c>
      <c r="N7" s="553">
        <v>307521970.01916838</v>
      </c>
    </row>
    <row r="8" spans="1:14" x14ac:dyDescent="0.35">
      <c r="A8" s="447" t="s" vm="16">
        <v>308</v>
      </c>
      <c r="B8" s="346" vm="1169">
        <v>-94906659.531744733</v>
      </c>
      <c r="C8" s="346" vm="1170">
        <v>-101523054.28901787</v>
      </c>
      <c r="D8" s="346" vm="1171">
        <v>-102880103.47627681</v>
      </c>
      <c r="E8" s="346" vm="1172">
        <v>-124464860.82366005</v>
      </c>
      <c r="F8" s="346" vm="1173">
        <v>-423774678.12069935</v>
      </c>
      <c r="G8" s="346" vm="1174">
        <v>-111402333.48007095</v>
      </c>
      <c r="H8" s="346" vm="1175">
        <v>-114825056.53861214</v>
      </c>
      <c r="I8" s="346" vm="1176">
        <v>-121288069.2877232</v>
      </c>
      <c r="J8" s="346" vm="1176">
        <v>-118896582.40772352</v>
      </c>
      <c r="K8" s="346" vm="1390">
        <v>-142212987.13293505</v>
      </c>
      <c r="L8" s="346" vm="1391">
        <v>-487195241.71934342</v>
      </c>
      <c r="M8" s="554" vm="1591">
        <v>-135553728.4664757</v>
      </c>
      <c r="N8" s="554" vm="1703">
        <v>-138415514.88765931</v>
      </c>
    </row>
    <row r="9" spans="1:14" x14ac:dyDescent="0.35">
      <c r="A9" s="459" t="s" vm="15">
        <v>309</v>
      </c>
      <c r="B9" s="348">
        <v>87962344.835472509</v>
      </c>
      <c r="C9" s="348">
        <v>97313437.000029787</v>
      </c>
      <c r="D9" s="348">
        <v>102167430.32185057</v>
      </c>
      <c r="E9" s="348">
        <v>137273360.04378489</v>
      </c>
      <c r="F9" s="348">
        <v>424716572.20114249</v>
      </c>
      <c r="G9" s="348">
        <v>115030460.51292506</v>
      </c>
      <c r="H9" s="348">
        <v>133406870.40525691</v>
      </c>
      <c r="I9" s="348">
        <v>124655980.23580815</v>
      </c>
      <c r="J9" s="348">
        <v>126877277.52581021</v>
      </c>
      <c r="K9" s="348">
        <v>166591481.4292773</v>
      </c>
      <c r="L9" s="348">
        <v>541693230.3433696</v>
      </c>
      <c r="M9" s="557">
        <v>174304876.74251273</v>
      </c>
      <c r="N9" s="557">
        <v>169106455.13150907</v>
      </c>
    </row>
    <row r="10" spans="1:14" x14ac:dyDescent="0.35">
      <c r="A10" s="460" t="s">
        <v>310</v>
      </c>
      <c r="B10" s="349">
        <v>0.48101287115249058</v>
      </c>
      <c r="C10" s="349">
        <v>0.48941437443977881</v>
      </c>
      <c r="D10" s="349">
        <v>0.49826217574719067</v>
      </c>
      <c r="E10" s="349">
        <v>0.52446814832330424</v>
      </c>
      <c r="F10" s="349">
        <v>0.50055504053818223</v>
      </c>
      <c r="G10" s="349">
        <v>0.50801148757844306</v>
      </c>
      <c r="H10" s="349">
        <v>0.53742833183349248</v>
      </c>
      <c r="I10" s="349">
        <v>0.50684690472204885</v>
      </c>
      <c r="J10" s="349">
        <v>0.51623585014338991</v>
      </c>
      <c r="K10" s="349">
        <v>0.53947237941511672</v>
      </c>
      <c r="L10" s="349">
        <v>0.52648391448820919</v>
      </c>
      <c r="M10" s="349">
        <v>0.56253037292590402</v>
      </c>
      <c r="N10" s="349">
        <v>0.54990040263129292</v>
      </c>
    </row>
    <row r="11" spans="1:14" x14ac:dyDescent="0.35">
      <c r="A11" s="448" t="s">
        <v>311</v>
      </c>
      <c r="B11" s="345">
        <v>-42498502.437113971</v>
      </c>
      <c r="C11" s="345">
        <v>-44592356.127049007</v>
      </c>
      <c r="D11" s="345">
        <v>-24169972.873469949</v>
      </c>
      <c r="E11" s="345">
        <v>-38500928.221729018</v>
      </c>
      <c r="F11" s="345">
        <v>-149761759.65936226</v>
      </c>
      <c r="G11" s="345">
        <v>-36176429.313390076</v>
      </c>
      <c r="H11" s="345">
        <v>-25752145.02999394</v>
      </c>
      <c r="I11" s="345">
        <v>-61277513.671023265</v>
      </c>
      <c r="J11" s="345">
        <v>-45461813.131023169</v>
      </c>
      <c r="K11" s="345">
        <v>-49947733.010905184</v>
      </c>
      <c r="L11" s="345">
        <v>-155217425.34531167</v>
      </c>
      <c r="M11" s="553">
        <v>-49747276.745013982</v>
      </c>
      <c r="N11" s="553">
        <v>-47729087.856426328</v>
      </c>
    </row>
    <row r="12" spans="1:14" x14ac:dyDescent="0.35">
      <c r="A12" s="447" t="s" vm="14">
        <v>312</v>
      </c>
      <c r="B12" s="346" vm="1177">
        <v>-1810236.5028380014</v>
      </c>
      <c r="C12" s="346" vm="1178">
        <v>-4097990.9019999998</v>
      </c>
      <c r="D12" s="346" vm="1179">
        <v>-3751752.769994</v>
      </c>
      <c r="E12" s="346" vm="1180">
        <v>-2526623.4866480003</v>
      </c>
      <c r="F12" s="346" vm="1181">
        <v>-12186603.661480006</v>
      </c>
      <c r="G12" s="346" vm="1182">
        <v>-1691467.1180230002</v>
      </c>
      <c r="H12" s="346" vm="1183">
        <v>-1980645.5480230004</v>
      </c>
      <c r="I12" s="346" vm="1184">
        <v>-2580214.2193999989</v>
      </c>
      <c r="J12" s="346" vm="1184">
        <v>-2499064.2193999989</v>
      </c>
      <c r="K12" s="346" vm="1392">
        <v>-2872991.1537999995</v>
      </c>
      <c r="L12" s="346" vm="1393">
        <v>-9021833.759246001</v>
      </c>
      <c r="M12" s="554" vm="1592">
        <v>-2584267.9789999998</v>
      </c>
      <c r="N12" s="554" vm="1704">
        <v>-3163241.9899999993</v>
      </c>
    </row>
    <row r="13" spans="1:14" x14ac:dyDescent="0.35">
      <c r="A13" s="447" t="s" vm="13">
        <v>313</v>
      </c>
      <c r="B13" s="346" vm="1185">
        <v>-43643966.575360008</v>
      </c>
      <c r="C13" s="346" vm="1186">
        <v>-40954619.000543989</v>
      </c>
      <c r="D13" s="346" vm="1187">
        <v>-30471377.00721094</v>
      </c>
      <c r="E13" s="346" vm="1188">
        <v>-43972381.795151025</v>
      </c>
      <c r="F13" s="346" vm="1189">
        <v>-159042344.37826625</v>
      </c>
      <c r="G13" s="346" vm="1190">
        <v>-41234901.261316009</v>
      </c>
      <c r="H13" s="346" vm="1191">
        <v>-44019854.675249919</v>
      </c>
      <c r="I13" s="346" vm="1192">
        <v>-54410605.716335498</v>
      </c>
      <c r="J13" s="346" vm="1192">
        <v>-46963897.466335431</v>
      </c>
      <c r="K13" s="346" vm="1394">
        <v>-50286250.446232408</v>
      </c>
      <c r="L13" s="346" vm="1395">
        <v>-178356477.9991338</v>
      </c>
      <c r="M13" s="554" vm="1593">
        <v>-53492813.793734878</v>
      </c>
      <c r="N13" s="554" vm="1705">
        <v>-52668879.558177069</v>
      </c>
    </row>
    <row r="14" spans="1:14" x14ac:dyDescent="0.35">
      <c r="A14" s="447" t="s" vm="21">
        <v>314</v>
      </c>
      <c r="B14" s="346" vm="1193">
        <v>2955700.64108404</v>
      </c>
      <c r="C14" s="346" vm="1194">
        <v>460253.77549498389</v>
      </c>
      <c r="D14" s="346" vm="1195">
        <v>10053156.903734989</v>
      </c>
      <c r="E14" s="346" vm="1196">
        <v>7998077.060070009</v>
      </c>
      <c r="F14" s="346" vm="1197">
        <v>21467188.380384006</v>
      </c>
      <c r="G14" s="346" vm="1198">
        <v>6749939.0659489296</v>
      </c>
      <c r="H14" s="346" vm="1199">
        <v>20248355.19327898</v>
      </c>
      <c r="I14" s="346" vm="1200">
        <v>-4286693.7352877669</v>
      </c>
      <c r="J14" s="346" vm="1200">
        <v>4001148.554712255</v>
      </c>
      <c r="K14" s="346" vm="1396">
        <v>3211508.5891272216</v>
      </c>
      <c r="L14" s="346" vm="1397">
        <v>32160886.413068123</v>
      </c>
      <c r="M14" s="554" vm="1594">
        <v>6329805.0277209021</v>
      </c>
      <c r="N14" s="554" vm="1706">
        <v>8103033.6917507444</v>
      </c>
    </row>
    <row r="15" spans="1:14" x14ac:dyDescent="0.35">
      <c r="A15" s="448" t="s" vm="12">
        <v>315</v>
      </c>
      <c r="B15" s="345" vm="1201">
        <v>89933541.450000003</v>
      </c>
      <c r="C15" s="345" vm="1202">
        <v>21397364.279999997</v>
      </c>
      <c r="D15" s="345" vm="1203">
        <v>99173399.329999998</v>
      </c>
      <c r="E15" s="345" vm="1204">
        <v>164179482.75</v>
      </c>
      <c r="F15" s="345" vm="1205">
        <v>374683787.80999994</v>
      </c>
      <c r="G15" s="345" vm="1206">
        <v>137667960.97</v>
      </c>
      <c r="H15" s="345" vm="1207">
        <v>22114189.430000015</v>
      </c>
      <c r="I15" s="345" vm="1208">
        <v>15867784.840000015</v>
      </c>
      <c r="J15" s="345" vm="1208">
        <v>192080218.90000004</v>
      </c>
      <c r="K15" s="345" vm="1398">
        <v>258699314.40000004</v>
      </c>
      <c r="L15" s="345" vm="1399">
        <v>610561683.70000005</v>
      </c>
      <c r="M15" s="553" vm="1595">
        <v>405687494.78000003</v>
      </c>
      <c r="N15" s="553" vm="1707">
        <v>131333208.56000002</v>
      </c>
    </row>
    <row r="16" spans="1:14" x14ac:dyDescent="0.35">
      <c r="A16" s="461" t="s" vm="11">
        <v>316</v>
      </c>
      <c r="B16" s="350">
        <v>135397383.84835854</v>
      </c>
      <c r="C16" s="350">
        <v>74118445.152980775</v>
      </c>
      <c r="D16" s="350">
        <v>177170856.77838063</v>
      </c>
      <c r="E16" s="350">
        <v>262951914.57205588</v>
      </c>
      <c r="F16" s="350">
        <v>649638600.35178018</v>
      </c>
      <c r="G16" s="350">
        <v>216521992.16953498</v>
      </c>
      <c r="H16" s="350">
        <v>129768914.80526298</v>
      </c>
      <c r="I16" s="350">
        <v>79246251.404784903</v>
      </c>
      <c r="J16" s="350">
        <v>273495683.29478705</v>
      </c>
      <c r="K16" s="350">
        <v>375343062.81837213</v>
      </c>
      <c r="L16" s="350">
        <v>997037488.69805801</v>
      </c>
      <c r="M16" s="580">
        <v>530245094.77749878</v>
      </c>
      <c r="N16" s="580">
        <v>252710575.83508277</v>
      </c>
    </row>
    <row r="17" spans="1:14" x14ac:dyDescent="0.35">
      <c r="A17" s="462" t="s" vm="10">
        <v>317</v>
      </c>
      <c r="B17" s="351" vm="1209">
        <v>16253670.112078004</v>
      </c>
      <c r="C17" s="351" vm="1210">
        <v>9832604.5258389991</v>
      </c>
      <c r="D17" s="351" vm="1211">
        <v>10086599.827357002</v>
      </c>
      <c r="E17" s="351" vm="1212">
        <v>8061022.1300179996</v>
      </c>
      <c r="F17" s="351" vm="1213">
        <v>44233896.595292002</v>
      </c>
      <c r="G17" s="351" vm="1214">
        <v>11150423.671078997</v>
      </c>
      <c r="H17" s="351" vm="1215">
        <v>10999614.921862999</v>
      </c>
      <c r="I17" s="351" vm="1216">
        <v>11330059.289057501</v>
      </c>
      <c r="J17" s="351" vm="1216">
        <v>11330059.289057501</v>
      </c>
      <c r="K17" s="351" vm="1400">
        <v>10255592.676454799</v>
      </c>
      <c r="L17" s="351" vm="1401">
        <v>43202484.608454309</v>
      </c>
      <c r="M17" s="558" vm="1596">
        <v>11594536.1042477</v>
      </c>
      <c r="N17" s="558" vm="1708">
        <v>10982913.137152601</v>
      </c>
    </row>
    <row r="18" spans="1:14" x14ac:dyDescent="0.35">
      <c r="A18" s="448" t="s" vm="9">
        <v>27</v>
      </c>
      <c r="B18" s="347">
        <v>151651053.96043655</v>
      </c>
      <c r="C18" s="347">
        <v>83951049.678819776</v>
      </c>
      <c r="D18" s="347">
        <v>187257456.60573763</v>
      </c>
      <c r="E18" s="347">
        <v>271012936.70207387</v>
      </c>
      <c r="F18" s="347">
        <v>693872496.94707215</v>
      </c>
      <c r="G18" s="347">
        <v>227672415.84061399</v>
      </c>
      <c r="H18" s="347">
        <v>140768529.72712597</v>
      </c>
      <c r="I18" s="347">
        <v>90576310.693842411</v>
      </c>
      <c r="J18" s="347">
        <v>284825742.58384454</v>
      </c>
      <c r="K18" s="347">
        <v>385598655.49482691</v>
      </c>
      <c r="L18" s="347">
        <v>1040239973.3065124</v>
      </c>
      <c r="M18" s="555">
        <v>541839630.88174653</v>
      </c>
      <c r="N18" s="555">
        <v>263693488.97223538</v>
      </c>
    </row>
    <row r="19" spans="1:14" x14ac:dyDescent="0.35">
      <c r="A19" s="447" t="s">
        <v>570</v>
      </c>
      <c r="B19" s="346" vm="1217">
        <v>-89933541.450000003</v>
      </c>
      <c r="C19" s="346" vm="1218">
        <v>-21397364.279999997</v>
      </c>
      <c r="D19" s="346" vm="1219">
        <v>-99173399.330000013</v>
      </c>
      <c r="E19" s="346" vm="1220">
        <v>-164179482.75000006</v>
      </c>
      <c r="F19" s="346" vm="1221">
        <v>-374683787.81000006</v>
      </c>
      <c r="G19" s="346" vm="1222">
        <v>-137667960.96999997</v>
      </c>
      <c r="H19" s="346" vm="1223">
        <v>-22114189.430000015</v>
      </c>
      <c r="I19" s="346" vm="1224">
        <v>-15867784.840000032</v>
      </c>
      <c r="J19" s="346" vm="1224">
        <v>-192080218.90000004</v>
      </c>
      <c r="K19" s="346" vm="1402">
        <v>-258699314.40000004</v>
      </c>
      <c r="L19" s="346" vm="1403">
        <v>-610561683.70000005</v>
      </c>
      <c r="M19" s="554" vm="1597">
        <v>-405687494.78000003</v>
      </c>
      <c r="N19" s="554" vm="1709">
        <v>-131333208.56000005</v>
      </c>
    </row>
    <row r="20" spans="1:14" x14ac:dyDescent="0.35">
      <c r="A20" s="458" t="s" vm="7">
        <v>318</v>
      </c>
      <c r="B20" s="346" vm="1225">
        <v>3177440.4399999995</v>
      </c>
      <c r="C20" s="346" vm="1226">
        <v>6974610.9000000013</v>
      </c>
      <c r="D20" s="346" vm="1227">
        <v>3713842.7010000004</v>
      </c>
      <c r="E20" s="346" vm="1228">
        <v>12283674.908899996</v>
      </c>
      <c r="F20" s="346" vm="1229">
        <v>26149568.949900001</v>
      </c>
      <c r="G20" s="346" vm="1230">
        <v>868510.52</v>
      </c>
      <c r="H20" s="346" vm="1231">
        <v>4485537</v>
      </c>
      <c r="I20" s="346" vm="1232">
        <v>5668755.0299999993</v>
      </c>
      <c r="J20" s="346" vm="1232">
        <v>13437588.560000001</v>
      </c>
      <c r="K20" s="346" vm="1404">
        <v>8798402.4400000032</v>
      </c>
      <c r="L20" s="346" vm="1405">
        <v>27131949.140000008</v>
      </c>
      <c r="M20" s="554" vm="1598">
        <v>2768686.5400000005</v>
      </c>
      <c r="N20" s="554" vm="1710">
        <v>4504322.7578999987</v>
      </c>
    </row>
    <row r="21" spans="1:14" x14ac:dyDescent="0.35">
      <c r="A21" s="458" t="s">
        <v>578</v>
      </c>
      <c r="B21" s="346" vm="1233">
        <v>6514478.8381999983</v>
      </c>
      <c r="C21" s="346" vm="1234">
        <v>8792815.039699994</v>
      </c>
      <c r="D21" s="346" vm="1235">
        <v>6227968.0127000017</v>
      </c>
      <c r="E21" s="346" vm="1236">
        <v>4397710.2514999984</v>
      </c>
      <c r="F21" s="346" vm="1237">
        <v>25932972.142100021</v>
      </c>
      <c r="G21" s="346" vm="1238">
        <v>9165769.452200003</v>
      </c>
      <c r="H21" s="346" vm="1239">
        <v>3947570.0047999951</v>
      </c>
      <c r="I21" s="346" vm="1240">
        <v>7002861.6919999998</v>
      </c>
      <c r="J21" s="346" vm="1240">
        <v>9669549.0845000017</v>
      </c>
      <c r="K21" s="346" vm="1406">
        <v>13632690.324699996</v>
      </c>
      <c r="L21" s="346" vm="1407">
        <v>38295091.526199996</v>
      </c>
      <c r="M21" s="554" vm="1599">
        <v>8523876.7487000003</v>
      </c>
      <c r="N21" s="554" vm="1711">
        <v>13701914.2424</v>
      </c>
    </row>
    <row r="22" spans="1:14" x14ac:dyDescent="0.35">
      <c r="A22" s="459" t="s" vm="6">
        <v>319</v>
      </c>
      <c r="B22" s="348">
        <v>71409431.78863655</v>
      </c>
      <c r="C22" s="348">
        <v>78321111.338519782</v>
      </c>
      <c r="D22" s="348">
        <v>98025867.989437625</v>
      </c>
      <c r="E22" s="348">
        <v>123514839.1124738</v>
      </c>
      <c r="F22" s="348">
        <v>371271250.22907215</v>
      </c>
      <c r="G22" s="348">
        <v>100038734.84281403</v>
      </c>
      <c r="H22" s="348">
        <v>127087447.30192596</v>
      </c>
      <c r="I22" s="348">
        <v>87380142.575842381</v>
      </c>
      <c r="J22" s="348">
        <v>115852661.32834451</v>
      </c>
      <c r="K22" s="348">
        <v>149330433.85952687</v>
      </c>
      <c r="L22" s="348">
        <v>495105330.27271229</v>
      </c>
      <c r="M22" s="557">
        <v>147444699.39044648</v>
      </c>
      <c r="N22" s="557">
        <v>150566517.41253531</v>
      </c>
    </row>
    <row r="23" spans="1:14" x14ac:dyDescent="0.35">
      <c r="A23" s="460" t="s">
        <v>310</v>
      </c>
      <c r="B23" s="349">
        <v>0.39049499960769762</v>
      </c>
      <c r="C23" s="349">
        <v>0.39389707005372948</v>
      </c>
      <c r="D23" s="349">
        <v>0.47806411603050869</v>
      </c>
      <c r="E23" s="349">
        <v>0.47190218800725642</v>
      </c>
      <c r="F23" s="349">
        <v>0.43756638632189193</v>
      </c>
      <c r="G23" s="349">
        <v>0.44180320826632741</v>
      </c>
      <c r="H23" s="349">
        <v>0.511970594864952</v>
      </c>
      <c r="I23" s="349">
        <v>0.35528463788867581</v>
      </c>
      <c r="J23" s="349">
        <v>0.47137910174692832</v>
      </c>
      <c r="K23" s="349">
        <v>0.48357601350397061</v>
      </c>
      <c r="L23" s="349">
        <v>0.48120407966096301</v>
      </c>
      <c r="M23" s="349">
        <v>0.47584510131968211</v>
      </c>
      <c r="N23" s="349">
        <v>0.4896122296665511</v>
      </c>
    </row>
    <row r="24" spans="1:14" x14ac:dyDescent="0.35">
      <c r="A24" s="458" t="s">
        <v>577</v>
      </c>
      <c r="B24" s="346" vm="1241">
        <v>-42952582.859074011</v>
      </c>
      <c r="C24" s="346" vm="1242">
        <v>-47854658.22108797</v>
      </c>
      <c r="D24" s="346" vm="1243">
        <v>-34436737.301040985</v>
      </c>
      <c r="E24" s="346" vm="1244">
        <v>-33087395.446975995</v>
      </c>
      <c r="F24" s="346" vm="1245">
        <v>-158331373.828179</v>
      </c>
      <c r="G24" s="346" vm="1246">
        <v>-35984317.715876013</v>
      </c>
      <c r="H24" s="346" vm="1247">
        <v>-56066182.563488953</v>
      </c>
      <c r="I24" s="346" vm="1248">
        <v>-79587147.142870322</v>
      </c>
      <c r="J24" s="346" vm="1248">
        <v>-53923982.312870294</v>
      </c>
      <c r="K24" s="346" vm="1408">
        <v>-59184532.904508583</v>
      </c>
      <c r="L24" s="346" vm="1409">
        <v>-205149891.03674334</v>
      </c>
      <c r="M24" s="554" vm="1600">
        <v>-38432761.24005761</v>
      </c>
      <c r="N24" s="554" vm="1712">
        <v>-39443381.058461517</v>
      </c>
    </row>
    <row r="25" spans="1:14" x14ac:dyDescent="0.35">
      <c r="A25" s="458" t="s">
        <v>574</v>
      </c>
      <c r="B25" s="346" vm="1249">
        <v>-35798701.946865991</v>
      </c>
      <c r="C25" s="346" vm="1250">
        <v>-10955685.106718</v>
      </c>
      <c r="D25" s="346" vm="1251">
        <v>-39027156.787717998</v>
      </c>
      <c r="E25" s="346" vm="1252">
        <v>-102893938.99140403</v>
      </c>
      <c r="F25" s="346" vm="1253">
        <v>-188675482.83270603</v>
      </c>
      <c r="G25" s="346" vm="1254">
        <v>-49287389.277194992</v>
      </c>
      <c r="H25" s="346" vm="1255">
        <v>5064678.9872049978</v>
      </c>
      <c r="I25" s="346" vm="1256">
        <v>-8088957.2150341459</v>
      </c>
      <c r="J25" s="346" vm="1256">
        <v>-56135466.525034152</v>
      </c>
      <c r="K25" s="346" vm="1410">
        <v>-23171041.089195192</v>
      </c>
      <c r="L25" s="346" vm="1411">
        <v>-123529217.90421933</v>
      </c>
      <c r="M25" s="554" vm="1601">
        <v>-129483981.19731872</v>
      </c>
      <c r="N25" s="554" vm="1713">
        <v>-15056852.659707407</v>
      </c>
    </row>
    <row r="26" spans="1:14" x14ac:dyDescent="0.35">
      <c r="A26" s="459" t="s" vm="3">
        <v>576</v>
      </c>
      <c r="B26" s="348">
        <v>56646099.04241854</v>
      </c>
      <c r="C26" s="348">
        <v>15308101.825174805</v>
      </c>
      <c r="D26" s="348">
        <v>103706962.68962166</v>
      </c>
      <c r="E26" s="348">
        <v>126970580.13367584</v>
      </c>
      <c r="F26" s="348">
        <v>302631743.69089514</v>
      </c>
      <c r="G26" s="348">
        <v>131250285.17646398</v>
      </c>
      <c r="H26" s="348">
        <v>78767411.228979021</v>
      </c>
      <c r="I26" s="348">
        <v>-8429852.9531195648</v>
      </c>
      <c r="J26" s="348">
        <v>163436234.4568826</v>
      </c>
      <c r="K26" s="348">
        <v>292987488.82466835</v>
      </c>
      <c r="L26" s="348">
        <v>668358379.75709534</v>
      </c>
      <c r="M26" s="557">
        <v>362328352.34012246</v>
      </c>
      <c r="N26" s="557">
        <v>198210342.11691386</v>
      </c>
    </row>
    <row r="27" spans="1:14" x14ac:dyDescent="0.35">
      <c r="A27" s="460" t="s">
        <v>310</v>
      </c>
      <c r="B27" s="349">
        <v>0.3097632605286576</v>
      </c>
      <c r="C27" s="349">
        <v>7.6988392452175647E-2</v>
      </c>
      <c r="D27" s="349">
        <v>0.50577034879981941</v>
      </c>
      <c r="E27" s="349">
        <v>0.48510523114611909</v>
      </c>
      <c r="F27" s="349">
        <v>0.3566704354064979</v>
      </c>
      <c r="G27" s="349">
        <v>0.57964344679032576</v>
      </c>
      <c r="H27" s="349">
        <v>0.31731378069989419</v>
      </c>
      <c r="I27" s="349">
        <v>-3.4275490581905772E-2</v>
      </c>
      <c r="J27" s="349">
        <v>0.66498623775971033</v>
      </c>
      <c r="K27" s="349">
        <v>0.94877995188609943</v>
      </c>
      <c r="L27" s="349">
        <v>0.64959264089835911</v>
      </c>
      <c r="M27" s="349">
        <v>1.1693344843392202</v>
      </c>
      <c r="N27" s="349">
        <v>0.6445404278093011</v>
      </c>
    </row>
  </sheetData>
  <pageMargins left="0.511811024" right="0.511811024" top="0.78740157499999996" bottom="0.78740157499999996" header="0.31496062000000002" footer="0.31496062000000002"/>
  <ignoredErrors>
    <ignoredError sqref="F4"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6">
    <tabColor rgb="FFB4AA99"/>
  </sheetPr>
  <dimension ref="A1:AU1048575"/>
  <sheetViews>
    <sheetView showGridLines="0" zoomScale="80" zoomScaleNormal="80" workbookViewId="0">
      <pane xSplit="1" ySplit="4" topLeftCell="AO17" activePane="bottomRight" state="frozen"/>
      <selection pane="topRight" activeCell="B1" sqref="B1"/>
      <selection pane="bottomLeft" activeCell="A5" sqref="A5"/>
      <selection pane="bottomRight" activeCell="AU5" sqref="AU5:AU27"/>
    </sheetView>
  </sheetViews>
  <sheetFormatPr defaultRowHeight="13.5" outlineLevelCol="1" x14ac:dyDescent="0.25"/>
  <cols>
    <col min="1" max="1" width="47" style="445" customWidth="1"/>
    <col min="2" max="6" width="11.90625" style="11" customWidth="1"/>
    <col min="7" max="8" width="11.90625" style="18" hidden="1" customWidth="1" outlineLevel="1"/>
    <col min="9" max="10" width="11.90625" style="11" hidden="1" customWidth="1" outlineLevel="1"/>
    <col min="11" max="11" width="11.90625" style="11" customWidth="1" collapsed="1"/>
    <col min="12" max="12" width="11.90625" style="11" customWidth="1"/>
    <col min="13" max="16" width="11.90625" style="11" hidden="1" customWidth="1" outlineLevel="1"/>
    <col min="17" max="17" width="11.90625" style="11" customWidth="1" collapsed="1"/>
    <col min="18" max="19" width="11.90625" style="11" customWidth="1"/>
    <col min="20" max="23" width="11.90625" style="11" hidden="1" customWidth="1" outlineLevel="1"/>
    <col min="24" max="24" width="11.90625" style="11" customWidth="1" collapsed="1"/>
    <col min="25" max="25" width="11.90625" style="11" customWidth="1"/>
    <col min="26" max="29" width="11.90625" style="11" hidden="1" customWidth="1" outlineLevel="1"/>
    <col min="30" max="30" width="11.90625" style="11" customWidth="1" collapsed="1"/>
    <col min="31" max="34" width="11.90625" style="11" hidden="1" customWidth="1" outlineLevel="1"/>
    <col min="35" max="35" width="11.90625" style="11" customWidth="1" collapsed="1"/>
    <col min="36" max="39" width="11.90625" style="11" hidden="1" customWidth="1" outlineLevel="1"/>
    <col min="40" max="40" width="11.90625" style="11" customWidth="1" collapsed="1"/>
    <col min="41" max="41" width="11.6328125" style="11" customWidth="1"/>
    <col min="42" max="42" width="10.54296875" style="11" customWidth="1"/>
    <col min="43" max="43" width="10.90625" style="11" customWidth="1"/>
    <col min="44" max="44" width="8.1796875" style="11" bestFit="1" customWidth="1"/>
    <col min="45" max="45" width="12.26953125" style="11" customWidth="1"/>
    <col min="46" max="46" width="8.1796875" style="525" bestFit="1" customWidth="1"/>
    <col min="47" max="16384" width="8.7265625" style="11"/>
  </cols>
  <sheetData>
    <row r="1" spans="1:47" x14ac:dyDescent="0.25">
      <c r="I1" s="18"/>
    </row>
    <row r="2" spans="1:47" x14ac:dyDescent="0.25">
      <c r="A2" s="444"/>
      <c r="I2" s="18"/>
    </row>
    <row r="3" spans="1:47" x14ac:dyDescent="0.25">
      <c r="I3" s="18"/>
    </row>
    <row r="4" spans="1:47" s="445" customFormat="1" ht="28.5" customHeight="1" x14ac:dyDescent="0.25">
      <c r="A4" s="457" t="s">
        <v>581</v>
      </c>
      <c r="B4" s="442" t="s">
        <v>87</v>
      </c>
      <c r="C4" s="442" t="s">
        <v>86</v>
      </c>
      <c r="D4" s="442" t="s">
        <v>749</v>
      </c>
      <c r="E4" s="442" t="s">
        <v>750</v>
      </c>
      <c r="F4" s="442">
        <v>2017</v>
      </c>
      <c r="G4" s="442" t="s">
        <v>291</v>
      </c>
      <c r="H4" s="442" t="s">
        <v>290</v>
      </c>
      <c r="I4" s="442" t="s">
        <v>289</v>
      </c>
      <c r="J4" s="442" t="s">
        <v>288</v>
      </c>
      <c r="K4" s="442">
        <v>2018</v>
      </c>
      <c r="L4" s="442" t="s">
        <v>751</v>
      </c>
      <c r="M4" s="442" t="s">
        <v>287</v>
      </c>
      <c r="N4" s="442" t="s">
        <v>286</v>
      </c>
      <c r="O4" s="442" t="s">
        <v>285</v>
      </c>
      <c r="P4" s="442" t="s">
        <v>284</v>
      </c>
      <c r="Q4" s="464">
        <v>2019</v>
      </c>
      <c r="R4" s="464" t="s">
        <v>757</v>
      </c>
      <c r="S4" s="442" t="s">
        <v>758</v>
      </c>
      <c r="T4" s="442" t="s">
        <v>283</v>
      </c>
      <c r="U4" s="442" t="s">
        <v>282</v>
      </c>
      <c r="V4" s="442" t="s">
        <v>281</v>
      </c>
      <c r="W4" s="464" t="s">
        <v>280</v>
      </c>
      <c r="X4" s="464">
        <v>2020</v>
      </c>
      <c r="Y4" s="464" t="s">
        <v>756</v>
      </c>
      <c r="Z4" s="442" t="s">
        <v>279</v>
      </c>
      <c r="AA4" s="442" t="s">
        <v>278</v>
      </c>
      <c r="AB4" s="442" t="s">
        <v>277</v>
      </c>
      <c r="AC4" s="442" t="s">
        <v>276</v>
      </c>
      <c r="AD4" s="464">
        <v>2021</v>
      </c>
      <c r="AE4" s="464" t="s">
        <v>275</v>
      </c>
      <c r="AF4" s="464" t="s">
        <v>274</v>
      </c>
      <c r="AG4" s="442" t="s">
        <v>273</v>
      </c>
      <c r="AH4" s="442" t="s">
        <v>272</v>
      </c>
      <c r="AI4" s="465">
        <v>2022</v>
      </c>
      <c r="AJ4" s="464" t="s">
        <v>271</v>
      </c>
      <c r="AK4" s="434" t="s">
        <v>755</v>
      </c>
      <c r="AL4" s="434" t="s">
        <v>608</v>
      </c>
      <c r="AM4" s="434" t="s">
        <v>654</v>
      </c>
      <c r="AN4" s="434" t="s" vm="28">
        <v>57</v>
      </c>
      <c r="AO4" s="442" t="s">
        <v>768</v>
      </c>
      <c r="AP4" s="442" t="s">
        <v>782</v>
      </c>
      <c r="AQ4" s="442" t="s">
        <v>796</v>
      </c>
      <c r="AR4" s="246" t="s">
        <v>808</v>
      </c>
      <c r="AS4" s="246" t="s" vm="1357">
        <v>642</v>
      </c>
      <c r="AT4" s="552" t="s">
        <v>840</v>
      </c>
      <c r="AU4" s="552" t="s">
        <v>883</v>
      </c>
    </row>
    <row r="5" spans="1:47" s="15" customFormat="1" ht="14" x14ac:dyDescent="0.3">
      <c r="A5" s="448" t="s" vm="19">
        <v>305</v>
      </c>
      <c r="B5" s="345">
        <v>140800000</v>
      </c>
      <c r="C5" s="345">
        <v>193728488.6999</v>
      </c>
      <c r="D5" s="345">
        <v>219800000</v>
      </c>
      <c r="E5" s="345">
        <v>255100000</v>
      </c>
      <c r="F5" s="345">
        <v>185911000</v>
      </c>
      <c r="G5" s="345">
        <v>47400760.4243</v>
      </c>
      <c r="H5" s="345">
        <v>50039000</v>
      </c>
      <c r="I5" s="345">
        <v>51527000</v>
      </c>
      <c r="J5" s="345">
        <v>57500000</v>
      </c>
      <c r="K5" s="345">
        <v>206500000</v>
      </c>
      <c r="L5" s="345">
        <v>175900000</v>
      </c>
      <c r="M5" s="345">
        <v>43340351.862399995</v>
      </c>
      <c r="N5" s="345">
        <v>47655566.301399998</v>
      </c>
      <c r="O5" s="345">
        <v>46052596.221799999</v>
      </c>
      <c r="P5" s="345">
        <v>51640175.025200002</v>
      </c>
      <c r="Q5" s="345">
        <v>188688689.41080001</v>
      </c>
      <c r="R5" s="345">
        <v>186370000</v>
      </c>
      <c r="S5" s="345">
        <v>165009770.85034201</v>
      </c>
      <c r="T5" s="345">
        <v>40521668.622752011</v>
      </c>
      <c r="U5" s="345">
        <v>8575000</v>
      </c>
      <c r="V5" s="345">
        <v>30252000</v>
      </c>
      <c r="W5" s="345">
        <v>49971000</v>
      </c>
      <c r="X5" s="345">
        <v>129321000</v>
      </c>
      <c r="Y5" s="345">
        <v>117056813.7199</v>
      </c>
      <c r="Z5" s="345">
        <v>29579927.094900001</v>
      </c>
      <c r="AA5" s="345">
        <v>35849393.745499998</v>
      </c>
      <c r="AB5" s="345">
        <v>51899836.445799999</v>
      </c>
      <c r="AC5" s="345">
        <v>58539321.1985</v>
      </c>
      <c r="AD5" s="345">
        <v>176277956.15469998</v>
      </c>
      <c r="AE5" s="345" vm="344">
        <v>60539071.994800001</v>
      </c>
      <c r="AF5" s="345" vm="345">
        <v>66614730.0273</v>
      </c>
      <c r="AG5" s="345" vm="346">
        <v>65372750.627999999</v>
      </c>
      <c r="AH5" s="345" vm="347">
        <v>71996008.594699994</v>
      </c>
      <c r="AI5" s="345" vm="348">
        <v>264522561.2448</v>
      </c>
      <c r="AJ5" s="345" vm="648">
        <v>67669374.702800006</v>
      </c>
      <c r="AK5" s="345" vm="649">
        <v>70259565.947099999</v>
      </c>
      <c r="AL5" s="345" vm="650">
        <v>64794589.786200002</v>
      </c>
      <c r="AM5" s="345" vm="651">
        <v>87589080.297199994</v>
      </c>
      <c r="AN5" s="345" vm="652">
        <v>290312610.73329997</v>
      </c>
      <c r="AO5" s="345" vm="492">
        <v>83061165.674700007</v>
      </c>
      <c r="AP5" s="345" vm="653">
        <v>96054460.018399999</v>
      </c>
      <c r="AQ5" s="345" vm="1282">
        <v>83786328.549006149</v>
      </c>
      <c r="AR5" s="345" vm="1412">
        <v>106602748.26665872</v>
      </c>
      <c r="AS5" s="345" vm="1413">
        <v>369503564.62682927</v>
      </c>
      <c r="AT5" s="553" vm="1602">
        <v>99000148.796314031</v>
      </c>
      <c r="AU5" s="553" vm="1714">
        <v>96942543.358454764</v>
      </c>
    </row>
    <row r="6" spans="1:47" x14ac:dyDescent="0.25">
      <c r="A6" s="458" t="s" vm="18">
        <v>306</v>
      </c>
      <c r="B6" s="346">
        <v>-13400000</v>
      </c>
      <c r="C6" s="346">
        <v>-19656506.839999996</v>
      </c>
      <c r="D6" s="346">
        <v>-22800000</v>
      </c>
      <c r="E6" s="346">
        <v>-28300000</v>
      </c>
      <c r="F6" s="346">
        <v>-22810000</v>
      </c>
      <c r="G6" s="346">
        <v>-5624204.8398000011</v>
      </c>
      <c r="H6" s="346">
        <v>-5889000</v>
      </c>
      <c r="I6" s="346">
        <v>-6228000</v>
      </c>
      <c r="J6" s="346">
        <v>-6800000</v>
      </c>
      <c r="K6" s="346">
        <v>-24515000</v>
      </c>
      <c r="L6" s="346">
        <v>-23500000</v>
      </c>
      <c r="M6" s="346">
        <v>-5488142.675999999</v>
      </c>
      <c r="N6" s="346">
        <v>-5701885.3612000002</v>
      </c>
      <c r="O6" s="346">
        <v>-5453980.2816000013</v>
      </c>
      <c r="P6" s="346">
        <v>-6283087.3939000005</v>
      </c>
      <c r="Q6" s="346">
        <v>-22927095.712700002</v>
      </c>
      <c r="R6" s="346">
        <v>-22706000</v>
      </c>
      <c r="S6" s="346">
        <v>-22324917.718660999</v>
      </c>
      <c r="T6" s="346">
        <v>-5091679.162299999</v>
      </c>
      <c r="U6" s="346">
        <v>-1182000</v>
      </c>
      <c r="V6" s="346">
        <v>-2866000</v>
      </c>
      <c r="W6" s="346">
        <v>-3730000</v>
      </c>
      <c r="X6" s="346">
        <v>-12869000</v>
      </c>
      <c r="Y6" s="346">
        <v>-12869739.787999999</v>
      </c>
      <c r="Z6" s="346">
        <v>-2788842.3547999999</v>
      </c>
      <c r="AA6" s="346">
        <v>-4675252.4379999992</v>
      </c>
      <c r="AB6" s="346">
        <v>-6527009.3410999998</v>
      </c>
      <c r="AC6" s="346">
        <v>-7443848.7349000005</v>
      </c>
      <c r="AD6" s="346">
        <v>-21434952.868799999</v>
      </c>
      <c r="AE6" s="346" vm="349">
        <v>-4661120.7922999999</v>
      </c>
      <c r="AF6" s="346" vm="350">
        <v>-8355079.9551999997</v>
      </c>
      <c r="AG6" s="346" vm="351">
        <v>-7118450.2651000004</v>
      </c>
      <c r="AH6" s="346" vm="352">
        <v>-8712522.1447999999</v>
      </c>
      <c r="AI6" s="346" vm="353">
        <v>-28847173.157400001</v>
      </c>
      <c r="AJ6" s="346" vm="654">
        <v>-7479835.1644000001</v>
      </c>
      <c r="AK6" s="346" vm="655">
        <v>-8391014.5209999997</v>
      </c>
      <c r="AL6" s="346" vm="656">
        <v>-7315230.0076000001</v>
      </c>
      <c r="AM6" s="346" vm="657">
        <v>-10071191.7193</v>
      </c>
      <c r="AN6" s="346" vm="658">
        <v>-33257271.412300002</v>
      </c>
      <c r="AO6" s="346" vm="493">
        <v>-10600411.220799999</v>
      </c>
      <c r="AP6" s="346" vm="659">
        <v>-13262338.6536</v>
      </c>
      <c r="AQ6" s="346" vm="1283">
        <v>-10102994.285475504</v>
      </c>
      <c r="AR6" s="346" vm="1414">
        <v>-11809211.414444704</v>
      </c>
      <c r="AS6" s="346" vm="1415">
        <v>-45774955.57422398</v>
      </c>
      <c r="AT6" s="554" vm="1603">
        <v>-11538687.997324701</v>
      </c>
      <c r="AU6" s="554" vm="1715">
        <v>-11731006.079288544</v>
      </c>
    </row>
    <row r="7" spans="1:47" ht="14" x14ac:dyDescent="0.3">
      <c r="A7" s="448" t="s" vm="17">
        <v>307</v>
      </c>
      <c r="B7" s="345">
        <v>127400000</v>
      </c>
      <c r="C7" s="345">
        <v>174071981.85990003</v>
      </c>
      <c r="D7" s="345">
        <v>197000000</v>
      </c>
      <c r="E7" s="345">
        <v>226800000</v>
      </c>
      <c r="F7" s="345">
        <v>163101000</v>
      </c>
      <c r="G7" s="345">
        <v>41776555.5845</v>
      </c>
      <c r="H7" s="345">
        <v>44150000</v>
      </c>
      <c r="I7" s="345">
        <v>45299000</v>
      </c>
      <c r="J7" s="345">
        <v>50800000</v>
      </c>
      <c r="K7" s="345">
        <v>182000000</v>
      </c>
      <c r="L7" s="345">
        <v>152400000</v>
      </c>
      <c r="M7" s="345">
        <v>37852209.186400011</v>
      </c>
      <c r="N7" s="345">
        <v>41953680.940200001</v>
      </c>
      <c r="O7" s="345">
        <v>40598615.940200001</v>
      </c>
      <c r="P7" s="345">
        <v>45357087.631299995</v>
      </c>
      <c r="Q7" s="345">
        <v>165761593.6981</v>
      </c>
      <c r="R7" s="345">
        <v>163663000</v>
      </c>
      <c r="S7" s="345">
        <v>142684853.131681</v>
      </c>
      <c r="T7" s="345">
        <v>35429989.460452013</v>
      </c>
      <c r="U7" s="345">
        <v>7393000</v>
      </c>
      <c r="V7" s="345">
        <v>27386000</v>
      </c>
      <c r="W7" s="345">
        <v>46241000</v>
      </c>
      <c r="X7" s="345">
        <v>116451000</v>
      </c>
      <c r="Y7" s="345">
        <v>104187073.93189999</v>
      </c>
      <c r="Z7" s="345">
        <v>26791084.7401</v>
      </c>
      <c r="AA7" s="345">
        <v>31174141.307499997</v>
      </c>
      <c r="AB7" s="345">
        <v>45372827.104699999</v>
      </c>
      <c r="AC7" s="345">
        <v>51095472.463600002</v>
      </c>
      <c r="AD7" s="345">
        <v>154843003.2859</v>
      </c>
      <c r="AE7" s="345">
        <v>55877951.202500001</v>
      </c>
      <c r="AF7" s="345">
        <v>58259650.072099999</v>
      </c>
      <c r="AG7" s="345">
        <v>58254300.362899996</v>
      </c>
      <c r="AH7" s="345">
        <v>63283486.449899994</v>
      </c>
      <c r="AI7" s="345">
        <v>235675388.08739999</v>
      </c>
      <c r="AJ7" s="345">
        <v>60189539.538400009</v>
      </c>
      <c r="AK7" s="345">
        <v>61868551.426100001</v>
      </c>
      <c r="AL7" s="345">
        <v>57479359.7786</v>
      </c>
      <c r="AM7" s="345">
        <v>77517888.577899992</v>
      </c>
      <c r="AN7" s="345">
        <v>257055339.32099998</v>
      </c>
      <c r="AO7" s="345">
        <v>72460754.453900009</v>
      </c>
      <c r="AP7" s="345">
        <v>82792121.364800006</v>
      </c>
      <c r="AQ7" s="345">
        <v>73683334.263530642</v>
      </c>
      <c r="AR7" s="345">
        <v>94793536.852214023</v>
      </c>
      <c r="AS7" s="345">
        <v>323728609.05260527</v>
      </c>
      <c r="AT7" s="553">
        <v>87461460.798989326</v>
      </c>
      <c r="AU7" s="553">
        <v>85211537.279166222</v>
      </c>
    </row>
    <row r="8" spans="1:47" x14ac:dyDescent="0.25">
      <c r="A8" s="447" t="s" vm="16">
        <v>308</v>
      </c>
      <c r="B8" s="346">
        <v>-10600000</v>
      </c>
      <c r="C8" s="346">
        <v>-19275021.907799996</v>
      </c>
      <c r="D8" s="346">
        <v>-26500000</v>
      </c>
      <c r="E8" s="346">
        <v>-44700000</v>
      </c>
      <c r="F8" s="346">
        <v>-36775000</v>
      </c>
      <c r="G8" s="346">
        <v>-9794878.4431000017</v>
      </c>
      <c r="H8" s="346">
        <v>-10970000</v>
      </c>
      <c r="I8" s="346">
        <v>-11576000</v>
      </c>
      <c r="J8" s="346">
        <v>-11400000</v>
      </c>
      <c r="K8" s="346">
        <v>-43700000</v>
      </c>
      <c r="L8" s="346">
        <v>-42300000</v>
      </c>
      <c r="M8" s="346">
        <v>-12526228.646799998</v>
      </c>
      <c r="N8" s="346">
        <v>-12008308.441200001</v>
      </c>
      <c r="O8" s="346">
        <v>-13176972.415000001</v>
      </c>
      <c r="P8" s="346">
        <v>-13669021.419399999</v>
      </c>
      <c r="Q8" s="346">
        <v>-51380530.922399998</v>
      </c>
      <c r="R8" s="346">
        <v>-50976000</v>
      </c>
      <c r="S8" s="346">
        <v>-48127595.126610994</v>
      </c>
      <c r="T8" s="346">
        <v>-9521127.6350999996</v>
      </c>
      <c r="U8" s="346">
        <v>-3486000</v>
      </c>
      <c r="V8" s="346">
        <v>-6451000</v>
      </c>
      <c r="W8" s="346">
        <v>-10617000</v>
      </c>
      <c r="X8" s="346">
        <v>-30077000</v>
      </c>
      <c r="Y8" s="346">
        <v>-28475647.743000001</v>
      </c>
      <c r="Z8" s="346">
        <v>-10686708.424000001</v>
      </c>
      <c r="AA8" s="346">
        <v>-10947732.5843</v>
      </c>
      <c r="AB8" s="346">
        <v>-11619950.147</v>
      </c>
      <c r="AC8" s="346">
        <v>-14144215.526900001</v>
      </c>
      <c r="AD8" s="346">
        <v>-47398606.6822</v>
      </c>
      <c r="AE8" s="346" vm="354">
        <v>-15137940.9717</v>
      </c>
      <c r="AF8" s="346" vm="355">
        <v>-19637646.166700002</v>
      </c>
      <c r="AG8" s="346" vm="356">
        <v>-18866938.2656</v>
      </c>
      <c r="AH8" s="346" vm="357">
        <v>-18125916.959100001</v>
      </c>
      <c r="AI8" s="346" vm="358">
        <v>-71768442.363100007</v>
      </c>
      <c r="AJ8" s="346" vm="660">
        <v>-19166568.0821</v>
      </c>
      <c r="AK8" s="346" vm="661">
        <v>-18778345.688999999</v>
      </c>
      <c r="AL8" s="346" vm="662">
        <v>-19335781.8563</v>
      </c>
      <c r="AM8" s="346" vm="663">
        <v>-22735799.063499998</v>
      </c>
      <c r="AN8" s="346" vm="664">
        <v>-80016494.690899998</v>
      </c>
      <c r="AO8" s="346" vm="494">
        <v>-21392029.640500002</v>
      </c>
      <c r="AP8" s="346" vm="665">
        <v>-21921098.628800001</v>
      </c>
      <c r="AQ8" s="346" vm="1284">
        <v>-21777569.067723285</v>
      </c>
      <c r="AR8" s="346" vm="1416">
        <v>-28174485.742935501</v>
      </c>
      <c r="AS8" s="346" vm="1417">
        <v>-93265182.97934185</v>
      </c>
      <c r="AT8" s="554" vm="1604">
        <v>-25352620.496475525</v>
      </c>
      <c r="AU8" s="554" vm="1716">
        <v>-24246563.907659203</v>
      </c>
    </row>
    <row r="9" spans="1:47" ht="14" x14ac:dyDescent="0.3">
      <c r="A9" s="459" t="s" vm="15">
        <v>309</v>
      </c>
      <c r="B9" s="348">
        <v>116800000</v>
      </c>
      <c r="C9" s="348">
        <v>154796959.95210001</v>
      </c>
      <c r="D9" s="348">
        <v>170600000</v>
      </c>
      <c r="E9" s="348">
        <v>182100000</v>
      </c>
      <c r="F9" s="348">
        <v>126326000</v>
      </c>
      <c r="G9" s="348">
        <v>31981677.141399994</v>
      </c>
      <c r="H9" s="348">
        <v>33180000</v>
      </c>
      <c r="I9" s="348">
        <v>33723000</v>
      </c>
      <c r="J9" s="348">
        <v>39400000</v>
      </c>
      <c r="K9" s="348">
        <v>138246000</v>
      </c>
      <c r="L9" s="348">
        <v>110000000</v>
      </c>
      <c r="M9" s="348">
        <v>25325980.539600011</v>
      </c>
      <c r="N9" s="348">
        <v>29945372.498999998</v>
      </c>
      <c r="O9" s="348">
        <v>27421643.525199998</v>
      </c>
      <c r="P9" s="348">
        <v>31688066.2119</v>
      </c>
      <c r="Q9" s="348">
        <v>114381062.7757</v>
      </c>
      <c r="R9" s="348">
        <v>112686000</v>
      </c>
      <c r="S9" s="348">
        <v>94557258.005070001</v>
      </c>
      <c r="T9" s="348">
        <v>25908861.825352009</v>
      </c>
      <c r="U9" s="348">
        <v>3906000</v>
      </c>
      <c r="V9" s="348">
        <v>20935000</v>
      </c>
      <c r="W9" s="348">
        <v>35623000</v>
      </c>
      <c r="X9" s="348">
        <v>86374000</v>
      </c>
      <c r="Y9" s="348">
        <v>75711426.188899994</v>
      </c>
      <c r="Z9" s="348">
        <v>16104376.316099999</v>
      </c>
      <c r="AA9" s="348">
        <v>20226408.723199997</v>
      </c>
      <c r="AB9" s="348">
        <v>33752876.957699999</v>
      </c>
      <c r="AC9" s="348">
        <v>36951256.936700001</v>
      </c>
      <c r="AD9" s="348">
        <v>107444396.6037</v>
      </c>
      <c r="AE9" s="348">
        <v>40740010.230800003</v>
      </c>
      <c r="AF9" s="348">
        <v>38622003.905399993</v>
      </c>
      <c r="AG9" s="348">
        <v>39387362.097299993</v>
      </c>
      <c r="AH9" s="348">
        <v>45157569.490799993</v>
      </c>
      <c r="AI9" s="348">
        <v>163906945.72429997</v>
      </c>
      <c r="AJ9" s="348">
        <v>41022971.456300005</v>
      </c>
      <c r="AK9" s="348">
        <v>43090205.737100005</v>
      </c>
      <c r="AL9" s="348">
        <v>38143577.922299996</v>
      </c>
      <c r="AM9" s="348">
        <v>54782089.51439999</v>
      </c>
      <c r="AN9" s="348">
        <v>177038844.63009998</v>
      </c>
      <c r="AO9" s="348">
        <v>51068724.813400008</v>
      </c>
      <c r="AP9" s="348">
        <v>60871022.736000001</v>
      </c>
      <c r="AQ9" s="348">
        <v>51905765.195807353</v>
      </c>
      <c r="AR9" s="348">
        <v>66619051.109278522</v>
      </c>
      <c r="AS9" s="348">
        <v>230463426.07326341</v>
      </c>
      <c r="AT9" s="557">
        <v>62108840.302513801</v>
      </c>
      <c r="AU9" s="557">
        <v>60964973.371507019</v>
      </c>
    </row>
    <row r="10" spans="1:47" ht="14" x14ac:dyDescent="0.3">
      <c r="A10" s="460" t="s">
        <v>310</v>
      </c>
      <c r="B10" s="349">
        <v>0.91679748822605966</v>
      </c>
      <c r="C10" s="349">
        <v>0.88926981986501819</v>
      </c>
      <c r="D10" s="349">
        <v>0.86598984771573606</v>
      </c>
      <c r="E10" s="349">
        <v>0.80291005291005291</v>
      </c>
      <c r="F10" s="349">
        <v>0.77452621381843156</v>
      </c>
      <c r="G10" s="349">
        <v>0.76554126336987638</v>
      </c>
      <c r="H10" s="349">
        <v>0.7515288788221971</v>
      </c>
      <c r="I10" s="349">
        <v>0.74445351994525266</v>
      </c>
      <c r="J10" s="349">
        <v>0.77559055118110232</v>
      </c>
      <c r="K10" s="349">
        <v>0.75959340659340657</v>
      </c>
      <c r="L10" s="349">
        <v>0.72178477690288712</v>
      </c>
      <c r="M10" s="349">
        <v>0.66907536135828571</v>
      </c>
      <c r="N10" s="349">
        <v>0.71377223232649301</v>
      </c>
      <c r="O10" s="349">
        <v>0.67543296465059033</v>
      </c>
      <c r="P10" s="349">
        <v>0.69863538129888025</v>
      </c>
      <c r="Q10" s="349">
        <v>0.69003356099496205</v>
      </c>
      <c r="R10" s="349">
        <v>0.68852459016393441</v>
      </c>
      <c r="S10" s="349">
        <v>0.66270004089225221</v>
      </c>
      <c r="T10" s="349">
        <v>0.73126925014392785</v>
      </c>
      <c r="U10" s="349">
        <v>0.52833761666441226</v>
      </c>
      <c r="V10" s="349">
        <v>0.76444168553275393</v>
      </c>
      <c r="W10" s="349">
        <v>0.77037693821500397</v>
      </c>
      <c r="X10" s="349">
        <v>0.74171969326154352</v>
      </c>
      <c r="Y10" s="349">
        <v>0.72668732628375188</v>
      </c>
      <c r="Z10" s="349">
        <v>0.60110952849906474</v>
      </c>
      <c r="AA10" s="349">
        <v>0.64882007570594569</v>
      </c>
      <c r="AB10" s="349">
        <v>0.74390068046263902</v>
      </c>
      <c r="AC10" s="349">
        <v>0.72318064899045165</v>
      </c>
      <c r="AD10" s="349">
        <v>0.69389248673584647</v>
      </c>
      <c r="AE10" s="349">
        <v>0.72908919088961299</v>
      </c>
      <c r="AF10" s="349">
        <v>0.66292886856688671</v>
      </c>
      <c r="AG10" s="349">
        <v>0.6761279742771461</v>
      </c>
      <c r="AH10" s="349">
        <v>0.71357587933386302</v>
      </c>
      <c r="AI10" s="349">
        <v>0.69547756791436888</v>
      </c>
      <c r="AJ10" s="349">
        <v>0.68156313822816295</v>
      </c>
      <c r="AK10" s="349">
        <v>0.69647995215420344</v>
      </c>
      <c r="AL10" s="349">
        <v>0.66360478038068094</v>
      </c>
      <c r="AM10" s="349">
        <v>0.70670254981658676</v>
      </c>
      <c r="AN10" s="349">
        <v>0.68871879921942125</v>
      </c>
      <c r="AO10" s="349">
        <v>0.70477771309834003</v>
      </c>
      <c r="AP10" s="349">
        <v>0.73522723820288527</v>
      </c>
      <c r="AQ10" s="349">
        <v>0.70444376214253324</v>
      </c>
      <c r="AR10" s="349">
        <v>0.70278051986961543</v>
      </c>
      <c r="AS10" s="349">
        <v>0.71190317948023418</v>
      </c>
      <c r="AT10" s="349">
        <v>0.71012809224919227</v>
      </c>
      <c r="AU10" s="349">
        <v>0.71545444804940328</v>
      </c>
    </row>
    <row r="11" spans="1:47" ht="14" x14ac:dyDescent="0.3">
      <c r="A11" s="448" t="s">
        <v>311</v>
      </c>
      <c r="B11" s="345">
        <v>-11300000</v>
      </c>
      <c r="C11" s="345">
        <v>-14100000</v>
      </c>
      <c r="D11" s="345">
        <v>-16300000</v>
      </c>
      <c r="E11" s="345">
        <v>-25000000</v>
      </c>
      <c r="F11" s="345">
        <v>-40098000</v>
      </c>
      <c r="G11" s="345">
        <v>-7742372.2274000002</v>
      </c>
      <c r="H11" s="345">
        <v>-6479000</v>
      </c>
      <c r="I11" s="345">
        <v>-11000000</v>
      </c>
      <c r="J11" s="345">
        <v>-10100000</v>
      </c>
      <c r="K11" s="345">
        <v>-35063000</v>
      </c>
      <c r="L11" s="345">
        <v>-35900000</v>
      </c>
      <c r="M11" s="345">
        <v>-4569308.8377999999</v>
      </c>
      <c r="N11" s="345">
        <v>-4363062.0570999999</v>
      </c>
      <c r="O11" s="345">
        <v>-5040574.2812999999</v>
      </c>
      <c r="P11" s="345">
        <v>-8412267.4175000116</v>
      </c>
      <c r="Q11" s="345">
        <v>-22385212.593699999</v>
      </c>
      <c r="R11" s="345">
        <v>-22431000</v>
      </c>
      <c r="S11" s="345">
        <v>-21142711.338109002</v>
      </c>
      <c r="T11" s="345">
        <v>-4980812.9003999988</v>
      </c>
      <c r="U11" s="345">
        <v>909000</v>
      </c>
      <c r="V11" s="345">
        <v>-9207000</v>
      </c>
      <c r="W11" s="345">
        <v>-10988000</v>
      </c>
      <c r="X11" s="345">
        <v>-24293000</v>
      </c>
      <c r="Y11" s="345">
        <v>-21747174.0502</v>
      </c>
      <c r="Z11" s="345">
        <v>-5461395.1749000009</v>
      </c>
      <c r="AA11" s="345">
        <v>-8922712.8046000004</v>
      </c>
      <c r="AB11" s="345">
        <v>-9679027.6116000004</v>
      </c>
      <c r="AC11" s="345">
        <v>-12129581.173</v>
      </c>
      <c r="AD11" s="345">
        <v>-36578856.724100001</v>
      </c>
      <c r="AE11" s="345">
        <v>-15485006.111399999</v>
      </c>
      <c r="AF11" s="345">
        <v>-14044954.091100002</v>
      </c>
      <c r="AG11" s="345">
        <v>-13490275.454</v>
      </c>
      <c r="AH11" s="345">
        <v>-19468428.880800001</v>
      </c>
      <c r="AI11" s="345">
        <v>-62488664.537299998</v>
      </c>
      <c r="AJ11" s="345">
        <v>-15387555.526099999</v>
      </c>
      <c r="AK11" s="345">
        <v>-17106131.106800001</v>
      </c>
      <c r="AL11" s="345">
        <v>-5642194.8913000003</v>
      </c>
      <c r="AM11" s="345">
        <v>-8508487.6405999996</v>
      </c>
      <c r="AN11" s="345">
        <v>-46644369.164800003</v>
      </c>
      <c r="AO11" s="345">
        <v>-15108118.362299999</v>
      </c>
      <c r="AP11" s="345">
        <v>3145875.5216000006</v>
      </c>
      <c r="AQ11" s="345">
        <v>-16415648.591023263</v>
      </c>
      <c r="AR11" s="345">
        <v>-21071894.460905027</v>
      </c>
      <c r="AS11" s="345">
        <v>-49450069.745312907</v>
      </c>
      <c r="AT11" s="553">
        <v>-19638185.205013908</v>
      </c>
      <c r="AU11" s="553">
        <v>-15991705.166426387</v>
      </c>
    </row>
    <row r="12" spans="1:47" x14ac:dyDescent="0.25">
      <c r="A12" s="447" t="s" vm="14">
        <v>312</v>
      </c>
      <c r="B12" s="346">
        <v>0</v>
      </c>
      <c r="C12" s="346">
        <v>0</v>
      </c>
      <c r="D12" s="346">
        <v>-3800000</v>
      </c>
      <c r="E12" s="346">
        <v>-5200000</v>
      </c>
      <c r="F12" s="346">
        <v>-3086000</v>
      </c>
      <c r="G12" s="346">
        <v>-441733.92559999996</v>
      </c>
      <c r="H12" s="346">
        <v>-493000</v>
      </c>
      <c r="I12" s="346">
        <v>-500000</v>
      </c>
      <c r="J12" s="346">
        <v>-1000000</v>
      </c>
      <c r="K12" s="346">
        <v>-2390000</v>
      </c>
      <c r="L12" s="346">
        <v>-2400000</v>
      </c>
      <c r="M12" s="346">
        <v>-227824.45080000002</v>
      </c>
      <c r="N12" s="346">
        <v>-653442.66</v>
      </c>
      <c r="O12" s="346">
        <v>-1777426.548</v>
      </c>
      <c r="P12" s="346">
        <v>-5054535.1959999995</v>
      </c>
      <c r="Q12" s="346">
        <v>-7713228.8547999999</v>
      </c>
      <c r="R12" s="346">
        <v>-7713000</v>
      </c>
      <c r="S12" s="346">
        <v>-7670096.5333599998</v>
      </c>
      <c r="T12" s="346">
        <v>-101834.31400000001</v>
      </c>
      <c r="U12" s="346">
        <v>-5000</v>
      </c>
      <c r="V12" s="346">
        <v>-1407000</v>
      </c>
      <c r="W12" s="346">
        <v>-2104000</v>
      </c>
      <c r="X12" s="346">
        <v>-3618000</v>
      </c>
      <c r="Y12" s="346">
        <v>-3621541.4992999993</v>
      </c>
      <c r="Z12" s="346">
        <v>-48264.05</v>
      </c>
      <c r="AA12" s="346">
        <v>-125767.66959999999</v>
      </c>
      <c r="AB12" s="346">
        <v>-491342.43</v>
      </c>
      <c r="AC12" s="346">
        <v>-1210901.6806000001</v>
      </c>
      <c r="AD12" s="346">
        <v>-1872970.1566999999</v>
      </c>
      <c r="AE12" s="346" vm="359">
        <v>-1770325.94</v>
      </c>
      <c r="AF12" s="346" vm="360">
        <v>-523864.50109999999</v>
      </c>
      <c r="AG12" s="346" vm="361">
        <v>-463666.0122</v>
      </c>
      <c r="AH12" s="346" vm="362">
        <v>-444634.94669999997</v>
      </c>
      <c r="AI12" s="346" vm="363">
        <v>-3202491.4</v>
      </c>
      <c r="AJ12" s="346" vm="666">
        <v>-164166.49280000001</v>
      </c>
      <c r="AK12" s="346" vm="667">
        <v>-506382.55200000003</v>
      </c>
      <c r="AL12" s="346" vm="668">
        <v>-846555.15009999997</v>
      </c>
      <c r="AM12" s="346" vm="669">
        <v>-138355.58660000001</v>
      </c>
      <c r="AN12" s="346" vm="670">
        <v>-1655459.7815</v>
      </c>
      <c r="AO12" s="346" vm="495">
        <v>-173086.81789999999</v>
      </c>
      <c r="AP12" s="346" vm="671">
        <v>-237426.46789999999</v>
      </c>
      <c r="AQ12" s="346" vm="1285">
        <v>-325688.709399999</v>
      </c>
      <c r="AR12" s="346" vm="1418">
        <v>88540.686199999822</v>
      </c>
      <c r="AS12" s="346" vm="1419">
        <v>-647661.30924600014</v>
      </c>
      <c r="AT12" s="554" vm="1605">
        <v>-410254.06899999984</v>
      </c>
      <c r="AU12" s="554" vm="1717">
        <v>-611910.68000000063</v>
      </c>
    </row>
    <row r="13" spans="1:47" x14ac:dyDescent="0.25">
      <c r="A13" s="447" t="s" vm="13">
        <v>313</v>
      </c>
      <c r="B13" s="346">
        <v>-8900000</v>
      </c>
      <c r="C13" s="346">
        <v>-9300000</v>
      </c>
      <c r="D13" s="346">
        <v>-3300000</v>
      </c>
      <c r="E13" s="346">
        <v>-7300000</v>
      </c>
      <c r="F13" s="346">
        <v>-34461000</v>
      </c>
      <c r="G13" s="346">
        <v>-5223483.200600001</v>
      </c>
      <c r="H13" s="346">
        <v>-3780000</v>
      </c>
      <c r="I13" s="346">
        <v>-6444000</v>
      </c>
      <c r="J13" s="346">
        <v>-6300000</v>
      </c>
      <c r="K13" s="346">
        <v>-21781000</v>
      </c>
      <c r="L13" s="346">
        <v>-22400000</v>
      </c>
      <c r="M13" s="346">
        <v>-3201578.4258999997</v>
      </c>
      <c r="N13" s="346">
        <v>-3156824.4698000001</v>
      </c>
      <c r="O13" s="346">
        <v>-2878911.7682000003</v>
      </c>
      <c r="P13" s="346">
        <v>-3622919.0795000098</v>
      </c>
      <c r="Q13" s="346">
        <v>-12860233.7434</v>
      </c>
      <c r="R13" s="346">
        <v>-12907000</v>
      </c>
      <c r="S13" s="346">
        <v>-12399485.257333001</v>
      </c>
      <c r="T13" s="346">
        <v>-3886170.0215999978</v>
      </c>
      <c r="U13" s="346">
        <v>-713000</v>
      </c>
      <c r="V13" s="346">
        <v>-7722000</v>
      </c>
      <c r="W13" s="346">
        <v>-8103000</v>
      </c>
      <c r="X13" s="346">
        <v>-20450000</v>
      </c>
      <c r="Y13" s="346">
        <v>-19723205.230699997</v>
      </c>
      <c r="Z13" s="346">
        <v>-3919925.6129999999</v>
      </c>
      <c r="AA13" s="346">
        <v>-4731230.8668999998</v>
      </c>
      <c r="AB13" s="346">
        <v>-8008073.8694000002</v>
      </c>
      <c r="AC13" s="346">
        <v>-9282689.3544999994</v>
      </c>
      <c r="AD13" s="346">
        <v>-25921887.667300001</v>
      </c>
      <c r="AE13" s="346" vm="364">
        <v>-12538729.4637</v>
      </c>
      <c r="AF13" s="346" vm="365">
        <v>-12508584.122300001</v>
      </c>
      <c r="AG13" s="346" vm="366">
        <v>-13102844.2787</v>
      </c>
      <c r="AH13" s="346" vm="367">
        <v>-15122892.220100001</v>
      </c>
      <c r="AI13" s="346" vm="368">
        <v>-53273050.084799998</v>
      </c>
      <c r="AJ13" s="346" vm="672">
        <v>-13263681.9352</v>
      </c>
      <c r="AK13" s="346" vm="673">
        <v>-15282948.429400001</v>
      </c>
      <c r="AL13" s="346" vm="674">
        <v>-3682471.0673000002</v>
      </c>
      <c r="AM13" s="346" vm="675">
        <v>-13106795.254899999</v>
      </c>
      <c r="AN13" s="346" vm="676">
        <v>-45335896.686800003</v>
      </c>
      <c r="AO13" s="346" vm="496">
        <v>-15727795.220799999</v>
      </c>
      <c r="AP13" s="346" vm="677">
        <v>-12824188.854499999</v>
      </c>
      <c r="AQ13" s="346" vm="1286">
        <v>-12857882.936335506</v>
      </c>
      <c r="AR13" s="346" vm="1420">
        <v>-16732699.466232311</v>
      </c>
      <c r="AS13" s="346" vm="1421">
        <v>-58142850.329133831</v>
      </c>
      <c r="AT13" s="554" vm="1606">
        <v>-18129391.983734809</v>
      </c>
      <c r="AU13" s="554" vm="1718">
        <v>-13120121.128177175</v>
      </c>
    </row>
    <row r="14" spans="1:47" x14ac:dyDescent="0.25">
      <c r="A14" s="447" t="s" vm="21">
        <v>314</v>
      </c>
      <c r="B14" s="346">
        <v>-2400000</v>
      </c>
      <c r="C14" s="346">
        <v>-4800000</v>
      </c>
      <c r="D14" s="346">
        <v>-9200000</v>
      </c>
      <c r="E14" s="346">
        <v>-12500000</v>
      </c>
      <c r="F14" s="346">
        <v>-2551000</v>
      </c>
      <c r="G14" s="346">
        <v>-2077155.1011999999</v>
      </c>
      <c r="H14" s="346">
        <v>-2206000</v>
      </c>
      <c r="I14" s="346">
        <v>-4047000</v>
      </c>
      <c r="J14" s="346">
        <v>-2800000</v>
      </c>
      <c r="K14" s="346">
        <v>-10892000</v>
      </c>
      <c r="L14" s="346">
        <v>-11200000</v>
      </c>
      <c r="M14" s="346">
        <v>-1139905.9611</v>
      </c>
      <c r="N14" s="346">
        <v>-552794.9273000001</v>
      </c>
      <c r="O14" s="346">
        <v>-384235.96509999997</v>
      </c>
      <c r="P14" s="346">
        <v>265186.85799999704</v>
      </c>
      <c r="Q14" s="346">
        <v>-1811749.9955</v>
      </c>
      <c r="R14" s="346">
        <v>-1811000</v>
      </c>
      <c r="S14" s="346">
        <v>-1073129.5474159997</v>
      </c>
      <c r="T14" s="346">
        <v>-992808.56480000017</v>
      </c>
      <c r="U14" s="346">
        <v>1627000</v>
      </c>
      <c r="V14" s="346">
        <v>-78000</v>
      </c>
      <c r="W14" s="346">
        <v>-781000</v>
      </c>
      <c r="X14" s="346">
        <v>-225000</v>
      </c>
      <c r="Y14" s="346">
        <v>1597572.6798</v>
      </c>
      <c r="Z14" s="346">
        <v>-1493205.5119</v>
      </c>
      <c r="AA14" s="346">
        <v>-4065714.2681</v>
      </c>
      <c r="AB14" s="346">
        <v>-1179611.3121999998</v>
      </c>
      <c r="AC14" s="346">
        <v>-1635990.1379</v>
      </c>
      <c r="AD14" s="346">
        <v>-8783998.9000999983</v>
      </c>
      <c r="AE14" s="346" vm="369">
        <v>-1175950.7076999999</v>
      </c>
      <c r="AF14" s="346" vm="370">
        <v>-1012505.4677</v>
      </c>
      <c r="AG14" s="346" vm="371">
        <v>76234.836899999995</v>
      </c>
      <c r="AH14" s="346" vm="372">
        <v>-3900901.7140000002</v>
      </c>
      <c r="AI14" s="346" vm="373">
        <v>-6013123.0525000002</v>
      </c>
      <c r="AJ14" s="346" vm="678">
        <v>-1959707.0981000001</v>
      </c>
      <c r="AK14" s="346" vm="679">
        <v>-1316800.1254</v>
      </c>
      <c r="AL14" s="346" vm="680">
        <v>-1113168.6739000001</v>
      </c>
      <c r="AM14" s="346" vm="681">
        <v>4736663.2008999996</v>
      </c>
      <c r="AN14" s="346" vm="682">
        <v>346987.30349999998</v>
      </c>
      <c r="AO14" s="346" vm="497">
        <v>792763.6764</v>
      </c>
      <c r="AP14" s="346" vm="683">
        <v>16207490.844000001</v>
      </c>
      <c r="AQ14" s="346" vm="1287">
        <v>-3232076.945287759</v>
      </c>
      <c r="AR14" s="346" vm="1422">
        <v>-4427735.6808727151</v>
      </c>
      <c r="AS14" s="346" vm="1423">
        <v>9340441.8930669259</v>
      </c>
      <c r="AT14" s="554" vm="1607">
        <v>-1098539.1522790997</v>
      </c>
      <c r="AU14" s="554" vm="1719">
        <v>-2259673.3582492108</v>
      </c>
    </row>
    <row r="15" spans="1:47" s="15" customFormat="1" ht="14" x14ac:dyDescent="0.3">
      <c r="A15" s="448" t="s" vm="12">
        <v>315</v>
      </c>
      <c r="B15" s="345">
        <v>390000000</v>
      </c>
      <c r="C15" s="345">
        <v>123514065.26746389</v>
      </c>
      <c r="D15" s="345">
        <v>313861098.79000002</v>
      </c>
      <c r="E15" s="345">
        <v>59500000</v>
      </c>
      <c r="F15" s="345">
        <v>155970731.24000001</v>
      </c>
      <c r="G15" s="345">
        <v>-2452054.3599999994</v>
      </c>
      <c r="H15" s="345">
        <v>18132422.969999999</v>
      </c>
      <c r="I15" s="345">
        <v>16000000</v>
      </c>
      <c r="J15" s="345">
        <v>174476000</v>
      </c>
      <c r="K15" s="345">
        <v>206205000</v>
      </c>
      <c r="L15" s="345">
        <v>206272964.63999999</v>
      </c>
      <c r="M15" s="345">
        <v>50751271.189999998</v>
      </c>
      <c r="N15" s="345">
        <v>61781370.060000002</v>
      </c>
      <c r="O15" s="345">
        <v>70844849.220000029</v>
      </c>
      <c r="P15" s="345">
        <v>253950192.35999998</v>
      </c>
      <c r="Q15" s="345">
        <v>437327682.82999998</v>
      </c>
      <c r="R15" s="345">
        <v>434002000</v>
      </c>
      <c r="S15" s="345">
        <v>-434002817.18489999</v>
      </c>
      <c r="T15" s="345">
        <v>28160428.439999998</v>
      </c>
      <c r="U15" s="345">
        <v>177332000</v>
      </c>
      <c r="V15" s="345">
        <v>4847023.79</v>
      </c>
      <c r="W15" s="345">
        <v>-14744000</v>
      </c>
      <c r="X15" s="345">
        <v>195595683.42399999</v>
      </c>
      <c r="Y15" s="345">
        <v>200363114.05630001</v>
      </c>
      <c r="Z15" s="345">
        <v>258158.09999999998</v>
      </c>
      <c r="AA15" s="345">
        <v>-540509.73</v>
      </c>
      <c r="AB15" s="345">
        <v>14070711.050000001</v>
      </c>
      <c r="AC15" s="345">
        <v>12455950.150000006</v>
      </c>
      <c r="AD15" s="345">
        <v>26244309.57</v>
      </c>
      <c r="AE15" s="345" vm="374">
        <v>2711446.09</v>
      </c>
      <c r="AF15" s="345" vm="375">
        <v>26527121.66</v>
      </c>
      <c r="AG15" s="345" vm="376">
        <v>7152030.1799999997</v>
      </c>
      <c r="AH15" s="345" vm="377">
        <v>75552484.069999993</v>
      </c>
      <c r="AI15" s="345" vm="378">
        <v>111943082</v>
      </c>
      <c r="AJ15" s="345" vm="684">
        <v>89676429.450000003</v>
      </c>
      <c r="AK15" s="345" vm="685">
        <v>20052302.489999998</v>
      </c>
      <c r="AL15" s="345" vm="686">
        <v>99173399.329999998</v>
      </c>
      <c r="AM15" s="345" vm="687">
        <v>96998230.189999998</v>
      </c>
      <c r="AN15" s="345" vm="688">
        <v>305900361.45999998</v>
      </c>
      <c r="AO15" s="345" vm="498">
        <v>137136701.33000001</v>
      </c>
      <c r="AP15" s="345" vm="689">
        <v>17698010.399999999</v>
      </c>
      <c r="AQ15" s="345" vm="1288">
        <v>191823749.26000005</v>
      </c>
      <c r="AR15" s="345" vm="1424">
        <v>64250265.790000014</v>
      </c>
      <c r="AS15" s="345" vm="1425">
        <v>410908726.78000009</v>
      </c>
      <c r="AT15" s="553" vm="1608">
        <v>60984156.570000023</v>
      </c>
      <c r="AU15" s="553" vm="1720">
        <v>3441015.6200000048</v>
      </c>
    </row>
    <row r="16" spans="1:47" ht="14" x14ac:dyDescent="0.3">
      <c r="A16" s="461" t="s" vm="11">
        <v>316</v>
      </c>
      <c r="B16" s="350">
        <v>495600000</v>
      </c>
      <c r="C16" s="350">
        <v>264200000</v>
      </c>
      <c r="D16" s="350">
        <v>468100000</v>
      </c>
      <c r="E16" s="350">
        <v>216600000</v>
      </c>
      <c r="F16" s="350">
        <v>242198000</v>
      </c>
      <c r="G16" s="350">
        <v>21787250.553999994</v>
      </c>
      <c r="H16" s="350">
        <v>44833000</v>
      </c>
      <c r="I16" s="350">
        <v>38800000</v>
      </c>
      <c r="J16" s="350">
        <v>203700000</v>
      </c>
      <c r="K16" s="350">
        <v>309388000</v>
      </c>
      <c r="L16" s="350">
        <v>280400000</v>
      </c>
      <c r="M16" s="350">
        <v>71507942.891800016</v>
      </c>
      <c r="N16" s="350">
        <v>87363680.501900002</v>
      </c>
      <c r="O16" s="350">
        <v>93225918.46390003</v>
      </c>
      <c r="P16" s="350">
        <v>277225991.15439999</v>
      </c>
      <c r="Q16" s="350">
        <v>529323533.01200002</v>
      </c>
      <c r="R16" s="350">
        <v>524256000</v>
      </c>
      <c r="S16" s="350">
        <v>-360588270.51793897</v>
      </c>
      <c r="T16" s="350">
        <v>49088477.364951998</v>
      </c>
      <c r="U16" s="350">
        <v>182147000</v>
      </c>
      <c r="V16" s="350">
        <v>16573000</v>
      </c>
      <c r="W16" s="350">
        <v>9890000</v>
      </c>
      <c r="X16" s="350">
        <v>257675000</v>
      </c>
      <c r="Y16" s="350">
        <v>254327366.19499999</v>
      </c>
      <c r="Z16" s="350">
        <v>10901139.2412</v>
      </c>
      <c r="AA16" s="350">
        <v>10763186.188599996</v>
      </c>
      <c r="AB16" s="350">
        <v>38144560.3961</v>
      </c>
      <c r="AC16" s="350">
        <v>37277625.913700007</v>
      </c>
      <c r="AD16" s="350">
        <v>97109849.449599981</v>
      </c>
      <c r="AE16" s="350">
        <v>27966450.209400002</v>
      </c>
      <c r="AF16" s="350">
        <v>51104171.474299997</v>
      </c>
      <c r="AG16" s="350">
        <v>33049116.823299993</v>
      </c>
      <c r="AH16" s="350">
        <v>101241624.67999998</v>
      </c>
      <c r="AI16" s="350">
        <v>213361363.18699998</v>
      </c>
      <c r="AJ16" s="350">
        <v>115311845.38020001</v>
      </c>
      <c r="AK16" s="350">
        <v>46036377.120300002</v>
      </c>
      <c r="AL16" s="350">
        <v>131674782.361</v>
      </c>
      <c r="AM16" s="350">
        <v>143271832.06379998</v>
      </c>
      <c r="AN16" s="350">
        <v>436294836.92529994</v>
      </c>
      <c r="AO16" s="350">
        <v>173097307.78110003</v>
      </c>
      <c r="AP16" s="350">
        <v>81714908.657600001</v>
      </c>
      <c r="AQ16" s="350">
        <v>227313865.86478412</v>
      </c>
      <c r="AR16" s="350">
        <v>109797422.43837351</v>
      </c>
      <c r="AS16" s="350">
        <v>591922083.10795057</v>
      </c>
      <c r="AT16" s="580">
        <v>103454811.66749991</v>
      </c>
      <c r="AU16" s="580">
        <v>48414283.825080633</v>
      </c>
    </row>
    <row r="17" spans="1:47" x14ac:dyDescent="0.25">
      <c r="A17" s="462" t="s" vm="10">
        <v>317</v>
      </c>
      <c r="B17" s="351">
        <v>-2400000</v>
      </c>
      <c r="C17" s="351">
        <v>-4000000</v>
      </c>
      <c r="D17" s="351">
        <v>300000</v>
      </c>
      <c r="E17" s="351">
        <v>2100000</v>
      </c>
      <c r="F17" s="351">
        <v>2300000</v>
      </c>
      <c r="G17" s="351">
        <v>1200000</v>
      </c>
      <c r="H17" s="351">
        <v>1300000</v>
      </c>
      <c r="I17" s="351">
        <v>2600000</v>
      </c>
      <c r="J17" s="351">
        <v>2900000</v>
      </c>
      <c r="K17" s="351">
        <v>8000000</v>
      </c>
      <c r="L17" s="351">
        <v>8000000</v>
      </c>
      <c r="M17" s="351">
        <v>3000000</v>
      </c>
      <c r="N17" s="351">
        <v>3200000</v>
      </c>
      <c r="O17" s="351">
        <v>3100000</v>
      </c>
      <c r="P17" s="351">
        <v>4900000</v>
      </c>
      <c r="Q17" s="351">
        <v>12600000</v>
      </c>
      <c r="R17" s="351">
        <v>1262914.7795000002</v>
      </c>
      <c r="S17" s="351">
        <v>1155188.547572</v>
      </c>
      <c r="T17" s="351">
        <v>23959.725800000248</v>
      </c>
      <c r="U17" s="351">
        <v>-148906.74110000001</v>
      </c>
      <c r="V17" s="351">
        <v>-12907.81799999997</v>
      </c>
      <c r="W17" s="351">
        <v>61793.99840000004</v>
      </c>
      <c r="X17" s="351">
        <v>-76060.8348999999</v>
      </c>
      <c r="Y17" s="351">
        <v>-206493.94469999988</v>
      </c>
      <c r="Z17" s="351">
        <v>-277848.25519999996</v>
      </c>
      <c r="AA17" s="351">
        <v>0</v>
      </c>
      <c r="AB17" s="351">
        <v>-17591.023199999996</v>
      </c>
      <c r="AC17" s="351">
        <v>424642.52519999997</v>
      </c>
      <c r="AD17" s="351">
        <v>176978.90540000005</v>
      </c>
      <c r="AE17" s="351" vm="379">
        <v>1216924.5826999999</v>
      </c>
      <c r="AF17" s="351" vm="380">
        <v>1232275.5064000001</v>
      </c>
      <c r="AG17" s="351" vm="381">
        <v>1229621.2748</v>
      </c>
      <c r="AH17" s="351" vm="382">
        <v>1233691.6564</v>
      </c>
      <c r="AI17" s="351" vm="383">
        <v>4912513.0203</v>
      </c>
      <c r="AJ17" s="351" vm="690">
        <v>-351358.54790000001</v>
      </c>
      <c r="AK17" s="351" vm="691">
        <v>372742.52559999999</v>
      </c>
      <c r="AL17" s="351" vm="692">
        <v>327712.34720000002</v>
      </c>
      <c r="AM17" s="351" vm="693">
        <v>-4732834.9901999999</v>
      </c>
      <c r="AN17" s="351" vm="694">
        <v>-4383738.6653000005</v>
      </c>
      <c r="AO17" s="351" vm="499">
        <v>308147.04070000001</v>
      </c>
      <c r="AP17" s="351" vm="695">
        <v>-60609.828600000001</v>
      </c>
      <c r="AQ17" s="351" vm="1289">
        <v>396478.59905750002</v>
      </c>
      <c r="AR17" s="351" vm="1426">
        <v>-504148.74354520009</v>
      </c>
      <c r="AS17" s="351" vm="1427">
        <v>140150.91845429922</v>
      </c>
      <c r="AT17" s="558" vm="1609">
        <v>244220.16424770001</v>
      </c>
      <c r="AU17" s="558" vm="1721">
        <v>227616.17715260002</v>
      </c>
    </row>
    <row r="18" spans="1:47" ht="14" x14ac:dyDescent="0.3">
      <c r="A18" s="448" t="s" vm="9">
        <v>27</v>
      </c>
      <c r="B18" s="347">
        <v>493200000</v>
      </c>
      <c r="C18" s="347">
        <v>260200000</v>
      </c>
      <c r="D18" s="347">
        <v>468400000</v>
      </c>
      <c r="E18" s="347">
        <v>218700000</v>
      </c>
      <c r="F18" s="347">
        <v>244498000</v>
      </c>
      <c r="G18" s="347">
        <v>22987250.553999994</v>
      </c>
      <c r="H18" s="347">
        <v>46133000</v>
      </c>
      <c r="I18" s="347">
        <v>41400000</v>
      </c>
      <c r="J18" s="347">
        <v>206600000</v>
      </c>
      <c r="K18" s="347">
        <v>317388000</v>
      </c>
      <c r="L18" s="347">
        <v>288400000</v>
      </c>
      <c r="M18" s="347">
        <v>74507942.891800016</v>
      </c>
      <c r="N18" s="347">
        <v>90563680.501900002</v>
      </c>
      <c r="O18" s="347">
        <v>96325918.46390003</v>
      </c>
      <c r="P18" s="347">
        <v>282125991.15439999</v>
      </c>
      <c r="Q18" s="347">
        <v>541923533.01200008</v>
      </c>
      <c r="R18" s="347">
        <v>525518914.77950001</v>
      </c>
      <c r="S18" s="347">
        <v>-359433081.97036695</v>
      </c>
      <c r="T18" s="347">
        <v>49112437.090751998</v>
      </c>
      <c r="U18" s="347">
        <v>181998093.25889999</v>
      </c>
      <c r="V18" s="347">
        <v>16560092.182</v>
      </c>
      <c r="W18" s="347">
        <v>9951793.9984000009</v>
      </c>
      <c r="X18" s="347">
        <v>257598939.16509998</v>
      </c>
      <c r="Y18" s="347">
        <v>254120872.25029999</v>
      </c>
      <c r="Z18" s="347">
        <v>10623290.986</v>
      </c>
      <c r="AA18" s="347">
        <v>10763186.188599996</v>
      </c>
      <c r="AB18" s="347">
        <v>38126969.372900002</v>
      </c>
      <c r="AC18" s="347">
        <v>37702268.438900009</v>
      </c>
      <c r="AD18" s="347">
        <v>97286828.354999974</v>
      </c>
      <c r="AE18" s="347">
        <v>29183374.792100001</v>
      </c>
      <c r="AF18" s="347">
        <v>52336446.980699994</v>
      </c>
      <c r="AG18" s="347">
        <v>34278738.098099992</v>
      </c>
      <c r="AH18" s="347">
        <v>102475316.33639997</v>
      </c>
      <c r="AI18" s="347">
        <v>218273876.20729998</v>
      </c>
      <c r="AJ18" s="347">
        <v>114960486.83230001</v>
      </c>
      <c r="AK18" s="347">
        <v>46409119.645900004</v>
      </c>
      <c r="AL18" s="347">
        <v>132002494.70820001</v>
      </c>
      <c r="AM18" s="347">
        <v>138538997.07359996</v>
      </c>
      <c r="AN18" s="347">
        <v>431911098.25999993</v>
      </c>
      <c r="AO18" s="347">
        <v>173405454.82180002</v>
      </c>
      <c r="AP18" s="347">
        <v>81654298.828999996</v>
      </c>
      <c r="AQ18" s="347">
        <v>227710344.46384162</v>
      </c>
      <c r="AR18" s="347">
        <v>109293273.6948283</v>
      </c>
      <c r="AS18" s="347">
        <v>592062234.02640486</v>
      </c>
      <c r="AT18" s="555">
        <v>103699031.83174762</v>
      </c>
      <c r="AU18" s="555">
        <v>48641900.00223323</v>
      </c>
    </row>
    <row r="19" spans="1:47" x14ac:dyDescent="0.25">
      <c r="A19" s="447" t="s">
        <v>570</v>
      </c>
      <c r="B19" s="346">
        <v>-390000000</v>
      </c>
      <c r="C19" s="346">
        <v>-123514065.26746389</v>
      </c>
      <c r="D19" s="346">
        <v>-313861098.79000002</v>
      </c>
      <c r="E19" s="346">
        <v>-59500000</v>
      </c>
      <c r="F19" s="346">
        <v>-155970731.24000001</v>
      </c>
      <c r="G19" s="346">
        <v>2452054.3599999994</v>
      </c>
      <c r="H19" s="346">
        <v>-18132422.969999999</v>
      </c>
      <c r="I19" s="346">
        <v>-16000000</v>
      </c>
      <c r="J19" s="346">
        <v>-174476000</v>
      </c>
      <c r="K19" s="346">
        <v>-206205000</v>
      </c>
      <c r="L19" s="346">
        <v>-206272964.63999999</v>
      </c>
      <c r="M19" s="346">
        <v>-50751271.189999998</v>
      </c>
      <c r="N19" s="346">
        <v>-61781370.060000002</v>
      </c>
      <c r="O19" s="346">
        <v>-70844849.220000029</v>
      </c>
      <c r="P19" s="346">
        <v>-253950192.35999998</v>
      </c>
      <c r="Q19" s="346">
        <v>-437327682.82999998</v>
      </c>
      <c r="R19" s="346">
        <v>-434002000</v>
      </c>
      <c r="S19" s="346">
        <v>434002817.18489999</v>
      </c>
      <c r="T19" s="346">
        <v>-28160428.439999998</v>
      </c>
      <c r="U19" s="346">
        <v>-177332000</v>
      </c>
      <c r="V19" s="346">
        <v>-4847023.79</v>
      </c>
      <c r="W19" s="346">
        <v>14744000</v>
      </c>
      <c r="X19" s="346">
        <v>-195595683.42399999</v>
      </c>
      <c r="Y19" s="346">
        <v>-200363114.05630001</v>
      </c>
      <c r="Z19" s="346">
        <v>-258158.09999999998</v>
      </c>
      <c r="AA19" s="346">
        <v>540509.73</v>
      </c>
      <c r="AB19" s="346">
        <v>-14070711.050000001</v>
      </c>
      <c r="AC19" s="346">
        <v>-12455950.150000006</v>
      </c>
      <c r="AD19" s="346">
        <v>-26244309.57</v>
      </c>
      <c r="AE19" s="346" vm="384">
        <v>-2711446.09</v>
      </c>
      <c r="AF19" s="346" vm="385">
        <v>-26527121.66</v>
      </c>
      <c r="AG19" s="346" vm="386">
        <v>-7152030.1799999997</v>
      </c>
      <c r="AH19" s="346" vm="387">
        <v>-75552484.069999993</v>
      </c>
      <c r="AI19" s="346" vm="388">
        <v>-111943082</v>
      </c>
      <c r="AJ19" s="346" vm="696">
        <v>-89676429.450000003</v>
      </c>
      <c r="AK19" s="346" vm="697">
        <v>-20052302.489999998</v>
      </c>
      <c r="AL19" s="346" vm="698">
        <v>-99173399.329999998</v>
      </c>
      <c r="AM19" s="346" vm="699">
        <v>-96998230.189999998</v>
      </c>
      <c r="AN19" s="346" vm="700">
        <v>-305900361.45999998</v>
      </c>
      <c r="AO19" s="346" vm="500">
        <v>-137136701.33000001</v>
      </c>
      <c r="AP19" s="346" vm="701">
        <v>-17698010.399999999</v>
      </c>
      <c r="AQ19" s="346" vm="1290">
        <v>-191823749.26000005</v>
      </c>
      <c r="AR19" s="346" vm="1428">
        <v>-64250265.789999992</v>
      </c>
      <c r="AS19" s="346" vm="1429">
        <v>-410908726.77999997</v>
      </c>
      <c r="AT19" s="554" vm="1610">
        <v>-60984156.570000023</v>
      </c>
      <c r="AU19" s="554" vm="1722">
        <v>-3441015.6200000048</v>
      </c>
    </row>
    <row r="20" spans="1:47" x14ac:dyDescent="0.25">
      <c r="A20" s="458" t="s" vm="7">
        <v>318</v>
      </c>
      <c r="B20" s="346">
        <v>-384500000</v>
      </c>
      <c r="C20" s="346">
        <v>-115900000</v>
      </c>
      <c r="D20" s="346">
        <v>12900000</v>
      </c>
      <c r="E20" s="346">
        <v>0</v>
      </c>
      <c r="F20" s="346">
        <v>27350000</v>
      </c>
      <c r="G20" s="346">
        <v>6359249.7211999996</v>
      </c>
      <c r="H20" s="346">
        <v>6107000</v>
      </c>
      <c r="I20" s="346">
        <v>6900000</v>
      </c>
      <c r="J20" s="346">
        <v>5200000</v>
      </c>
      <c r="K20" s="346">
        <v>24577000</v>
      </c>
      <c r="L20" s="346">
        <v>10600000</v>
      </c>
      <c r="M20" s="346">
        <v>0</v>
      </c>
      <c r="N20" s="346">
        <v>700000</v>
      </c>
      <c r="O20" s="346">
        <v>2636213.3199999998</v>
      </c>
      <c r="P20" s="346">
        <v>3600000</v>
      </c>
      <c r="Q20" s="346">
        <v>7100000</v>
      </c>
      <c r="R20" s="346">
        <v>9145854.6859999858</v>
      </c>
      <c r="S20" s="346">
        <v>15727613.066</v>
      </c>
      <c r="T20" s="346">
        <v>2500000</v>
      </c>
      <c r="U20" s="346">
        <v>0</v>
      </c>
      <c r="V20" s="346">
        <v>1516160.7151858001</v>
      </c>
      <c r="W20" s="346">
        <v>307950.57869999995</v>
      </c>
      <c r="X20" s="346">
        <v>4316942.0139857996</v>
      </c>
      <c r="Y20" s="346">
        <v>4316942.0140000004</v>
      </c>
      <c r="Z20" s="346">
        <v>1582624.8939</v>
      </c>
      <c r="AA20" s="346">
        <v>5315901.4875000007</v>
      </c>
      <c r="AB20" s="346">
        <v>3437606.4095999999</v>
      </c>
      <c r="AC20" s="346">
        <v>7127067.4449000005</v>
      </c>
      <c r="AD20" s="346">
        <v>17463200.2359</v>
      </c>
      <c r="AE20" s="346" vm="389">
        <v>2507325.98</v>
      </c>
      <c r="AF20" s="346" vm="390">
        <v>818887.42</v>
      </c>
      <c r="AG20" s="346" vm="391">
        <v>842136.02</v>
      </c>
      <c r="AH20" s="346" vm="392">
        <v>3833932.7</v>
      </c>
      <c r="AI20" s="346" vm="393">
        <v>8002282.1200000001</v>
      </c>
      <c r="AJ20" s="346" vm="702">
        <v>420045.96</v>
      </c>
      <c r="AK20" s="346" vm="703">
        <v>1009949.99</v>
      </c>
      <c r="AL20" s="346" vm="704">
        <v>2290006.2910000002</v>
      </c>
      <c r="AM20" s="346" vm="705">
        <v>12283674.9089</v>
      </c>
      <c r="AN20" s="346" vm="706">
        <v>16003677.149900001</v>
      </c>
      <c r="AO20" s="346" vm="501">
        <v>419864.36</v>
      </c>
      <c r="AP20" s="346">
        <v>0</v>
      </c>
      <c r="AQ20" s="346" vm="1291">
        <v>2971366.24</v>
      </c>
      <c r="AR20" s="346" vm="1430">
        <v>1630562.7</v>
      </c>
      <c r="AS20" s="346" vm="1431">
        <v>5021793.3000000017</v>
      </c>
      <c r="AT20" s="554" vm="1611">
        <v>161358.70000000001</v>
      </c>
      <c r="AU20" s="554" vm="1723">
        <v>589606.31999999983</v>
      </c>
    </row>
    <row r="21" spans="1:47" x14ac:dyDescent="0.25">
      <c r="A21" s="458" t="s">
        <v>578</v>
      </c>
      <c r="B21" s="346">
        <v>0</v>
      </c>
      <c r="C21" s="346">
        <v>0</v>
      </c>
      <c r="D21" s="346">
        <v>0</v>
      </c>
      <c r="E21" s="346">
        <v>0</v>
      </c>
      <c r="F21" s="346">
        <v>0</v>
      </c>
      <c r="G21" s="346">
        <v>0</v>
      </c>
      <c r="H21" s="346">
        <v>0</v>
      </c>
      <c r="I21" s="346">
        <v>0</v>
      </c>
      <c r="J21" s="346">
        <v>0</v>
      </c>
      <c r="K21" s="346">
        <v>0</v>
      </c>
      <c r="L21" s="346">
        <v>0</v>
      </c>
      <c r="M21" s="346">
        <v>0</v>
      </c>
      <c r="N21" s="346">
        <v>0</v>
      </c>
      <c r="O21" s="346">
        <v>0</v>
      </c>
      <c r="P21" s="346">
        <v>0</v>
      </c>
      <c r="Q21" s="346">
        <v>0</v>
      </c>
      <c r="R21" s="346">
        <v>0</v>
      </c>
      <c r="S21" s="346">
        <v>0</v>
      </c>
      <c r="T21" s="346">
        <v>0</v>
      </c>
      <c r="U21" s="346">
        <v>0</v>
      </c>
      <c r="V21" s="346">
        <v>0</v>
      </c>
      <c r="W21" s="346">
        <v>0</v>
      </c>
      <c r="X21" s="346">
        <v>0</v>
      </c>
      <c r="Y21" s="346">
        <v>0</v>
      </c>
      <c r="Z21" s="346">
        <v>0</v>
      </c>
      <c r="AA21" s="346">
        <v>0</v>
      </c>
      <c r="AB21" s="346">
        <v>0</v>
      </c>
      <c r="AC21" s="346">
        <v>0</v>
      </c>
      <c r="AD21" s="346">
        <v>0</v>
      </c>
      <c r="AE21" s="346" vm="394">
        <v>1098357.0116999999</v>
      </c>
      <c r="AF21" s="346" vm="395">
        <v>3130627.26</v>
      </c>
      <c r="AG21" s="346" vm="396">
        <v>1977892.3</v>
      </c>
      <c r="AH21" s="346" vm="397">
        <v>2113878.31</v>
      </c>
      <c r="AI21" s="346" vm="398">
        <v>8320754.8816999998</v>
      </c>
      <c r="AJ21" s="346" vm="707">
        <v>6305841.3981999997</v>
      </c>
      <c r="AK21" s="346" vm="708">
        <v>6599871.0897000004</v>
      </c>
      <c r="AL21" s="346" vm="709">
        <v>5257338.3526999997</v>
      </c>
      <c r="AM21" s="346" vm="710">
        <v>-5878273.7984999996</v>
      </c>
      <c r="AN21" s="346" vm="711">
        <v>12284777.042099999</v>
      </c>
      <c r="AO21" s="346" vm="502">
        <v>5723579.2721999995</v>
      </c>
      <c r="AP21" s="346" vm="712">
        <v>-1064078.3452000001</v>
      </c>
      <c r="AQ21" s="346" vm="1292">
        <v>7639727.5645000022</v>
      </c>
      <c r="AR21" s="346" vm="1432">
        <v>6804781.2547000004</v>
      </c>
      <c r="AS21" s="346" vm="1433">
        <v>19104009.746200029</v>
      </c>
      <c r="AT21" s="554" vm="1612">
        <v>5786090.5087000001</v>
      </c>
      <c r="AU21" s="554" vm="1724">
        <v>7490835.0923999939</v>
      </c>
    </row>
    <row r="22" spans="1:47" ht="14" x14ac:dyDescent="0.3">
      <c r="A22" s="459" t="s" vm="6">
        <v>319</v>
      </c>
      <c r="B22" s="348">
        <v>108700000</v>
      </c>
      <c r="C22" s="348">
        <v>144300000</v>
      </c>
      <c r="D22" s="348">
        <v>167400000</v>
      </c>
      <c r="E22" s="348">
        <v>159200000</v>
      </c>
      <c r="F22" s="348">
        <v>115900000</v>
      </c>
      <c r="G22" s="348">
        <v>31787178.378999997</v>
      </c>
      <c r="H22" s="348">
        <v>34073000</v>
      </c>
      <c r="I22" s="348">
        <v>32300000</v>
      </c>
      <c r="J22" s="348">
        <v>37400000</v>
      </c>
      <c r="K22" s="348">
        <v>135719000</v>
      </c>
      <c r="L22" s="348">
        <v>92700000</v>
      </c>
      <c r="M22" s="348">
        <v>23840000.000000004</v>
      </c>
      <c r="N22" s="348">
        <v>29487659.5013</v>
      </c>
      <c r="O22" s="348">
        <v>28128332.3717</v>
      </c>
      <c r="P22" s="348">
        <v>31900000</v>
      </c>
      <c r="Q22" s="348">
        <v>111729370.49319999</v>
      </c>
      <c r="R22" s="348">
        <v>100662000</v>
      </c>
      <c r="S22" s="348">
        <v>90297348.280533031</v>
      </c>
      <c r="T22" s="348">
        <v>23444839.370851994</v>
      </c>
      <c r="U22" s="348">
        <v>4666000</v>
      </c>
      <c r="V22" s="348">
        <v>13229000</v>
      </c>
      <c r="W22" s="348">
        <v>25004000</v>
      </c>
      <c r="X22" s="348">
        <v>66320000</v>
      </c>
      <c r="Y22" s="348">
        <v>58074700.207999974</v>
      </c>
      <c r="Z22" s="348">
        <v>11947757.779899999</v>
      </c>
      <c r="AA22" s="348">
        <v>16667373.064699998</v>
      </c>
      <c r="AB22" s="348">
        <v>27493864.732500002</v>
      </c>
      <c r="AC22" s="348">
        <v>32373385.733800001</v>
      </c>
      <c r="AD22" s="348">
        <v>88505719.020899981</v>
      </c>
      <c r="AE22" s="348">
        <v>30077611.693800002</v>
      </c>
      <c r="AF22" s="348">
        <v>29758840.000699997</v>
      </c>
      <c r="AG22" s="348">
        <v>29946736.238099992</v>
      </c>
      <c r="AH22" s="348">
        <v>32870643.276399978</v>
      </c>
      <c r="AI22" s="348">
        <v>122653831.20899998</v>
      </c>
      <c r="AJ22" s="348">
        <v>32009944.740500003</v>
      </c>
      <c r="AK22" s="348">
        <v>33966638.235600002</v>
      </c>
      <c r="AL22" s="348">
        <v>40376440.021900013</v>
      </c>
      <c r="AM22" s="348">
        <v>47946167.993999965</v>
      </c>
      <c r="AN22" s="348">
        <v>154299190.99199995</v>
      </c>
      <c r="AO22" s="348">
        <v>42412197.124000013</v>
      </c>
      <c r="AP22" s="348">
        <v>62892210.083799995</v>
      </c>
      <c r="AQ22" s="348">
        <v>46497689.008341573</v>
      </c>
      <c r="AR22" s="348">
        <v>53478351.859528311</v>
      </c>
      <c r="AS22" s="348">
        <v>205279310.29260492</v>
      </c>
      <c r="AT22" s="557">
        <v>48662324.4704476</v>
      </c>
      <c r="AU22" s="557">
        <v>53281325.794633217</v>
      </c>
    </row>
    <row r="23" spans="1:47" s="16" customFormat="1" ht="14" x14ac:dyDescent="0.3">
      <c r="A23" s="460" t="s">
        <v>310</v>
      </c>
      <c r="B23" s="349">
        <v>0.85321821036106749</v>
      </c>
      <c r="C23" s="349">
        <v>0.82896741025295106</v>
      </c>
      <c r="D23" s="349">
        <v>0.84974619289340103</v>
      </c>
      <c r="E23" s="349">
        <v>0.70194003527336857</v>
      </c>
      <c r="F23" s="349">
        <v>0.71060263272450808</v>
      </c>
      <c r="G23" s="349">
        <v>0.76088557168637716</v>
      </c>
      <c r="H23" s="349">
        <v>0.77175537938844851</v>
      </c>
      <c r="I23" s="349">
        <v>0.71304002295856417</v>
      </c>
      <c r="J23" s="349">
        <v>0.73622047244094491</v>
      </c>
      <c r="K23" s="349">
        <v>0.74570879120879119</v>
      </c>
      <c r="L23" s="349">
        <v>0.6082677165354331</v>
      </c>
      <c r="M23" s="349">
        <v>0.62981792905671463</v>
      </c>
      <c r="N23" s="349">
        <v>0.70286227192629802</v>
      </c>
      <c r="O23" s="349">
        <v>0.69283968727238909</v>
      </c>
      <c r="P23" s="349">
        <v>0.70330794294619714</v>
      </c>
      <c r="Q23" s="349">
        <v>0.67403653645301953</v>
      </c>
      <c r="R23" s="349">
        <v>0.61505654912839192</v>
      </c>
      <c r="S23" s="349">
        <v>0.63284466640057035</v>
      </c>
      <c r="T23" s="349">
        <v>0.66172301284542601</v>
      </c>
      <c r="U23" s="349">
        <v>0.63113756255917763</v>
      </c>
      <c r="V23" s="349">
        <v>0.48305703644197767</v>
      </c>
      <c r="W23" s="349">
        <v>0.54073225060011676</v>
      </c>
      <c r="X23" s="349">
        <v>0.56950992262840161</v>
      </c>
      <c r="Y23" s="349">
        <v>0.55740792035257136</v>
      </c>
      <c r="Z23" s="349">
        <v>0.44596021011485942</v>
      </c>
      <c r="AA23" s="349">
        <v>0.53465379848939398</v>
      </c>
      <c r="AB23" s="349">
        <v>0.60595441119541826</v>
      </c>
      <c r="AC23" s="349">
        <v>0.63358619018275131</v>
      </c>
      <c r="AD23" s="349">
        <v>0.5715835855849698</v>
      </c>
      <c r="AE23" s="349">
        <v>0.53827334479032074</v>
      </c>
      <c r="AF23" s="349">
        <v>0.51079675150591453</v>
      </c>
      <c r="AG23" s="349">
        <v>0.5140691082296811</v>
      </c>
      <c r="AH23" s="349">
        <v>0.51941896883988636</v>
      </c>
      <c r="AI23" s="349">
        <v>0.52043546933086593</v>
      </c>
      <c r="AJ23" s="349">
        <v>0.5318190666681899</v>
      </c>
      <c r="AK23" s="349">
        <v>0.54901298725527881</v>
      </c>
      <c r="AL23" s="349">
        <v>0.70245110901413466</v>
      </c>
      <c r="AM23" s="349">
        <v>0.61851746575653255</v>
      </c>
      <c r="AN23" s="349">
        <v>0.60025670503314299</v>
      </c>
      <c r="AO23" s="349">
        <v>0.5853126626080456</v>
      </c>
      <c r="AP23" s="349">
        <v>0.7596400363590553</v>
      </c>
      <c r="AQ23" s="349">
        <v>0.63104756961786235</v>
      </c>
      <c r="AR23" s="349">
        <v>0.56415609792999566</v>
      </c>
      <c r="AS23" s="349">
        <v>0.63410926483561858</v>
      </c>
      <c r="AT23" s="349">
        <v>0.55638591015861383</v>
      </c>
      <c r="AU23" s="349">
        <v>0.62528300152683935</v>
      </c>
    </row>
    <row r="24" spans="1:47" x14ac:dyDescent="0.25">
      <c r="A24" s="458" t="s">
        <v>577</v>
      </c>
      <c r="B24" s="346">
        <v>0</v>
      </c>
      <c r="C24" s="346">
        <v>0</v>
      </c>
      <c r="D24" s="346">
        <v>0</v>
      </c>
      <c r="E24" s="346">
        <v>0</v>
      </c>
      <c r="F24" s="346">
        <v>0</v>
      </c>
      <c r="G24" s="346">
        <v>0</v>
      </c>
      <c r="H24" s="346">
        <v>0</v>
      </c>
      <c r="I24" s="346">
        <v>0</v>
      </c>
      <c r="J24" s="346">
        <v>0</v>
      </c>
      <c r="K24" s="346">
        <v>0</v>
      </c>
      <c r="L24" s="346">
        <v>0</v>
      </c>
      <c r="M24" s="346">
        <v>0</v>
      </c>
      <c r="N24" s="346">
        <v>0</v>
      </c>
      <c r="O24" s="346">
        <v>0</v>
      </c>
      <c r="P24" s="346">
        <v>0</v>
      </c>
      <c r="Q24" s="346">
        <v>0</v>
      </c>
      <c r="R24" s="346">
        <v>0</v>
      </c>
      <c r="S24" s="346">
        <v>0</v>
      </c>
      <c r="T24" s="346">
        <v>0</v>
      </c>
      <c r="U24" s="346">
        <v>0</v>
      </c>
      <c r="V24" s="346">
        <v>0</v>
      </c>
      <c r="W24" s="346">
        <v>0</v>
      </c>
      <c r="X24" s="346">
        <v>0</v>
      </c>
      <c r="Y24" s="346">
        <v>0</v>
      </c>
      <c r="Z24" s="346">
        <v>0</v>
      </c>
      <c r="AA24" s="346">
        <v>0</v>
      </c>
      <c r="AB24" s="346">
        <v>0</v>
      </c>
      <c r="AC24" s="346">
        <v>0</v>
      </c>
      <c r="AD24" s="346">
        <v>0</v>
      </c>
      <c r="AE24" s="346" vm="399">
        <v>-17369241.4991</v>
      </c>
      <c r="AF24" s="346" vm="400">
        <v>-21216196.846799999</v>
      </c>
      <c r="AG24" s="346" vm="401">
        <v>-18837309.142299999</v>
      </c>
      <c r="AH24" s="346" vm="402">
        <v>-26059714.1851</v>
      </c>
      <c r="AI24" s="346" vm="403">
        <v>-83482461.673299998</v>
      </c>
      <c r="AJ24" s="346" vm="713">
        <v>-26741334.589200001</v>
      </c>
      <c r="AK24" s="346" vm="714">
        <v>-32999584.852899998</v>
      </c>
      <c r="AL24" s="346" vm="715">
        <v>-17803861.1829</v>
      </c>
      <c r="AM24" s="346" vm="716">
        <v>-16686519.447799999</v>
      </c>
      <c r="AN24" s="346" vm="717">
        <v>-94231300.072799996</v>
      </c>
      <c r="AO24" s="346" vm="503">
        <v>-16757860.7861</v>
      </c>
      <c r="AP24" s="346" vm="718">
        <v>-18689397.834199999</v>
      </c>
      <c r="AQ24" s="346" vm="1293">
        <v>-16870490.652870297</v>
      </c>
      <c r="AR24" s="346" vm="1434">
        <v>-11917249.144509193</v>
      </c>
      <c r="AS24" s="346" vm="1435">
        <v>-64234989.176743843</v>
      </c>
      <c r="AT24" s="554" vm="1613">
        <v>-18740555.240057603</v>
      </c>
      <c r="AU24" s="554" vm="1725">
        <v>-28396392.398461495</v>
      </c>
    </row>
    <row r="25" spans="1:47" x14ac:dyDescent="0.25">
      <c r="A25" s="458" t="s">
        <v>574</v>
      </c>
      <c r="B25" s="346">
        <v>0</v>
      </c>
      <c r="C25" s="346">
        <v>0</v>
      </c>
      <c r="D25" s="346">
        <v>0</v>
      </c>
      <c r="E25" s="346">
        <v>0</v>
      </c>
      <c r="F25" s="346">
        <v>0</v>
      </c>
      <c r="G25" s="346">
        <v>0</v>
      </c>
      <c r="H25" s="346">
        <v>0</v>
      </c>
      <c r="I25" s="346">
        <v>0</v>
      </c>
      <c r="J25" s="346">
        <v>0</v>
      </c>
      <c r="K25" s="346">
        <v>0</v>
      </c>
      <c r="L25" s="346">
        <v>0</v>
      </c>
      <c r="M25" s="346">
        <v>0</v>
      </c>
      <c r="N25" s="346">
        <v>0</v>
      </c>
      <c r="O25" s="346">
        <v>0</v>
      </c>
      <c r="P25" s="346">
        <v>0</v>
      </c>
      <c r="Q25" s="346">
        <v>0</v>
      </c>
      <c r="R25" s="346">
        <v>0</v>
      </c>
      <c r="S25" s="346">
        <v>0</v>
      </c>
      <c r="T25" s="346">
        <v>0</v>
      </c>
      <c r="U25" s="346">
        <v>0</v>
      </c>
      <c r="V25" s="346">
        <v>0</v>
      </c>
      <c r="W25" s="346">
        <v>0</v>
      </c>
      <c r="X25" s="346">
        <v>0</v>
      </c>
      <c r="Y25" s="346">
        <v>0</v>
      </c>
      <c r="Z25" s="346">
        <v>0</v>
      </c>
      <c r="AA25" s="346">
        <v>0</v>
      </c>
      <c r="AB25" s="346">
        <v>0</v>
      </c>
      <c r="AC25" s="346">
        <v>0</v>
      </c>
      <c r="AD25" s="346">
        <v>0</v>
      </c>
      <c r="AE25" s="346" vm="404">
        <v>-5413952.0646000002</v>
      </c>
      <c r="AF25" s="346" vm="405">
        <v>-13721880.3006</v>
      </c>
      <c r="AG25" s="346" vm="406">
        <v>-5943046.7517999997</v>
      </c>
      <c r="AH25" s="346" vm="407">
        <v>-15845172.131999999</v>
      </c>
      <c r="AI25" s="346" vm="408">
        <v>-40924051.248999998</v>
      </c>
      <c r="AJ25" s="346" vm="719">
        <v>-35488897.206900001</v>
      </c>
      <c r="AK25" s="346" vm="720">
        <v>-9984258.8067000005</v>
      </c>
      <c r="AL25" s="346" vm="721">
        <v>-37824300.1677</v>
      </c>
      <c r="AM25" s="346" vm="722">
        <v>-82549715.971399993</v>
      </c>
      <c r="AN25" s="346" vm="723">
        <v>-165847172.15270001</v>
      </c>
      <c r="AO25" s="346" vm="504">
        <v>-48618959.217200004</v>
      </c>
      <c r="AP25" s="346" vm="724">
        <v>7073387.4771999996</v>
      </c>
      <c r="AQ25" s="346" vm="1294">
        <v>-54126155.865034133</v>
      </c>
      <c r="AR25" s="346" vm="1436">
        <v>-20597683.469195195</v>
      </c>
      <c r="AS25" s="346" vm="1437">
        <v>-116269411.07421932</v>
      </c>
      <c r="AT25" s="554" vm="1614">
        <v>-9458687.387318695</v>
      </c>
      <c r="AU25" s="554" vm="1726">
        <v>-5116271.4297074005</v>
      </c>
    </row>
    <row r="26" spans="1:47" ht="14" x14ac:dyDescent="0.3">
      <c r="A26" s="459" t="s" vm="3">
        <v>576</v>
      </c>
      <c r="B26" s="348">
        <v>0</v>
      </c>
      <c r="C26" s="348">
        <v>0</v>
      </c>
      <c r="D26" s="348">
        <v>0</v>
      </c>
      <c r="E26" s="348">
        <v>0</v>
      </c>
      <c r="F26" s="348">
        <v>0</v>
      </c>
      <c r="G26" s="348">
        <v>0</v>
      </c>
      <c r="H26" s="348">
        <v>0</v>
      </c>
      <c r="I26" s="348">
        <v>0</v>
      </c>
      <c r="J26" s="348">
        <v>0</v>
      </c>
      <c r="K26" s="348">
        <v>0</v>
      </c>
      <c r="L26" s="348">
        <v>0</v>
      </c>
      <c r="M26" s="348">
        <v>0</v>
      </c>
      <c r="N26" s="348">
        <v>0</v>
      </c>
      <c r="O26" s="348">
        <v>0</v>
      </c>
      <c r="P26" s="348">
        <v>0</v>
      </c>
      <c r="Q26" s="348">
        <v>0</v>
      </c>
      <c r="R26" s="348">
        <v>0</v>
      </c>
      <c r="S26" s="348">
        <v>0</v>
      </c>
      <c r="T26" s="348">
        <v>0</v>
      </c>
      <c r="U26" s="348">
        <v>0</v>
      </c>
      <c r="V26" s="348">
        <v>0</v>
      </c>
      <c r="W26" s="348">
        <v>0</v>
      </c>
      <c r="X26" s="348">
        <v>0</v>
      </c>
      <c r="Y26" s="348">
        <v>0</v>
      </c>
      <c r="Z26" s="348">
        <v>0</v>
      </c>
      <c r="AA26" s="348">
        <v>0</v>
      </c>
      <c r="AB26" s="348">
        <v>0</v>
      </c>
      <c r="AC26" s="348">
        <v>0</v>
      </c>
      <c r="AD26" s="348">
        <v>0</v>
      </c>
      <c r="AE26" s="348">
        <v>5183256.6457000021</v>
      </c>
      <c r="AF26" s="348">
        <v>16166094.326899998</v>
      </c>
      <c r="AG26" s="348">
        <v>8268760.9291999945</v>
      </c>
      <c r="AH26" s="348">
        <v>59336738.362899974</v>
      </c>
      <c r="AI26" s="348">
        <v>88954850.264699981</v>
      </c>
      <c r="AJ26" s="348">
        <v>53081613.584100008</v>
      </c>
      <c r="AK26" s="348">
        <v>3052533.4607000034</v>
      </c>
      <c r="AL26" s="348">
        <v>76046621.010399997</v>
      </c>
      <c r="AM26" s="348">
        <v>44035596.644599989</v>
      </c>
      <c r="AN26" s="348">
        <v>176216364.69979995</v>
      </c>
      <c r="AO26" s="348">
        <v>107720487.77780002</v>
      </c>
      <c r="AP26" s="348">
        <v>70098898.300600007</v>
      </c>
      <c r="AQ26" s="348">
        <v>156317219.34687969</v>
      </c>
      <c r="AR26" s="348">
        <v>77282489.824669123</v>
      </c>
      <c r="AS26" s="348">
        <v>411417682.85698736</v>
      </c>
      <c r="AT26" s="557">
        <v>75255569.040123612</v>
      </c>
      <c r="AU26" s="557">
        <v>14901619.996911738</v>
      </c>
    </row>
    <row r="27" spans="1:47" ht="14" x14ac:dyDescent="0.3">
      <c r="A27" s="460" t="s">
        <v>310</v>
      </c>
      <c r="B27" s="349">
        <v>0</v>
      </c>
      <c r="C27" s="349">
        <v>0</v>
      </c>
      <c r="D27" s="349">
        <v>0</v>
      </c>
      <c r="E27" s="349">
        <v>0</v>
      </c>
      <c r="F27" s="349">
        <v>0</v>
      </c>
      <c r="G27" s="349">
        <v>0</v>
      </c>
      <c r="H27" s="349">
        <v>0</v>
      </c>
      <c r="I27" s="349">
        <v>0</v>
      </c>
      <c r="J27" s="349">
        <v>0</v>
      </c>
      <c r="K27" s="349">
        <v>0</v>
      </c>
      <c r="L27" s="349">
        <v>0</v>
      </c>
      <c r="M27" s="349">
        <v>0</v>
      </c>
      <c r="N27" s="349">
        <v>0</v>
      </c>
      <c r="O27" s="349">
        <v>0</v>
      </c>
      <c r="P27" s="349">
        <v>0</v>
      </c>
      <c r="Q27" s="349">
        <v>0</v>
      </c>
      <c r="R27" s="349">
        <v>0</v>
      </c>
      <c r="S27" s="349">
        <v>0</v>
      </c>
      <c r="T27" s="349">
        <v>0</v>
      </c>
      <c r="U27" s="349">
        <v>0</v>
      </c>
      <c r="V27" s="349">
        <v>0</v>
      </c>
      <c r="W27" s="349">
        <v>0</v>
      </c>
      <c r="X27" s="349">
        <v>0</v>
      </c>
      <c r="Y27" s="349">
        <v>0</v>
      </c>
      <c r="Z27" s="349">
        <v>0</v>
      </c>
      <c r="AA27" s="349">
        <v>0</v>
      </c>
      <c r="AB27" s="349">
        <v>0</v>
      </c>
      <c r="AC27" s="349">
        <v>0</v>
      </c>
      <c r="AD27" s="349">
        <v>0</v>
      </c>
      <c r="AE27" s="349">
        <v>9.2760320200646534E-2</v>
      </c>
      <c r="AF27" s="349">
        <v>0.27748354662091917</v>
      </c>
      <c r="AG27" s="349">
        <v>0.14194249828234246</v>
      </c>
      <c r="AH27" s="349">
        <v>0.93763383927773059</v>
      </c>
      <c r="AI27" s="349">
        <v>0.37744649955434106</v>
      </c>
      <c r="AJ27" s="349">
        <v>0.88190762034713266</v>
      </c>
      <c r="AK27" s="349">
        <v>4.9339016193811432E-2</v>
      </c>
      <c r="AL27" s="349">
        <v>1.3230248441060879</v>
      </c>
      <c r="AM27" s="349">
        <v>0.56807012487636743</v>
      </c>
      <c r="AN27" s="349">
        <v>0.68551917717510746</v>
      </c>
      <c r="AO27" s="349">
        <v>1.486604557041046</v>
      </c>
      <c r="AP27" s="349">
        <v>0.8466856162765668</v>
      </c>
      <c r="AQ27" s="349">
        <v>2.1214732057022081</v>
      </c>
      <c r="AR27" s="349">
        <v>0.81527171989747416</v>
      </c>
      <c r="AS27" s="349">
        <v>1.2708721792028359</v>
      </c>
      <c r="AT27" s="349">
        <v>0.86044262641669989</v>
      </c>
      <c r="AU27" s="349">
        <v>0.17487796221879812</v>
      </c>
    </row>
    <row r="29" spans="1:47" x14ac:dyDescent="0.25">
      <c r="A29" s="466" t="s">
        <v>297</v>
      </c>
    </row>
    <row r="30" spans="1:47" x14ac:dyDescent="0.25">
      <c r="A30" s="466" t="s">
        <v>298</v>
      </c>
    </row>
    <row r="31" spans="1:47" x14ac:dyDescent="0.25">
      <c r="A31" s="455" t="s">
        <v>299</v>
      </c>
    </row>
    <row r="32" spans="1:47" ht="14" x14ac:dyDescent="0.25">
      <c r="A32" s="467" t="s">
        <v>593</v>
      </c>
    </row>
    <row r="33" spans="1:1" x14ac:dyDescent="0.25">
      <c r="A33" s="456" t="s">
        <v>294</v>
      </c>
    </row>
    <row r="1048575" spans="9:9" x14ac:dyDescent="0.25">
      <c r="I1048575" s="18"/>
    </row>
  </sheetData>
  <phoneticPr fontId="59" type="noConversion"/>
  <conditionalFormatting sqref="AI4">
    <cfRule type="cellIs" dxfId="11" priority="1" operator="equal">
      <formula>"ERRO"</formula>
    </cfRule>
    <cfRule type="cellIs" dxfId="10" priority="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N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9">
    <tabColor rgb="FFB4AA99"/>
  </sheetPr>
  <dimension ref="A1:AQ31"/>
  <sheetViews>
    <sheetView showGridLines="0" zoomScale="80" zoomScaleNormal="80" workbookViewId="0">
      <pane xSplit="1" ySplit="4" topLeftCell="AJ5" activePane="bottomRight" state="frozen"/>
      <selection pane="topRight" activeCell="B1" sqref="B1"/>
      <selection pane="bottomLeft" activeCell="A5" sqref="A5"/>
      <selection pane="bottomRight" activeCell="AQ5" sqref="AQ5:AQ27"/>
    </sheetView>
  </sheetViews>
  <sheetFormatPr defaultRowHeight="13.5" outlineLevelCol="1" x14ac:dyDescent="0.25"/>
  <cols>
    <col min="1" max="1" width="41.54296875" style="445" customWidth="1"/>
    <col min="2" max="6" width="12.54296875" style="11" customWidth="1"/>
    <col min="7" max="8" width="12.54296875" style="11" hidden="1" customWidth="1" outlineLevel="1"/>
    <col min="9" max="9" width="12.54296875" style="11" hidden="1" customWidth="1" outlineLevel="1" collapsed="1"/>
    <col min="10" max="10" width="12.54296875" style="11" hidden="1" customWidth="1" outlineLevel="1"/>
    <col min="11" max="11" width="12.54296875" style="11" customWidth="1" collapsed="1"/>
    <col min="12" max="13" width="12.54296875" style="11" hidden="1" customWidth="1" outlineLevel="1"/>
    <col min="14" max="14" width="12.54296875" style="11" hidden="1" customWidth="1" outlineLevel="1" collapsed="1"/>
    <col min="15" max="15" width="12.54296875" style="11" hidden="1" customWidth="1" outlineLevel="1"/>
    <col min="16" max="16" width="12.54296875" style="11" customWidth="1" collapsed="1"/>
    <col min="17" max="18" width="12.54296875" style="11" hidden="1" customWidth="1" outlineLevel="1"/>
    <col min="19" max="19" width="12.54296875" style="11" hidden="1" customWidth="1" outlineLevel="1" collapsed="1"/>
    <col min="20" max="20" width="12.54296875" style="11" hidden="1" customWidth="1" outlineLevel="1"/>
    <col min="21" max="21" width="12.54296875" style="11" customWidth="1" collapsed="1"/>
    <col min="22" max="23" width="12.54296875" style="11" hidden="1" customWidth="1" outlineLevel="1"/>
    <col min="24" max="24" width="12.54296875" style="11" hidden="1" customWidth="1" outlineLevel="1" collapsed="1"/>
    <col min="25" max="25" width="12.54296875" style="11" hidden="1" customWidth="1" outlineLevel="1"/>
    <col min="26" max="26" width="12.54296875" style="11" customWidth="1" collapsed="1"/>
    <col min="27" max="30" width="12.54296875" style="11" hidden="1" customWidth="1" outlineLevel="1"/>
    <col min="31" max="31" width="12.54296875" style="11" customWidth="1" collapsed="1"/>
    <col min="32" max="35" width="12.54296875" style="11" hidden="1" customWidth="1" outlineLevel="1"/>
    <col min="36" max="36" width="12.54296875" style="11" customWidth="1" collapsed="1"/>
    <col min="37" max="37" width="10.36328125" style="11" customWidth="1"/>
    <col min="38" max="38" width="8.7265625" style="11"/>
    <col min="39" max="39" width="10.1796875" style="11" customWidth="1"/>
    <col min="40" max="41" width="8.7265625" style="11"/>
    <col min="42" max="42" width="8.7265625" style="525"/>
    <col min="43" max="16384" width="8.7265625" style="11"/>
  </cols>
  <sheetData>
    <row r="1" spans="1:43" x14ac:dyDescent="0.25">
      <c r="A1" s="444"/>
    </row>
    <row r="2" spans="1:43" x14ac:dyDescent="0.25">
      <c r="A2" s="444"/>
    </row>
    <row r="4" spans="1:43" s="445" customFormat="1" ht="28" customHeight="1" x14ac:dyDescent="0.25">
      <c r="A4" s="457" t="s">
        <v>583</v>
      </c>
      <c r="B4" s="442">
        <v>2013</v>
      </c>
      <c r="C4" s="442">
        <v>2014</v>
      </c>
      <c r="D4" s="442" t="s">
        <v>54</v>
      </c>
      <c r="E4" s="442">
        <v>2016</v>
      </c>
      <c r="F4" s="442">
        <v>2017</v>
      </c>
      <c r="G4" s="442" t="s">
        <v>291</v>
      </c>
      <c r="H4" s="442" t="s">
        <v>290</v>
      </c>
      <c r="I4" s="442" t="s">
        <v>289</v>
      </c>
      <c r="J4" s="442" t="s">
        <v>288</v>
      </c>
      <c r="K4" s="442">
        <v>2018</v>
      </c>
      <c r="L4" s="442" t="s">
        <v>287</v>
      </c>
      <c r="M4" s="442" t="s">
        <v>286</v>
      </c>
      <c r="N4" s="442" t="s">
        <v>285</v>
      </c>
      <c r="O4" s="442" t="s">
        <v>284</v>
      </c>
      <c r="P4" s="442">
        <v>2019</v>
      </c>
      <c r="Q4" s="442" t="s">
        <v>283</v>
      </c>
      <c r="R4" s="442" t="s">
        <v>282</v>
      </c>
      <c r="S4" s="442" t="s">
        <v>281</v>
      </c>
      <c r="T4" s="442" t="s">
        <v>280</v>
      </c>
      <c r="U4" s="442">
        <v>2020</v>
      </c>
      <c r="V4" s="442" t="s">
        <v>279</v>
      </c>
      <c r="W4" s="442" t="s">
        <v>278</v>
      </c>
      <c r="X4" s="442" t="s">
        <v>277</v>
      </c>
      <c r="Y4" s="442" t="s">
        <v>276</v>
      </c>
      <c r="Z4" s="442">
        <v>2021</v>
      </c>
      <c r="AA4" s="442" t="s">
        <v>275</v>
      </c>
      <c r="AB4" s="442" t="s">
        <v>274</v>
      </c>
      <c r="AC4" s="442" t="s">
        <v>273</v>
      </c>
      <c r="AD4" s="442" t="s">
        <v>272</v>
      </c>
      <c r="AE4" s="465" t="s" vm="339">
        <v>2</v>
      </c>
      <c r="AF4" s="442" t="s">
        <v>271</v>
      </c>
      <c r="AG4" s="442" t="s">
        <v>591</v>
      </c>
      <c r="AH4" s="442" t="s">
        <v>608</v>
      </c>
      <c r="AI4" s="442" t="s">
        <v>654</v>
      </c>
      <c r="AJ4" s="442" t="s" vm="28">
        <v>57</v>
      </c>
      <c r="AK4" s="442" t="s">
        <v>768</v>
      </c>
      <c r="AL4" s="442" t="s">
        <v>782</v>
      </c>
      <c r="AM4" s="442" t="s">
        <v>796</v>
      </c>
      <c r="AN4" s="246" t="s">
        <v>808</v>
      </c>
      <c r="AO4" s="246" t="s" vm="1357">
        <v>642</v>
      </c>
      <c r="AP4" s="442" t="s">
        <v>840</v>
      </c>
      <c r="AQ4" s="552" t="s">
        <v>883</v>
      </c>
    </row>
    <row r="5" spans="1:43" s="15" customFormat="1" ht="14" x14ac:dyDescent="0.3">
      <c r="A5" s="448" t="s" vm="19">
        <v>305</v>
      </c>
      <c r="B5" s="345">
        <v>57785366.195356905</v>
      </c>
      <c r="C5" s="345">
        <v>79863721.319999993</v>
      </c>
      <c r="D5" s="345">
        <v>195225109.31000003</v>
      </c>
      <c r="E5" s="345">
        <v>193264679.71000001</v>
      </c>
      <c r="F5" s="345">
        <v>188727551.31</v>
      </c>
      <c r="G5" s="345">
        <v>43173871.439999998</v>
      </c>
      <c r="H5" s="345">
        <v>48268817.560000002</v>
      </c>
      <c r="I5" s="345">
        <v>46650000</v>
      </c>
      <c r="J5" s="345">
        <v>52154000</v>
      </c>
      <c r="K5" s="345">
        <v>190251546.18000001</v>
      </c>
      <c r="L5" s="345">
        <v>48694322.830000006</v>
      </c>
      <c r="M5" s="345">
        <v>51427195.170000002</v>
      </c>
      <c r="N5" s="345">
        <v>52301155.43</v>
      </c>
      <c r="O5" s="345">
        <v>60309873.360000014</v>
      </c>
      <c r="P5" s="345">
        <v>212732546.79000002</v>
      </c>
      <c r="Q5" s="345">
        <v>45600312.810000062</v>
      </c>
      <c r="R5" s="345">
        <v>6229000</v>
      </c>
      <c r="S5" s="345">
        <v>27986000</v>
      </c>
      <c r="T5" s="345">
        <v>55598000</v>
      </c>
      <c r="U5" s="345">
        <v>135414000</v>
      </c>
      <c r="V5" s="345">
        <v>44137827.549999997</v>
      </c>
      <c r="W5" s="345">
        <v>50220691.899999999</v>
      </c>
      <c r="X5" s="345">
        <v>70781877.950000003</v>
      </c>
      <c r="Y5" s="345">
        <v>94570705.799999997</v>
      </c>
      <c r="Z5" s="345">
        <v>259711103.19999999</v>
      </c>
      <c r="AA5" s="345" vm="409">
        <v>74348219.540000007</v>
      </c>
      <c r="AB5" s="345" vm="410">
        <v>94632154.060000002</v>
      </c>
      <c r="AC5" s="345" vm="411">
        <v>94630862.670000002</v>
      </c>
      <c r="AD5" s="345" vm="412">
        <v>108972631.25</v>
      </c>
      <c r="AE5" s="345" vm="413">
        <v>372583867.51999998</v>
      </c>
      <c r="AF5" s="345" vm="725">
        <v>88259422.030000001</v>
      </c>
      <c r="AG5" s="345" vm="726">
        <v>98999879.609999999</v>
      </c>
      <c r="AH5" s="345" vm="727">
        <v>97103523.010000005</v>
      </c>
      <c r="AI5" s="345" vm="728">
        <v>116582482.88</v>
      </c>
      <c r="AJ5" s="345" vm="729">
        <v>400945307.52999997</v>
      </c>
      <c r="AK5" s="345" vm="505">
        <v>91962732.560000002</v>
      </c>
      <c r="AL5" s="345" vm="730">
        <v>104194610.70999999</v>
      </c>
      <c r="AM5" s="345" vm="1295">
        <v>101993359.60999885</v>
      </c>
      <c r="AN5" s="345" vm="1438">
        <v>128647337.88999942</v>
      </c>
      <c r="AO5" s="345" vm="1439">
        <v>426798040.76997268</v>
      </c>
      <c r="AP5" s="553" vm="1615">
        <v>113105880.02999997</v>
      </c>
      <c r="AQ5" s="553" vm="1727">
        <v>126460862.31999959</v>
      </c>
    </row>
    <row r="6" spans="1:43" x14ac:dyDescent="0.25">
      <c r="A6" s="458" t="s" vm="18">
        <v>306</v>
      </c>
      <c r="B6" s="346">
        <v>-3573689.4038354303</v>
      </c>
      <c r="C6" s="346">
        <v>-3291591.4169543101</v>
      </c>
      <c r="D6" s="346">
        <v>-11426263.410000008</v>
      </c>
      <c r="E6" s="346">
        <v>-16495912.069999972</v>
      </c>
      <c r="F6" s="346">
        <v>-17681733.649999999</v>
      </c>
      <c r="G6" s="346">
        <v>-3679487.66</v>
      </c>
      <c r="H6" s="346">
        <v>-4436065.9899999993</v>
      </c>
      <c r="I6" s="346">
        <v>-5013000</v>
      </c>
      <c r="J6" s="346">
        <v>5779000</v>
      </c>
      <c r="K6" s="346">
        <v>-18908065.379999999</v>
      </c>
      <c r="L6" s="346">
        <v>-5441679.4100000001</v>
      </c>
      <c r="M6" s="346">
        <v>-5836593.9900000002</v>
      </c>
      <c r="N6" s="346">
        <v>-6071013.7199999988</v>
      </c>
      <c r="O6" s="346">
        <v>-6610853.2500000196</v>
      </c>
      <c r="P6" s="346">
        <v>-23960140.370000005</v>
      </c>
      <c r="Q6" s="346">
        <v>-5429925.5799999926</v>
      </c>
      <c r="R6" s="346">
        <v>-847000</v>
      </c>
      <c r="S6" s="346">
        <v>-3198000</v>
      </c>
      <c r="T6" s="346">
        <v>-6848000</v>
      </c>
      <c r="U6" s="346">
        <v>-16323000</v>
      </c>
      <c r="V6" s="346">
        <v>-5022566.38</v>
      </c>
      <c r="W6" s="346">
        <v>-5723063.0800000001</v>
      </c>
      <c r="X6" s="346">
        <v>-8707027.2200000007</v>
      </c>
      <c r="Y6" s="346">
        <v>-12109114.51</v>
      </c>
      <c r="Z6" s="346">
        <v>-31561771.190000001</v>
      </c>
      <c r="AA6" s="346" vm="414">
        <v>-6496343.3899999997</v>
      </c>
      <c r="AB6" s="346" vm="415">
        <v>-5038024.29</v>
      </c>
      <c r="AC6" s="346" vm="416">
        <v>-4593673.25</v>
      </c>
      <c r="AD6" s="346" vm="417">
        <v>-5712089.2199999997</v>
      </c>
      <c r="AE6" s="346" vm="418">
        <v>-21840130.149999999</v>
      </c>
      <c r="AF6" s="346" vm="731">
        <v>-4387887.09</v>
      </c>
      <c r="AG6" s="346" vm="732">
        <v>-5559497.0999999996</v>
      </c>
      <c r="AH6" s="346" vm="733">
        <v>-4571197.17</v>
      </c>
      <c r="AI6" s="346" vm="734">
        <v>-7010243.2199999997</v>
      </c>
      <c r="AJ6" s="346" vm="735">
        <v>-21528824.579999998</v>
      </c>
      <c r="AK6" s="346" vm="506">
        <v>-4323706.09</v>
      </c>
      <c r="AL6" s="346" vm="736">
        <v>-5089439.8499999996</v>
      </c>
      <c r="AM6" s="346" vm="1296">
        <v>-4716335.1700000279</v>
      </c>
      <c r="AN6" s="346" vm="1440">
        <v>-6641458.299999861</v>
      </c>
      <c r="AO6" s="346" vm="1441">
        <v>-20770939.409999393</v>
      </c>
      <c r="AP6" s="554" vm="1616">
        <v>-5339768.9699999988</v>
      </c>
      <c r="AQ6" s="554" vm="1728">
        <v>-11445209.059999671</v>
      </c>
    </row>
    <row r="7" spans="1:43" ht="14" x14ac:dyDescent="0.3">
      <c r="A7" s="448" t="s" vm="17">
        <v>307</v>
      </c>
      <c r="B7" s="345">
        <v>54211676.791521475</v>
      </c>
      <c r="C7" s="345">
        <v>76572129.903045684</v>
      </c>
      <c r="D7" s="345">
        <v>183798845.90000001</v>
      </c>
      <c r="E7" s="345">
        <v>176768767.64000005</v>
      </c>
      <c r="F7" s="345">
        <v>171045817.66</v>
      </c>
      <c r="G7" s="345">
        <v>39494383.779999994</v>
      </c>
      <c r="H7" s="345">
        <v>43832751.57</v>
      </c>
      <c r="I7" s="345">
        <v>41637000</v>
      </c>
      <c r="J7" s="345">
        <v>46379000</v>
      </c>
      <c r="K7" s="345">
        <v>171343480.79999998</v>
      </c>
      <c r="L7" s="345">
        <v>43252643.420000009</v>
      </c>
      <c r="M7" s="345">
        <v>45590601.18</v>
      </c>
      <c r="N7" s="345">
        <v>46230141.710000001</v>
      </c>
      <c r="O7" s="345">
        <v>53699020.109999992</v>
      </c>
      <c r="P7" s="345">
        <v>188772406.42000002</v>
      </c>
      <c r="Q7" s="345">
        <v>40170387.230000071</v>
      </c>
      <c r="R7" s="345">
        <v>5383000</v>
      </c>
      <c r="S7" s="345">
        <v>24787000</v>
      </c>
      <c r="T7" s="345">
        <v>48750000</v>
      </c>
      <c r="U7" s="345">
        <v>119091000</v>
      </c>
      <c r="V7" s="345">
        <v>39115261.170000002</v>
      </c>
      <c r="W7" s="345">
        <v>44497628.82</v>
      </c>
      <c r="X7" s="345">
        <v>62074850.729999997</v>
      </c>
      <c r="Y7" s="345">
        <v>82461591.289999992</v>
      </c>
      <c r="Z7" s="345">
        <v>228149332.00999999</v>
      </c>
      <c r="AA7" s="345">
        <v>67851876.150000006</v>
      </c>
      <c r="AB7" s="345">
        <v>89594129.769999996</v>
      </c>
      <c r="AC7" s="345">
        <v>90037189.420000002</v>
      </c>
      <c r="AD7" s="345">
        <v>103260542.03</v>
      </c>
      <c r="AE7" s="345">
        <v>350743737.37</v>
      </c>
      <c r="AF7" s="345">
        <v>83871534.939999998</v>
      </c>
      <c r="AG7" s="345">
        <v>93440382.510000005</v>
      </c>
      <c r="AH7" s="345">
        <v>92532325.840000004</v>
      </c>
      <c r="AI7" s="345">
        <v>109572239.66</v>
      </c>
      <c r="AJ7" s="345">
        <v>379416482.94999999</v>
      </c>
      <c r="AK7" s="345">
        <v>87639026.469999999</v>
      </c>
      <c r="AL7" s="345">
        <v>99105170.859999999</v>
      </c>
      <c r="AM7" s="345">
        <v>97277024.43999882</v>
      </c>
      <c r="AN7" s="345">
        <v>122005879.58999956</v>
      </c>
      <c r="AO7" s="345">
        <v>406027101.35997331</v>
      </c>
      <c r="AP7" s="553">
        <v>107766111.05999997</v>
      </c>
      <c r="AQ7" s="553">
        <v>115015653.25999992</v>
      </c>
    </row>
    <row r="8" spans="1:43" x14ac:dyDescent="0.25">
      <c r="A8" s="447" t="s" vm="16">
        <v>308</v>
      </c>
      <c r="B8" s="346">
        <v>-42379738.464580595</v>
      </c>
      <c r="C8" s="346">
        <v>-54278207.037071332</v>
      </c>
      <c r="D8" s="346">
        <v>-144666612.56999999</v>
      </c>
      <c r="E8" s="346">
        <v>-144979547.61000004</v>
      </c>
      <c r="F8" s="346">
        <v>-144895692.57999998</v>
      </c>
      <c r="G8" s="346">
        <v>-30799028.240000002</v>
      </c>
      <c r="H8" s="346">
        <v>-37773059.590000011</v>
      </c>
      <c r="I8" s="346">
        <v>-34674000</v>
      </c>
      <c r="J8" s="346">
        <v>-34873000</v>
      </c>
      <c r="K8" s="346">
        <v>-138119175.81</v>
      </c>
      <c r="L8" s="346">
        <v>-34324804.220000006</v>
      </c>
      <c r="M8" s="346">
        <v>-34082067.119999997</v>
      </c>
      <c r="N8" s="346">
        <v>-33561804.250000261</v>
      </c>
      <c r="O8" s="346">
        <v>-38084069.000000305</v>
      </c>
      <c r="P8" s="346">
        <v>-140052744.59000057</v>
      </c>
      <c r="Q8" s="346">
        <v>-37751227.319999956</v>
      </c>
      <c r="R8" s="346">
        <v>-14585000</v>
      </c>
      <c r="S8" s="346">
        <v>-27457000</v>
      </c>
      <c r="T8" s="346">
        <v>-41461000</v>
      </c>
      <c r="U8" s="346">
        <v>-121254000</v>
      </c>
      <c r="V8" s="346">
        <v>-32585006.84</v>
      </c>
      <c r="W8" s="346">
        <v>-33319140.550999995</v>
      </c>
      <c r="X8" s="346">
        <v>-41930838.93</v>
      </c>
      <c r="Y8" s="346">
        <v>-52238184.944499999</v>
      </c>
      <c r="Z8" s="346">
        <v>-160073171.26550001</v>
      </c>
      <c r="AA8" s="346" vm="419">
        <v>-52100958.969999999</v>
      </c>
      <c r="AB8" s="346" vm="420">
        <v>-64079596.810000002</v>
      </c>
      <c r="AC8" s="346" vm="421">
        <v>-67809635.939999998</v>
      </c>
      <c r="AD8" s="346" vm="422">
        <v>-76761014.140000001</v>
      </c>
      <c r="AE8" s="346" vm="423">
        <v>-260751205.86000001</v>
      </c>
      <c r="AF8" s="346" vm="737">
        <v>-57559530.780000001</v>
      </c>
      <c r="AG8" s="346" vm="738">
        <v>-63513728.229999997</v>
      </c>
      <c r="AH8" s="346" vm="739">
        <v>-58876432.469999999</v>
      </c>
      <c r="AI8" s="346" vm="740">
        <v>-71257124.519999996</v>
      </c>
      <c r="AJ8" s="346" vm="741">
        <v>-251206816</v>
      </c>
      <c r="AK8" s="346" vm="507">
        <v>-59921797.520000003</v>
      </c>
      <c r="AL8" s="346" vm="742">
        <v>-65890835.509999998</v>
      </c>
      <c r="AM8" s="346" vm="1297">
        <v>-67575007.780000106</v>
      </c>
      <c r="AN8" s="346" vm="1442">
        <v>-78152053.009999901</v>
      </c>
      <c r="AO8" s="346" vm="1443">
        <v>-271539693.81999987</v>
      </c>
      <c r="AP8" s="554" vm="1617">
        <v>-73991494.840000004</v>
      </c>
      <c r="AQ8" s="554" vm="1729">
        <v>-78323038.169999883</v>
      </c>
    </row>
    <row r="9" spans="1:43" ht="14" x14ac:dyDescent="0.3">
      <c r="A9" s="459" t="s" vm="15">
        <v>309</v>
      </c>
      <c r="B9" s="348">
        <v>11831938.326940879</v>
      </c>
      <c r="C9" s="348">
        <v>22293922.865974352</v>
      </c>
      <c r="D9" s="348">
        <v>39132233.330000013</v>
      </c>
      <c r="E9" s="348">
        <v>31789220.029999997</v>
      </c>
      <c r="F9" s="348">
        <v>26150125.080000028</v>
      </c>
      <c r="G9" s="348">
        <v>8695355.5399999935</v>
      </c>
      <c r="H9" s="348">
        <v>6059691.9799999893</v>
      </c>
      <c r="I9" s="348">
        <v>6963000</v>
      </c>
      <c r="J9" s="348">
        <v>11507000</v>
      </c>
      <c r="K9" s="348">
        <v>33224304.989999983</v>
      </c>
      <c r="L9" s="348">
        <v>8927839.2000000011</v>
      </c>
      <c r="M9" s="348">
        <v>11508534.060000002</v>
      </c>
      <c r="N9" s="348">
        <v>12668337.45999974</v>
      </c>
      <c r="O9" s="348">
        <v>15614951.109999679</v>
      </c>
      <c r="P9" s="348">
        <v>48719661.829999439</v>
      </c>
      <c r="Q9" s="348">
        <v>2419159.9100001156</v>
      </c>
      <c r="R9" s="348">
        <v>-9202000</v>
      </c>
      <c r="S9" s="348">
        <v>-2669000</v>
      </c>
      <c r="T9" s="348">
        <v>7288000</v>
      </c>
      <c r="U9" s="348">
        <v>-2163000</v>
      </c>
      <c r="V9" s="348">
        <v>6530254.3300000001</v>
      </c>
      <c r="W9" s="348">
        <v>11178488.268999999</v>
      </c>
      <c r="X9" s="348">
        <v>20144011.800000001</v>
      </c>
      <c r="Y9" s="348">
        <v>30223406.345499992</v>
      </c>
      <c r="Z9" s="348">
        <v>68076160.744499981</v>
      </c>
      <c r="AA9" s="348">
        <v>15750917.180000007</v>
      </c>
      <c r="AB9" s="348">
        <v>25514532.959999993</v>
      </c>
      <c r="AC9" s="348">
        <v>22227553.480000004</v>
      </c>
      <c r="AD9" s="348">
        <v>26499527.890000001</v>
      </c>
      <c r="AE9" s="348">
        <v>89992531.50999999</v>
      </c>
      <c r="AF9" s="348">
        <v>26312004.159999996</v>
      </c>
      <c r="AG9" s="348">
        <v>29926654.280000009</v>
      </c>
      <c r="AH9" s="348">
        <v>33655893.370000005</v>
      </c>
      <c r="AI9" s="348">
        <v>38315115.140000001</v>
      </c>
      <c r="AJ9" s="348">
        <v>128209666.94999999</v>
      </c>
      <c r="AK9" s="348">
        <v>27717228.949999996</v>
      </c>
      <c r="AL9" s="348">
        <v>33214335.350000001</v>
      </c>
      <c r="AM9" s="348">
        <v>29702016.659998715</v>
      </c>
      <c r="AN9" s="348">
        <v>43853826.579999655</v>
      </c>
      <c r="AO9" s="348">
        <v>134487407.53997344</v>
      </c>
      <c r="AP9" s="557">
        <v>33774616.219999969</v>
      </c>
      <c r="AQ9" s="557">
        <v>36692615.090000033</v>
      </c>
    </row>
    <row r="10" spans="1:43" ht="14" x14ac:dyDescent="0.3">
      <c r="A10" s="460" t="s">
        <v>310</v>
      </c>
      <c r="B10" s="361">
        <v>0.21825442464069578</v>
      </c>
      <c r="C10" s="361">
        <v>0.29114931103787417</v>
      </c>
      <c r="D10" s="361">
        <v>0.21290793823205401</v>
      </c>
      <c r="E10" s="361">
        <v>0.17983504922510185</v>
      </c>
      <c r="F10" s="361">
        <v>0.15288374447120656</v>
      </c>
      <c r="G10" s="361">
        <v>0.22016688723228878</v>
      </c>
      <c r="H10" s="361">
        <v>0.1382457583189316</v>
      </c>
      <c r="I10" s="361">
        <v>0.16723106852078681</v>
      </c>
      <c r="J10" s="361">
        <v>0.24810797990469824</v>
      </c>
      <c r="K10" s="361">
        <v>0.19390469269607594</v>
      </c>
      <c r="L10" s="361">
        <v>0.20641141197561513</v>
      </c>
      <c r="M10" s="361">
        <v>0.25243216281711689</v>
      </c>
      <c r="N10" s="361">
        <v>0.27402765796107137</v>
      </c>
      <c r="O10" s="361">
        <v>0.29078651859965349</v>
      </c>
      <c r="P10" s="361">
        <v>0.25808677631413451</v>
      </c>
      <c r="Q10" s="361">
        <v>6.0222469256991311E-2</v>
      </c>
      <c r="R10" s="361">
        <v>-1.7094556938510124</v>
      </c>
      <c r="S10" s="361">
        <v>-0.10767741154637511</v>
      </c>
      <c r="T10" s="361">
        <v>0.14949743589743589</v>
      </c>
      <c r="U10" s="361">
        <v>-1.8162581555281256E-2</v>
      </c>
      <c r="V10" s="361">
        <v>0.16694901515852514</v>
      </c>
      <c r="W10" s="361">
        <v>0.25121536956988799</v>
      </c>
      <c r="X10" s="361">
        <v>0.32451164301011604</v>
      </c>
      <c r="Y10" s="361">
        <v>0.36651495408584417</v>
      </c>
      <c r="Z10" s="361">
        <v>0.29838422117981983</v>
      </c>
      <c r="AA10" s="361">
        <v>0.23213679670668924</v>
      </c>
      <c r="AB10" s="361">
        <v>0.28477907007411291</v>
      </c>
      <c r="AC10" s="361">
        <v>0.24687080553252574</v>
      </c>
      <c r="AD10" s="361">
        <v>0.25662782093765463</v>
      </c>
      <c r="AE10" s="361">
        <v>0.2565763032144085</v>
      </c>
      <c r="AF10" s="361">
        <v>0.31371792800528897</v>
      </c>
      <c r="AG10" s="361">
        <v>0.32027538282816054</v>
      </c>
      <c r="AH10" s="361">
        <v>0.36372038705906157</v>
      </c>
      <c r="AI10" s="361">
        <v>0.34967903603039302</v>
      </c>
      <c r="AJ10" s="361">
        <v>0.3379127494756089</v>
      </c>
      <c r="AK10" s="361">
        <v>0.3162658243298489</v>
      </c>
      <c r="AL10" s="349">
        <v>0.3351423045011438</v>
      </c>
      <c r="AM10" s="349">
        <v>0.30533434622395483</v>
      </c>
      <c r="AN10" s="349">
        <v>0.3594402722833549</v>
      </c>
      <c r="AO10" s="349">
        <v>0.33122766211790461</v>
      </c>
      <c r="AP10" s="349">
        <v>0.3134066534255428</v>
      </c>
      <c r="AQ10" s="349">
        <v>0.31902279428917502</v>
      </c>
    </row>
    <row r="11" spans="1:43" ht="14" x14ac:dyDescent="0.3">
      <c r="A11" s="448" t="s">
        <v>311</v>
      </c>
      <c r="B11" s="345">
        <v>-7680299.6666124454</v>
      </c>
      <c r="C11" s="345">
        <v>-8273828.1577580273</v>
      </c>
      <c r="D11" s="345">
        <v>-23070300.469785701</v>
      </c>
      <c r="E11" s="345">
        <v>-15905471.719999997</v>
      </c>
      <c r="F11" s="345">
        <v>-18287029.119999997</v>
      </c>
      <c r="G11" s="345">
        <v>-6528190.5599999996</v>
      </c>
      <c r="H11" s="345">
        <v>-5440924.3200000003</v>
      </c>
      <c r="I11" s="345">
        <v>-5586000</v>
      </c>
      <c r="J11" s="345">
        <v>-5093000</v>
      </c>
      <c r="K11" s="345">
        <v>-22868112.059999999</v>
      </c>
      <c r="L11" s="345">
        <v>-7349180.0499999998</v>
      </c>
      <c r="M11" s="345">
        <v>-8611407.6199999992</v>
      </c>
      <c r="N11" s="345">
        <v>-8504203.9100000001</v>
      </c>
      <c r="O11" s="345">
        <v>-9745720.9986099992</v>
      </c>
      <c r="P11" s="345">
        <v>-34210512.578609996</v>
      </c>
      <c r="Q11" s="345">
        <v>-7152437.4200000046</v>
      </c>
      <c r="R11" s="345">
        <v>-4337026.8400000008</v>
      </c>
      <c r="S11" s="345">
        <v>-6165000</v>
      </c>
      <c r="T11" s="345">
        <v>-6519000</v>
      </c>
      <c r="U11" s="345">
        <v>-24174000</v>
      </c>
      <c r="V11" s="345">
        <v>-10601408.809999999</v>
      </c>
      <c r="W11" s="345">
        <v>-10864048.289999999</v>
      </c>
      <c r="X11" s="345">
        <v>-12118289.079999998</v>
      </c>
      <c r="Y11" s="345">
        <v>-11528688.240000002</v>
      </c>
      <c r="Z11" s="345">
        <v>-45112434.419999994</v>
      </c>
      <c r="AA11" s="345">
        <v>-9409197.8200000003</v>
      </c>
      <c r="AB11" s="345">
        <v>-12251881.140000001</v>
      </c>
      <c r="AC11" s="345">
        <v>-13390240.880000003</v>
      </c>
      <c r="AD11" s="345">
        <v>-14027343.74</v>
      </c>
      <c r="AE11" s="345">
        <v>-49078663.579999998</v>
      </c>
      <c r="AF11" s="345">
        <v>-22114342.66</v>
      </c>
      <c r="AG11" s="345">
        <v>-19247729.09</v>
      </c>
      <c r="AH11" s="345">
        <v>-19476527.5</v>
      </c>
      <c r="AI11" s="345">
        <v>-21313589.700000003</v>
      </c>
      <c r="AJ11" s="345">
        <v>-82152188.950000003</v>
      </c>
      <c r="AK11" s="345">
        <v>-17070565.680000003</v>
      </c>
      <c r="AL11" s="345">
        <v>-20754038.370000001</v>
      </c>
      <c r="AM11" s="345">
        <v>-23032489.680000007</v>
      </c>
      <c r="AN11" s="345">
        <v>-23646300.21999998</v>
      </c>
      <c r="AO11" s="345">
        <v>-84503393.950000003</v>
      </c>
      <c r="AP11" s="553">
        <v>-21347839.080000002</v>
      </c>
      <c r="AQ11" s="553">
        <v>-24702258.249999966</v>
      </c>
    </row>
    <row r="12" spans="1:43" x14ac:dyDescent="0.25">
      <c r="A12" s="447" t="s" vm="14">
        <v>312</v>
      </c>
      <c r="B12" s="346">
        <v>-2534812.2981965095</v>
      </c>
      <c r="C12" s="346">
        <v>-2526511.3000000003</v>
      </c>
      <c r="D12" s="346">
        <v>-2543839.3499999996</v>
      </c>
      <c r="E12" s="346">
        <v>-50957.340000000004</v>
      </c>
      <c r="F12" s="346">
        <v>0</v>
      </c>
      <c r="G12" s="346">
        <v>0</v>
      </c>
      <c r="H12" s="346">
        <v>0</v>
      </c>
      <c r="I12" s="346">
        <v>0</v>
      </c>
      <c r="J12" s="346">
        <v>0</v>
      </c>
      <c r="K12" s="346">
        <v>0</v>
      </c>
      <c r="L12" s="346" t="e">
        <v>#VALUE!</v>
      </c>
      <c r="M12" s="346">
        <v>0</v>
      </c>
      <c r="N12" s="346">
        <v>0</v>
      </c>
      <c r="O12" s="346">
        <v>0</v>
      </c>
      <c r="P12" s="346">
        <v>0</v>
      </c>
      <c r="Q12" s="346">
        <v>-1026.8400000000001</v>
      </c>
      <c r="R12" s="346">
        <v>-1026.8400000000001</v>
      </c>
      <c r="S12" s="346">
        <v>-1000</v>
      </c>
      <c r="T12" s="346">
        <v>-21000</v>
      </c>
      <c r="U12" s="346">
        <v>-24000</v>
      </c>
      <c r="V12" s="346">
        <v>1403.19</v>
      </c>
      <c r="W12" s="346">
        <v>-87.66</v>
      </c>
      <c r="X12" s="346">
        <v>-655.1</v>
      </c>
      <c r="Y12" s="346">
        <v>4495.68</v>
      </c>
      <c r="Z12" s="346">
        <v>5156.1099999999997</v>
      </c>
      <c r="AA12" s="346" vm="424">
        <v>-123420.43</v>
      </c>
      <c r="AB12" s="346" vm="425">
        <v>-353065.16</v>
      </c>
      <c r="AC12" s="346" vm="426">
        <v>-281114.3</v>
      </c>
      <c r="AD12" s="346" vm="427">
        <v>-229447.4</v>
      </c>
      <c r="AE12" s="346" vm="428">
        <v>-987047.29</v>
      </c>
      <c r="AF12" s="346" vm="743">
        <v>-674802.02</v>
      </c>
      <c r="AG12" s="346" vm="744">
        <v>-869634.5</v>
      </c>
      <c r="AH12" s="346" vm="745">
        <v>-1155980.1599999999</v>
      </c>
      <c r="AI12" s="346" vm="746">
        <v>-1358428.01</v>
      </c>
      <c r="AJ12" s="346" vm="747">
        <v>-4058844.69</v>
      </c>
      <c r="AK12" s="346" vm="508">
        <v>-884524.17</v>
      </c>
      <c r="AL12" s="346" vm="748">
        <v>-1255990.18</v>
      </c>
      <c r="AM12" s="346" vm="1298">
        <v>-1392843.11</v>
      </c>
      <c r="AN12" s="346" vm="1444">
        <v>-802843.25999999978</v>
      </c>
      <c r="AO12" s="346" vm="1445">
        <v>-4336200.7200000007</v>
      </c>
      <c r="AP12" s="554" vm="1618">
        <v>-805763.04000000015</v>
      </c>
      <c r="AQ12" s="554" vm="1730">
        <v>-992538.91</v>
      </c>
    </row>
    <row r="13" spans="1:43" x14ac:dyDescent="0.25">
      <c r="A13" s="447" t="s" vm="13">
        <v>313</v>
      </c>
      <c r="B13" s="346">
        <v>-7315939.0599999996</v>
      </c>
      <c r="C13" s="346">
        <v>-9483185.879999999</v>
      </c>
      <c r="D13" s="346">
        <v>-19413730.117025997</v>
      </c>
      <c r="E13" s="346">
        <v>-17296493.999999996</v>
      </c>
      <c r="F13" s="346">
        <v>-17289303.559999995</v>
      </c>
      <c r="G13" s="346">
        <v>-6255025.8100000005</v>
      </c>
      <c r="H13" s="346">
        <v>-5711631.6600000001</v>
      </c>
      <c r="I13" s="346">
        <v>-4920000</v>
      </c>
      <c r="J13" s="346">
        <v>-4459000</v>
      </c>
      <c r="K13" s="346">
        <v>-23227687.169999998</v>
      </c>
      <c r="L13" s="346">
        <v>-7600105.3300000001</v>
      </c>
      <c r="M13" s="346">
        <v>-8539786.4499999993</v>
      </c>
      <c r="N13" s="346">
        <v>-8471157.3499999996</v>
      </c>
      <c r="O13" s="346">
        <v>-8298938.0899999999</v>
      </c>
      <c r="P13" s="346">
        <v>-32909987.219999995</v>
      </c>
      <c r="Q13" s="346">
        <v>-7227018.3700000048</v>
      </c>
      <c r="R13" s="346">
        <v>-4159000</v>
      </c>
      <c r="S13" s="346">
        <v>-5801000</v>
      </c>
      <c r="T13" s="346">
        <v>-6291000</v>
      </c>
      <c r="U13" s="346">
        <v>-23478000</v>
      </c>
      <c r="V13" s="346">
        <v>-8770974</v>
      </c>
      <c r="W13" s="346">
        <v>-10133626.1</v>
      </c>
      <c r="X13" s="346">
        <v>-11036992.039999999</v>
      </c>
      <c r="Y13" s="346">
        <v>-10067775.210000001</v>
      </c>
      <c r="Z13" s="346">
        <v>-40009367.350000001</v>
      </c>
      <c r="AA13" s="346" vm="429">
        <v>-9051285.7200000007</v>
      </c>
      <c r="AB13" s="346" vm="430">
        <v>-10191314.939999999</v>
      </c>
      <c r="AC13" s="346" vm="431">
        <v>-11570989.210000001</v>
      </c>
      <c r="AD13" s="346" vm="432">
        <v>-12452335.5</v>
      </c>
      <c r="AE13" s="346" vm="433">
        <v>-43265925.369999997</v>
      </c>
      <c r="AF13" s="346" vm="749">
        <v>-23226965.109999999</v>
      </c>
      <c r="AG13" s="346" vm="750">
        <v>-18520968.539999999</v>
      </c>
      <c r="AH13" s="346" vm="751">
        <v>-18861065.23</v>
      </c>
      <c r="AI13" s="346" vm="752">
        <v>-19205759.710000001</v>
      </c>
      <c r="AJ13" s="346" vm="753">
        <v>-79814758.590000004</v>
      </c>
      <c r="AK13" s="346" vm="509">
        <v>-16623184.66</v>
      </c>
      <c r="AL13" s="346" vm="754">
        <v>-19694332.32</v>
      </c>
      <c r="AM13" s="346" vm="1299">
        <v>-21145806.250000007</v>
      </c>
      <c r="AN13" s="346" vm="1446">
        <v>-23064810.729999978</v>
      </c>
      <c r="AO13" s="346" vm="1447">
        <v>-80528133.960000008</v>
      </c>
      <c r="AP13" s="554" vm="1619">
        <v>-21762345.820000004</v>
      </c>
      <c r="AQ13" s="554" vm="1731">
        <v>-23265658.919999968</v>
      </c>
    </row>
    <row r="14" spans="1:43" x14ac:dyDescent="0.25">
      <c r="A14" s="447" t="s" vm="21">
        <v>314</v>
      </c>
      <c r="B14" s="346">
        <v>2170451.6915840632</v>
      </c>
      <c r="C14" s="346">
        <v>3735869.0222419715</v>
      </c>
      <c r="D14" s="346">
        <v>-1112731.0027597086</v>
      </c>
      <c r="E14" s="346">
        <v>1441979.6199999973</v>
      </c>
      <c r="F14" s="346">
        <v>-997725.55999999982</v>
      </c>
      <c r="G14" s="346">
        <v>-273164.75</v>
      </c>
      <c r="H14" s="346">
        <v>270707.34000000003</v>
      </c>
      <c r="I14" s="346">
        <v>-666000</v>
      </c>
      <c r="J14" s="346">
        <v>-634000</v>
      </c>
      <c r="K14" s="346">
        <v>359575.10999999975</v>
      </c>
      <c r="L14" s="346">
        <v>250925.28000000003</v>
      </c>
      <c r="M14" s="346">
        <v>-71621.170000000042</v>
      </c>
      <c r="N14" s="346">
        <v>-33046.559999999976</v>
      </c>
      <c r="O14" s="346">
        <v>-1446782.9086099998</v>
      </c>
      <c r="P14" s="346">
        <v>-1300525.35861</v>
      </c>
      <c r="Q14" s="346">
        <v>75607.789999999979</v>
      </c>
      <c r="R14" s="346">
        <v>-177000</v>
      </c>
      <c r="S14" s="346">
        <v>-363000</v>
      </c>
      <c r="T14" s="346">
        <v>-207000</v>
      </c>
      <c r="U14" s="346">
        <v>-672000</v>
      </c>
      <c r="V14" s="346">
        <v>-1831838</v>
      </c>
      <c r="W14" s="346">
        <v>-730334.53</v>
      </c>
      <c r="X14" s="346">
        <v>-1080641.94</v>
      </c>
      <c r="Y14" s="346">
        <v>-1465408.71</v>
      </c>
      <c r="Z14" s="346">
        <v>-5108223.18</v>
      </c>
      <c r="AA14" s="346" vm="434">
        <v>-234491.67</v>
      </c>
      <c r="AB14" s="346" vm="435">
        <v>-1707501.04</v>
      </c>
      <c r="AC14" s="346" vm="436">
        <v>-1538137.37</v>
      </c>
      <c r="AD14" s="346" vm="437">
        <v>-1345560.84</v>
      </c>
      <c r="AE14" s="346" vm="438">
        <v>-4825690.92</v>
      </c>
      <c r="AF14" s="346" vm="755">
        <v>1787424.47</v>
      </c>
      <c r="AG14" s="346" vm="756">
        <v>142873.95000000001</v>
      </c>
      <c r="AH14" s="346" vm="757">
        <v>540517.89</v>
      </c>
      <c r="AI14" s="346" vm="758">
        <v>-749401.98</v>
      </c>
      <c r="AJ14" s="346" vm="759">
        <v>1721414.33</v>
      </c>
      <c r="AK14" s="346" vm="510">
        <v>437143.15</v>
      </c>
      <c r="AL14" s="346" vm="760">
        <v>196284.13</v>
      </c>
      <c r="AM14" s="346" vm="1300">
        <v>-493840.3199999996</v>
      </c>
      <c r="AN14" s="346" vm="1448">
        <v>221353.76999999967</v>
      </c>
      <c r="AO14" s="346" vm="1449">
        <v>360940.73000000045</v>
      </c>
      <c r="AP14" s="554" vm="1620">
        <v>1220269.7799999996</v>
      </c>
      <c r="AQ14" s="554" vm="1732">
        <v>-444060.41999999981</v>
      </c>
    </row>
    <row r="15" spans="1:43" s="15" customFormat="1" ht="14" x14ac:dyDescent="0.3">
      <c r="A15" s="448" t="s" vm="12">
        <v>315</v>
      </c>
      <c r="B15" s="345">
        <v>0</v>
      </c>
      <c r="C15" s="345">
        <v>0</v>
      </c>
      <c r="D15" s="345">
        <v>0</v>
      </c>
      <c r="E15" s="345">
        <v>0</v>
      </c>
      <c r="F15" s="345">
        <v>0</v>
      </c>
      <c r="G15" s="345">
        <v>0</v>
      </c>
      <c r="H15" s="345">
        <v>0</v>
      </c>
      <c r="I15" s="345">
        <v>0</v>
      </c>
      <c r="J15" s="345">
        <v>0</v>
      </c>
      <c r="K15" s="345">
        <v>0</v>
      </c>
      <c r="L15" s="345">
        <v>0</v>
      </c>
      <c r="M15" s="345">
        <v>0</v>
      </c>
      <c r="N15" s="345">
        <v>0</v>
      </c>
      <c r="O15" s="345">
        <v>0</v>
      </c>
      <c r="P15" s="345">
        <v>0</v>
      </c>
      <c r="Q15" s="345">
        <v>0</v>
      </c>
      <c r="R15" s="345">
        <v>0</v>
      </c>
      <c r="S15" s="345">
        <v>0</v>
      </c>
      <c r="T15" s="345">
        <v>0</v>
      </c>
      <c r="U15" s="345">
        <v>0</v>
      </c>
      <c r="V15" s="345">
        <v>0</v>
      </c>
      <c r="W15" s="345">
        <v>0</v>
      </c>
      <c r="X15" s="345">
        <v>0</v>
      </c>
      <c r="Y15" s="345">
        <v>0</v>
      </c>
      <c r="Z15" s="345">
        <v>0</v>
      </c>
      <c r="AA15" s="345">
        <v>0</v>
      </c>
      <c r="AB15" s="345">
        <v>0</v>
      </c>
      <c r="AC15" s="345">
        <v>0</v>
      </c>
      <c r="AD15" s="345" vm="439">
        <v>0</v>
      </c>
      <c r="AE15" s="345" vm="440">
        <v>0</v>
      </c>
      <c r="AF15" s="345">
        <v>0</v>
      </c>
      <c r="AG15" s="345">
        <v>0</v>
      </c>
      <c r="AH15" s="345">
        <v>0</v>
      </c>
      <c r="AI15" s="345" vm="761">
        <v>292308.84000000003</v>
      </c>
      <c r="AJ15" s="345" vm="762">
        <v>292308.84000000003</v>
      </c>
      <c r="AK15" s="345">
        <v>0</v>
      </c>
      <c r="AL15" s="345">
        <v>0</v>
      </c>
      <c r="AM15" s="345">
        <v>0</v>
      </c>
      <c r="AN15" s="345">
        <v>0</v>
      </c>
      <c r="AO15" s="345">
        <v>0</v>
      </c>
      <c r="AP15" s="553">
        <v>0</v>
      </c>
      <c r="AQ15" s="553">
        <v>0</v>
      </c>
    </row>
    <row r="16" spans="1:43" ht="14" x14ac:dyDescent="0.3">
      <c r="A16" s="461" t="s" vm="11">
        <v>316</v>
      </c>
      <c r="B16" s="350">
        <v>4151638.6603284338</v>
      </c>
      <c r="C16" s="350">
        <v>14020094.708216326</v>
      </c>
      <c r="D16" s="350">
        <v>16061932.860214302</v>
      </c>
      <c r="E16" s="350">
        <v>15883748.309999999</v>
      </c>
      <c r="F16" s="350">
        <v>8081554.7600000119</v>
      </c>
      <c r="G16" s="350">
        <v>2167164.979999993</v>
      </c>
      <c r="H16" s="350">
        <v>618767.6599999899</v>
      </c>
      <c r="I16" s="350">
        <v>1376000</v>
      </c>
      <c r="J16" s="350">
        <v>6414000</v>
      </c>
      <c r="K16" s="350">
        <v>10356192.929999985</v>
      </c>
      <c r="L16" s="350">
        <v>1578659.1500000008</v>
      </c>
      <c r="M16" s="350">
        <v>2897126.4400000027</v>
      </c>
      <c r="N16" s="350">
        <v>4164133.5499997395</v>
      </c>
      <c r="O16" s="350">
        <v>5869230.1113896789</v>
      </c>
      <c r="P16" s="350">
        <v>14509149.25138944</v>
      </c>
      <c r="Q16" s="350">
        <v>-4733277.5099998889</v>
      </c>
      <c r="R16" s="350">
        <v>-13539000</v>
      </c>
      <c r="S16" s="350">
        <v>-8836000</v>
      </c>
      <c r="T16" s="350">
        <v>769000</v>
      </c>
      <c r="U16" s="350">
        <v>-26339000</v>
      </c>
      <c r="V16" s="350">
        <v>-4071154.48</v>
      </c>
      <c r="W16" s="350">
        <v>314439.97899999999</v>
      </c>
      <c r="X16" s="350">
        <v>8025722.7199999997</v>
      </c>
      <c r="Y16" s="350">
        <v>18694718.10549999</v>
      </c>
      <c r="Z16" s="350">
        <v>22963726.32449998</v>
      </c>
      <c r="AA16" s="350">
        <v>6341719.3600000069</v>
      </c>
      <c r="AB16" s="350">
        <v>13262651.819999993</v>
      </c>
      <c r="AC16" s="350">
        <v>8837312.6000000015</v>
      </c>
      <c r="AD16" s="350">
        <v>12472184.15</v>
      </c>
      <c r="AE16" s="350">
        <v>40913867.929999992</v>
      </c>
      <c r="AF16" s="350">
        <v>4197661.4999999963</v>
      </c>
      <c r="AG16" s="350">
        <v>10678925.190000009</v>
      </c>
      <c r="AH16" s="350">
        <v>14179365.870000005</v>
      </c>
      <c r="AI16" s="350">
        <v>17293834.279999997</v>
      </c>
      <c r="AJ16" s="350">
        <v>46349786.839999989</v>
      </c>
      <c r="AK16" s="350">
        <v>10646663.269999992</v>
      </c>
      <c r="AL16" s="350">
        <v>12460296.98</v>
      </c>
      <c r="AM16" s="350">
        <v>6669526.9799987078</v>
      </c>
      <c r="AN16" s="350">
        <v>20207526.359999675</v>
      </c>
      <c r="AO16" s="350">
        <v>49984013.589973435</v>
      </c>
      <c r="AP16" s="580">
        <v>12426777.139999967</v>
      </c>
      <c r="AQ16" s="580">
        <v>11990356.840000067</v>
      </c>
    </row>
    <row r="17" spans="1:43" x14ac:dyDescent="0.25">
      <c r="A17" s="462" t="s" vm="10">
        <v>317</v>
      </c>
      <c r="B17" s="351">
        <v>0</v>
      </c>
      <c r="C17" s="351">
        <v>0</v>
      </c>
      <c r="D17" s="351">
        <v>0</v>
      </c>
      <c r="E17" s="351">
        <v>0</v>
      </c>
      <c r="F17" s="351">
        <v>0</v>
      </c>
      <c r="G17" s="351">
        <v>0</v>
      </c>
      <c r="H17" s="351">
        <v>0</v>
      </c>
      <c r="I17" s="351">
        <v>0</v>
      </c>
      <c r="J17" s="351">
        <v>0</v>
      </c>
      <c r="K17" s="351">
        <v>0</v>
      </c>
      <c r="L17" s="351">
        <v>0</v>
      </c>
      <c r="M17" s="351">
        <v>0</v>
      </c>
      <c r="N17" s="351">
        <v>0</v>
      </c>
      <c r="O17" s="351">
        <v>0</v>
      </c>
      <c r="P17" s="351">
        <v>0</v>
      </c>
      <c r="Q17" s="351">
        <v>0</v>
      </c>
      <c r="R17" s="351">
        <v>0</v>
      </c>
      <c r="S17" s="351">
        <v>0</v>
      </c>
      <c r="T17" s="351">
        <v>0</v>
      </c>
      <c r="U17" s="351">
        <v>0</v>
      </c>
      <c r="V17" s="351">
        <v>0</v>
      </c>
      <c r="W17" s="351">
        <v>0</v>
      </c>
      <c r="X17" s="351">
        <v>0</v>
      </c>
      <c r="Y17" s="351">
        <v>0</v>
      </c>
      <c r="Z17" s="351">
        <v>0</v>
      </c>
      <c r="AA17" s="351" vm="441">
        <v>3293684.79</v>
      </c>
      <c r="AB17" s="351" vm="442">
        <v>5391306.6900000004</v>
      </c>
      <c r="AC17" s="351" vm="443">
        <v>5720284.1399999997</v>
      </c>
      <c r="AD17" s="351" vm="444">
        <v>5853614.2599999998</v>
      </c>
      <c r="AE17" s="351" vm="445">
        <v>20258889.879999999</v>
      </c>
      <c r="AF17" s="351" vm="763">
        <v>12902178.35</v>
      </c>
      <c r="AG17" s="351" vm="764">
        <v>5718367.2300000004</v>
      </c>
      <c r="AH17" s="351" vm="765">
        <v>5737709.3799999999</v>
      </c>
      <c r="AI17" s="351" vm="766">
        <v>5835721.54</v>
      </c>
      <c r="AJ17" s="351" vm="767">
        <v>30193976.5</v>
      </c>
      <c r="AK17" s="351" vm="511">
        <v>5993391.8300000001</v>
      </c>
      <c r="AL17" s="351" vm="768">
        <v>6268130.21</v>
      </c>
      <c r="AM17" s="351" vm="1301">
        <v>6101745.4400000004</v>
      </c>
      <c r="AN17" s="351" vm="1450">
        <v>6151124.6699999999</v>
      </c>
      <c r="AO17" s="351" vm="1451">
        <v>24514392.149999999</v>
      </c>
      <c r="AP17" s="558" vm="1621">
        <v>6262248.0300000003</v>
      </c>
      <c r="AQ17" s="558" vm="1733">
        <v>5976588.4099999992</v>
      </c>
    </row>
    <row r="18" spans="1:43" ht="14" x14ac:dyDescent="0.3">
      <c r="A18" s="448" t="s" vm="9">
        <v>27</v>
      </c>
      <c r="B18" s="347">
        <v>0</v>
      </c>
      <c r="C18" s="347">
        <v>0</v>
      </c>
      <c r="D18" s="347">
        <v>0</v>
      </c>
      <c r="E18" s="347">
        <v>0</v>
      </c>
      <c r="F18" s="347">
        <v>0</v>
      </c>
      <c r="G18" s="347">
        <v>0</v>
      </c>
      <c r="H18" s="347">
        <v>0</v>
      </c>
      <c r="I18" s="347">
        <v>0</v>
      </c>
      <c r="J18" s="347">
        <v>0</v>
      </c>
      <c r="K18" s="347">
        <v>0</v>
      </c>
      <c r="L18" s="347">
        <v>0</v>
      </c>
      <c r="M18" s="347">
        <v>0</v>
      </c>
      <c r="N18" s="347">
        <v>0</v>
      </c>
      <c r="O18" s="347">
        <v>0</v>
      </c>
      <c r="P18" s="347">
        <v>0</v>
      </c>
      <c r="Q18" s="347">
        <v>0</v>
      </c>
      <c r="R18" s="347">
        <v>0</v>
      </c>
      <c r="S18" s="347">
        <v>0</v>
      </c>
      <c r="T18" s="347">
        <v>0</v>
      </c>
      <c r="U18" s="347">
        <v>0</v>
      </c>
      <c r="V18" s="347">
        <v>0</v>
      </c>
      <c r="W18" s="347">
        <v>0</v>
      </c>
      <c r="X18" s="347">
        <v>0</v>
      </c>
      <c r="Y18" s="347">
        <v>0</v>
      </c>
      <c r="Z18" s="347">
        <v>0</v>
      </c>
      <c r="AA18" s="347">
        <v>9635404.150000006</v>
      </c>
      <c r="AB18" s="347">
        <v>18653958.509999994</v>
      </c>
      <c r="AC18" s="347">
        <v>14557596.740000002</v>
      </c>
      <c r="AD18" s="347">
        <v>18325798.41</v>
      </c>
      <c r="AE18" s="347">
        <v>61172757.809999987</v>
      </c>
      <c r="AF18" s="347">
        <v>17099839.849999994</v>
      </c>
      <c r="AG18" s="347">
        <v>16397292.420000009</v>
      </c>
      <c r="AH18" s="347">
        <v>19917075.250000004</v>
      </c>
      <c r="AI18" s="347">
        <v>23129555.819999997</v>
      </c>
      <c r="AJ18" s="347">
        <v>76543763.339999989</v>
      </c>
      <c r="AK18" s="347">
        <v>16640055.099999992</v>
      </c>
      <c r="AL18" s="347">
        <v>18728427.190000001</v>
      </c>
      <c r="AM18" s="347">
        <v>12771272.419998709</v>
      </c>
      <c r="AN18" s="347">
        <v>26358651.029999673</v>
      </c>
      <c r="AO18" s="347">
        <v>74498405.739973426</v>
      </c>
      <c r="AP18" s="555">
        <v>18689025.169999968</v>
      </c>
      <c r="AQ18" s="555">
        <v>17966945.250000067</v>
      </c>
    </row>
    <row r="19" spans="1:43" x14ac:dyDescent="0.25">
      <c r="A19" s="468" t="s" vm="8">
        <v>570</v>
      </c>
      <c r="B19" s="346">
        <v>0</v>
      </c>
      <c r="C19" s="346">
        <v>0</v>
      </c>
      <c r="D19" s="346">
        <v>0</v>
      </c>
      <c r="E19" s="346">
        <v>0</v>
      </c>
      <c r="F19" s="346">
        <v>0</v>
      </c>
      <c r="G19" s="346">
        <v>0</v>
      </c>
      <c r="H19" s="346">
        <v>0</v>
      </c>
      <c r="I19" s="346">
        <v>0</v>
      </c>
      <c r="J19" s="346">
        <v>0</v>
      </c>
      <c r="K19" s="346">
        <v>0</v>
      </c>
      <c r="L19" s="346">
        <v>0</v>
      </c>
      <c r="M19" s="346">
        <v>0</v>
      </c>
      <c r="N19" s="346">
        <v>0</v>
      </c>
      <c r="O19" s="346">
        <v>0</v>
      </c>
      <c r="P19" s="346">
        <v>0</v>
      </c>
      <c r="Q19" s="346">
        <v>0</v>
      </c>
      <c r="R19" s="346">
        <v>0</v>
      </c>
      <c r="S19" s="346">
        <v>0</v>
      </c>
      <c r="T19" s="346">
        <v>0</v>
      </c>
      <c r="U19" s="346">
        <v>0</v>
      </c>
      <c r="V19" s="346">
        <v>0</v>
      </c>
      <c r="W19" s="346">
        <v>0</v>
      </c>
      <c r="X19" s="346">
        <v>0</v>
      </c>
      <c r="Y19" s="346">
        <v>0</v>
      </c>
      <c r="Z19" s="346">
        <v>0</v>
      </c>
      <c r="AA19" s="346">
        <v>0</v>
      </c>
      <c r="AB19" s="346">
        <v>0</v>
      </c>
      <c r="AC19" s="346">
        <v>0</v>
      </c>
      <c r="AD19" s="346" vm="446">
        <v>0</v>
      </c>
      <c r="AE19" s="346" vm="447">
        <v>0</v>
      </c>
      <c r="AF19" s="346">
        <v>0</v>
      </c>
      <c r="AG19" s="346">
        <v>0</v>
      </c>
      <c r="AH19" s="346">
        <v>0</v>
      </c>
      <c r="AI19" s="346" vm="769">
        <v>-292308.84000000003</v>
      </c>
      <c r="AJ19" s="346" vm="770">
        <v>-292308.84000000003</v>
      </c>
      <c r="AK19" s="346">
        <v>0</v>
      </c>
      <c r="AL19" s="346">
        <v>0</v>
      </c>
      <c r="AM19" s="346">
        <v>0</v>
      </c>
      <c r="AN19" s="346">
        <v>0</v>
      </c>
      <c r="AO19" s="346">
        <v>0</v>
      </c>
      <c r="AP19" s="554">
        <v>0</v>
      </c>
      <c r="AQ19" s="554">
        <v>0</v>
      </c>
    </row>
    <row r="20" spans="1:43" x14ac:dyDescent="0.25">
      <c r="A20" s="458" t="s" vm="7">
        <v>318</v>
      </c>
      <c r="B20" s="346">
        <v>0</v>
      </c>
      <c r="C20" s="346">
        <v>0</v>
      </c>
      <c r="D20" s="346">
        <v>0</v>
      </c>
      <c r="E20" s="346">
        <v>0</v>
      </c>
      <c r="F20" s="346">
        <v>0</v>
      </c>
      <c r="G20" s="346">
        <v>0</v>
      </c>
      <c r="H20" s="346">
        <v>0</v>
      </c>
      <c r="I20" s="346">
        <v>0</v>
      </c>
      <c r="J20" s="346">
        <v>0</v>
      </c>
      <c r="K20" s="346">
        <v>0</v>
      </c>
      <c r="L20" s="346" t="e">
        <v>#VALUE!</v>
      </c>
      <c r="M20" s="346" t="e">
        <v>#VALUE!</v>
      </c>
      <c r="N20" s="346" t="e">
        <v>#VALUE!</v>
      </c>
      <c r="O20" s="346">
        <v>1800000</v>
      </c>
      <c r="P20" s="346">
        <v>1800000</v>
      </c>
      <c r="Q20" s="346">
        <v>812000</v>
      </c>
      <c r="R20" s="346" t="e">
        <v>#VALUE!</v>
      </c>
      <c r="S20" s="346">
        <v>272000</v>
      </c>
      <c r="T20" s="346">
        <v>2894000</v>
      </c>
      <c r="U20" s="346">
        <v>3978000</v>
      </c>
      <c r="V20" s="346" t="e">
        <v>#VALUE!</v>
      </c>
      <c r="W20" s="346">
        <v>4168455.8200000003</v>
      </c>
      <c r="X20" s="346">
        <v>3469206.68</v>
      </c>
      <c r="Y20" s="346">
        <v>559719.80330000003</v>
      </c>
      <c r="Z20" s="346">
        <v>8197382.3032999989</v>
      </c>
      <c r="AA20" s="346" vm="448">
        <v>6562522.25</v>
      </c>
      <c r="AB20" s="346" vm="449">
        <v>2101024.5099999998</v>
      </c>
      <c r="AC20" s="346" vm="450">
        <v>1252868.57</v>
      </c>
      <c r="AD20" s="346" vm="451">
        <v>896552.95</v>
      </c>
      <c r="AE20" s="346" vm="452">
        <v>10812968.279999999</v>
      </c>
      <c r="AF20" s="346" vm="771">
        <v>1795041.12</v>
      </c>
      <c r="AG20" s="346" vm="772">
        <v>1664267.3</v>
      </c>
      <c r="AH20" s="346" vm="773">
        <v>1081255.57</v>
      </c>
      <c r="AI20" s="346">
        <v>0</v>
      </c>
      <c r="AJ20" s="346" vm="774">
        <v>4540563.99</v>
      </c>
      <c r="AK20" s="346" vm="512">
        <v>448646.16</v>
      </c>
      <c r="AL20" s="346" vm="775">
        <v>1509630.71</v>
      </c>
      <c r="AM20" s="346" vm="1302">
        <v>5521254.8599999966</v>
      </c>
      <c r="AN20" s="346" vm="1452">
        <v>6098697.1000000052</v>
      </c>
      <c r="AO20" s="346" vm="1453">
        <v>13578228.830000011</v>
      </c>
      <c r="AP20" s="554" vm="1622">
        <v>1373466.13</v>
      </c>
      <c r="AQ20" s="554" vm="1734">
        <v>2705824.9744999995</v>
      </c>
    </row>
    <row r="21" spans="1:43" x14ac:dyDescent="0.25">
      <c r="A21" s="458" t="s">
        <v>578</v>
      </c>
      <c r="B21" s="346">
        <v>0</v>
      </c>
      <c r="C21" s="346">
        <v>0</v>
      </c>
      <c r="D21" s="346">
        <v>0</v>
      </c>
      <c r="E21" s="346">
        <v>0</v>
      </c>
      <c r="F21" s="346">
        <v>0</v>
      </c>
      <c r="G21" s="346">
        <v>0</v>
      </c>
      <c r="H21" s="346">
        <v>0</v>
      </c>
      <c r="I21" s="346">
        <v>0</v>
      </c>
      <c r="J21" s="346">
        <v>0</v>
      </c>
      <c r="K21" s="346">
        <v>0</v>
      </c>
      <c r="L21" s="346">
        <v>0</v>
      </c>
      <c r="M21" s="346">
        <v>0</v>
      </c>
      <c r="N21" s="346">
        <v>0</v>
      </c>
      <c r="O21" s="346">
        <v>0</v>
      </c>
      <c r="P21" s="346">
        <v>0</v>
      </c>
      <c r="Q21" s="346">
        <v>0</v>
      </c>
      <c r="R21" s="346">
        <v>0</v>
      </c>
      <c r="S21" s="346">
        <v>0</v>
      </c>
      <c r="T21" s="346">
        <v>0</v>
      </c>
      <c r="U21" s="346">
        <v>0</v>
      </c>
      <c r="V21" s="346">
        <v>0</v>
      </c>
      <c r="W21" s="346">
        <v>0</v>
      </c>
      <c r="X21" s="346">
        <v>0</v>
      </c>
      <c r="Y21" s="346">
        <v>0</v>
      </c>
      <c r="Z21" s="346">
        <v>0</v>
      </c>
      <c r="AA21" s="346" vm="453">
        <v>-207457.41</v>
      </c>
      <c r="AB21" s="346" vm="454">
        <v>586643.94999999995</v>
      </c>
      <c r="AC21" s="346" vm="455">
        <v>-255772.34</v>
      </c>
      <c r="AD21" s="346" vm="456">
        <v>1145118.81</v>
      </c>
      <c r="AE21" s="346" vm="457">
        <v>1268533.01</v>
      </c>
      <c r="AF21" s="346">
        <v>0</v>
      </c>
      <c r="AG21" s="346">
        <v>0</v>
      </c>
      <c r="AH21" s="346">
        <v>0</v>
      </c>
      <c r="AI21" s="346">
        <v>0</v>
      </c>
      <c r="AJ21" s="346">
        <v>0</v>
      </c>
      <c r="AK21" s="346">
        <v>0</v>
      </c>
      <c r="AL21" s="346">
        <v>0</v>
      </c>
      <c r="AM21" s="346">
        <v>0</v>
      </c>
      <c r="AN21" s="346">
        <v>0</v>
      </c>
      <c r="AO21" s="346">
        <v>0</v>
      </c>
      <c r="AP21" s="554">
        <v>0</v>
      </c>
      <c r="AQ21" s="554" vm="1735">
        <v>2577868.5299999998</v>
      </c>
    </row>
    <row r="22" spans="1:43" ht="14" x14ac:dyDescent="0.3">
      <c r="A22" s="459" t="s" vm="6">
        <v>319</v>
      </c>
      <c r="B22" s="348">
        <v>0</v>
      </c>
      <c r="C22" s="348">
        <v>0</v>
      </c>
      <c r="D22" s="348">
        <v>0</v>
      </c>
      <c r="E22" s="348">
        <v>0</v>
      </c>
      <c r="F22" s="348">
        <v>13481144.449999999</v>
      </c>
      <c r="G22" s="348">
        <v>4531580.52999999</v>
      </c>
      <c r="H22" s="348">
        <v>2076360.8999999901</v>
      </c>
      <c r="I22" s="348">
        <v>3453627.5700000003</v>
      </c>
      <c r="J22" s="348">
        <v>7848675.3099999996</v>
      </c>
      <c r="K22" s="348">
        <v>19390244.309999999</v>
      </c>
      <c r="L22" s="348">
        <v>4083426.41</v>
      </c>
      <c r="M22" s="348">
        <v>5995577.9700000007</v>
      </c>
      <c r="N22" s="348">
        <v>7993511.7099997392</v>
      </c>
      <c r="O22" s="348">
        <v>11103268.0613897</v>
      </c>
      <c r="P22" s="348">
        <v>29175784.151389401</v>
      </c>
      <c r="Q22" s="348">
        <v>-1016891.8599998881</v>
      </c>
      <c r="R22" s="348">
        <v>-12003000</v>
      </c>
      <c r="S22" s="348">
        <v>-7078000</v>
      </c>
      <c r="T22" s="348">
        <v>5194000</v>
      </c>
      <c r="U22" s="348">
        <v>-14903000</v>
      </c>
      <c r="V22" s="348">
        <v>224181.69</v>
      </c>
      <c r="W22" s="348">
        <v>9101665.7789999992</v>
      </c>
      <c r="X22" s="348">
        <v>16292796.220000001</v>
      </c>
      <c r="Y22" s="348">
        <v>23995092.368799992</v>
      </c>
      <c r="Z22" s="348">
        <v>49613736.05779998</v>
      </c>
      <c r="AA22" s="348">
        <v>15990468.990000006</v>
      </c>
      <c r="AB22" s="348">
        <v>21341626.969999995</v>
      </c>
      <c r="AC22" s="348">
        <v>15554692.970000003</v>
      </c>
      <c r="AD22" s="348">
        <v>20367470.169999998</v>
      </c>
      <c r="AE22" s="348">
        <v>73254259.099999994</v>
      </c>
      <c r="AF22" s="348">
        <v>18894880.969999995</v>
      </c>
      <c r="AG22" s="348">
        <v>18061559.72000001</v>
      </c>
      <c r="AH22" s="348">
        <v>20998330.820000004</v>
      </c>
      <c r="AI22" s="348">
        <v>22837246.979999997</v>
      </c>
      <c r="AJ22" s="348">
        <v>80792018.48999998</v>
      </c>
      <c r="AK22" s="348">
        <v>17088701.25999999</v>
      </c>
      <c r="AL22" s="348">
        <v>20238057.900000002</v>
      </c>
      <c r="AM22" s="348">
        <v>18292527.279998705</v>
      </c>
      <c r="AN22" s="348">
        <v>32457348.129999679</v>
      </c>
      <c r="AO22" s="348">
        <v>88076634.569973439</v>
      </c>
      <c r="AP22" s="557">
        <v>20062491.299999967</v>
      </c>
      <c r="AQ22" s="557">
        <v>23250638.754500069</v>
      </c>
    </row>
    <row r="23" spans="1:43" s="16" customFormat="1" ht="14" x14ac:dyDescent="0.3">
      <c r="A23" s="460" t="s">
        <v>310</v>
      </c>
      <c r="B23" s="361">
        <v>0</v>
      </c>
      <c r="C23" s="361">
        <v>0</v>
      </c>
      <c r="D23" s="361">
        <v>0</v>
      </c>
      <c r="E23" s="361">
        <v>0</v>
      </c>
      <c r="F23" s="361">
        <v>7.8815984128869115E-2</v>
      </c>
      <c r="G23" s="361">
        <v>0.11473987175601379</v>
      </c>
      <c r="H23" s="361">
        <v>4.737007889372595E-2</v>
      </c>
      <c r="I23" s="361">
        <v>8.2946119316953684E-2</v>
      </c>
      <c r="J23" s="361">
        <v>0.16922907587485714</v>
      </c>
      <c r="K23" s="361">
        <v>0.11316592974221872</v>
      </c>
      <c r="L23" s="361">
        <v>9.4408713251311366E-2</v>
      </c>
      <c r="M23" s="361">
        <v>0.13150907895090846</v>
      </c>
      <c r="N23" s="361">
        <v>0.17290692639756</v>
      </c>
      <c r="O23" s="361">
        <v>0.20676854137459422</v>
      </c>
      <c r="P23" s="361">
        <v>0.15455534367918242</v>
      </c>
      <c r="Q23" s="361">
        <v>-2.5314464960906634E-2</v>
      </c>
      <c r="R23" s="361">
        <v>-2.229797510681776</v>
      </c>
      <c r="S23" s="361">
        <v>-0.28555291080001616</v>
      </c>
      <c r="T23" s="361">
        <v>0.10654358974358974</v>
      </c>
      <c r="U23" s="361">
        <v>-0.12513959913007699</v>
      </c>
      <c r="V23" s="361">
        <v>5.7313100640099856E-3</v>
      </c>
      <c r="W23" s="361">
        <v>0.20454271430546755</v>
      </c>
      <c r="X23" s="361">
        <v>0.26247016349450353</v>
      </c>
      <c r="Y23" s="361">
        <v>0.29098507551733171</v>
      </c>
      <c r="Z23" s="361">
        <v>0.2174616757397535</v>
      </c>
      <c r="AA23" s="361">
        <v>0.23566730792601678</v>
      </c>
      <c r="AB23" s="361">
        <v>0.23820340712931506</v>
      </c>
      <c r="AC23" s="361">
        <v>0.17275853533634217</v>
      </c>
      <c r="AD23" s="361">
        <v>0.1972434946553224</v>
      </c>
      <c r="AE23" s="361">
        <v>0.20885407576849757</v>
      </c>
      <c r="AF23" s="361">
        <v>0.22528359572192178</v>
      </c>
      <c r="AG23" s="361">
        <v>0.19329501051718254</v>
      </c>
      <c r="AH23" s="361">
        <v>0.22692967705479219</v>
      </c>
      <c r="AI23" s="361">
        <v>0.2084218324902678</v>
      </c>
      <c r="AJ23" s="361">
        <v>0.21293755574832751</v>
      </c>
      <c r="AK23" s="361">
        <v>0.19498962903073416</v>
      </c>
      <c r="AL23" s="349">
        <v>0.2042078907122728</v>
      </c>
      <c r="AM23" s="349">
        <v>0.18804571156760319</v>
      </c>
      <c r="AN23" s="349">
        <v>0.26603101620243641</v>
      </c>
      <c r="AO23" s="349">
        <v>0.2169230434987317</v>
      </c>
      <c r="AP23" s="349">
        <v>0.18616697867876064</v>
      </c>
      <c r="AQ23" s="349">
        <v>0.20215195145603859</v>
      </c>
    </row>
    <row r="24" spans="1:43" x14ac:dyDescent="0.25">
      <c r="A24" s="458" t="s">
        <v>577</v>
      </c>
      <c r="B24" s="346">
        <v>0</v>
      </c>
      <c r="C24" s="346">
        <v>0</v>
      </c>
      <c r="D24" s="346">
        <v>0</v>
      </c>
      <c r="E24" s="346">
        <v>0</v>
      </c>
      <c r="F24" s="346">
        <v>0</v>
      </c>
      <c r="G24" s="346">
        <v>0</v>
      </c>
      <c r="H24" s="346">
        <v>0</v>
      </c>
      <c r="I24" s="346">
        <v>0</v>
      </c>
      <c r="J24" s="346">
        <v>0</v>
      </c>
      <c r="K24" s="346">
        <v>0</v>
      </c>
      <c r="L24" s="346">
        <v>0</v>
      </c>
      <c r="M24" s="346">
        <v>0</v>
      </c>
      <c r="N24" s="346">
        <v>0</v>
      </c>
      <c r="O24" s="346">
        <v>0</v>
      </c>
      <c r="P24" s="346">
        <v>0</v>
      </c>
      <c r="Q24" s="346">
        <v>0</v>
      </c>
      <c r="R24" s="346">
        <v>0</v>
      </c>
      <c r="S24" s="346">
        <v>0</v>
      </c>
      <c r="T24" s="346">
        <v>0</v>
      </c>
      <c r="U24" s="346">
        <v>0</v>
      </c>
      <c r="V24" s="346">
        <v>0</v>
      </c>
      <c r="W24" s="346">
        <v>0</v>
      </c>
      <c r="X24" s="346">
        <v>0</v>
      </c>
      <c r="Y24" s="346">
        <v>0</v>
      </c>
      <c r="Z24" s="346">
        <v>0</v>
      </c>
      <c r="AA24" s="346" vm="458">
        <v>-7352504.0499999998</v>
      </c>
      <c r="AB24" s="346" vm="459">
        <v>-8938569.6899999995</v>
      </c>
      <c r="AC24" s="346" vm="460">
        <v>-9375421.6699999999</v>
      </c>
      <c r="AD24" s="346" vm="461">
        <v>-9111150.7200000007</v>
      </c>
      <c r="AE24" s="346" vm="462">
        <v>-34777646.130000003</v>
      </c>
      <c r="AF24" s="346" vm="776">
        <v>-10741918.91</v>
      </c>
      <c r="AG24" s="346" vm="777">
        <v>-9329441.25</v>
      </c>
      <c r="AH24" s="346" vm="778">
        <v>-9321447.4299999997</v>
      </c>
      <c r="AI24" s="346" vm="779">
        <v>-9066751.8399999999</v>
      </c>
      <c r="AJ24" s="346" vm="780">
        <v>-38459559.43</v>
      </c>
      <c r="AK24" s="346" vm="513">
        <v>-8551663.1999999993</v>
      </c>
      <c r="AL24" s="346" vm="781">
        <v>-10038291.039999999</v>
      </c>
      <c r="AM24" s="346" vm="1303">
        <v>-10837237.209999997</v>
      </c>
      <c r="AN24" s="346" vm="1454">
        <v>-8270947.3799999962</v>
      </c>
      <c r="AO24" s="346" vm="1455">
        <v>-37698138.830000006</v>
      </c>
      <c r="AP24" s="554" vm="1623">
        <v>-9105710</v>
      </c>
      <c r="AQ24" s="554" vm="1736">
        <v>-7009278.3399999877</v>
      </c>
    </row>
    <row r="25" spans="1:43" x14ac:dyDescent="0.25">
      <c r="A25" s="458" t="s">
        <v>574</v>
      </c>
      <c r="B25" s="346">
        <v>0</v>
      </c>
      <c r="C25" s="346">
        <v>0</v>
      </c>
      <c r="D25" s="346">
        <v>0</v>
      </c>
      <c r="E25" s="346">
        <v>0</v>
      </c>
      <c r="F25" s="346">
        <v>0</v>
      </c>
      <c r="G25" s="346">
        <v>0</v>
      </c>
      <c r="H25" s="346">
        <v>0</v>
      </c>
      <c r="I25" s="346">
        <v>0</v>
      </c>
      <c r="J25" s="346">
        <v>0</v>
      </c>
      <c r="K25" s="346">
        <v>0</v>
      </c>
      <c r="L25" s="346">
        <v>0</v>
      </c>
      <c r="M25" s="346">
        <v>0</v>
      </c>
      <c r="N25" s="346">
        <v>0</v>
      </c>
      <c r="O25" s="346">
        <v>0</v>
      </c>
      <c r="P25" s="346">
        <v>0</v>
      </c>
      <c r="Q25" s="346">
        <v>0</v>
      </c>
      <c r="R25" s="346">
        <v>0</v>
      </c>
      <c r="S25" s="346">
        <v>0</v>
      </c>
      <c r="T25" s="346">
        <v>0</v>
      </c>
      <c r="U25" s="346">
        <v>0</v>
      </c>
      <c r="V25" s="346">
        <v>0</v>
      </c>
      <c r="W25" s="346">
        <v>0</v>
      </c>
      <c r="X25" s="346">
        <v>0</v>
      </c>
      <c r="Y25" s="346">
        <v>0</v>
      </c>
      <c r="Z25" s="346">
        <v>0</v>
      </c>
      <c r="AA25" s="346" vm="463">
        <v>-130582.15</v>
      </c>
      <c r="AB25" s="346" vm="464">
        <v>-6686.83</v>
      </c>
      <c r="AC25" s="346">
        <v>0</v>
      </c>
      <c r="AD25" s="346" vm="465">
        <v>38834.22</v>
      </c>
      <c r="AE25" s="346" vm="466">
        <v>-98434.76</v>
      </c>
      <c r="AF25" s="346">
        <v>0</v>
      </c>
      <c r="AG25" s="346" vm="782">
        <v>-63739.15</v>
      </c>
      <c r="AH25" s="346" vm="783">
        <v>29007.42</v>
      </c>
      <c r="AI25" s="346" vm="784">
        <v>-175165.62</v>
      </c>
      <c r="AJ25" s="346" vm="785">
        <v>-209897.35</v>
      </c>
      <c r="AK25" s="346" vm="514">
        <v>440928.71</v>
      </c>
      <c r="AL25" s="346" vm="786">
        <v>-72357.899999999994</v>
      </c>
      <c r="AM25" s="346" vm="1304">
        <v>-144600.02000000002</v>
      </c>
      <c r="AN25" s="346" vm="1456">
        <v>-110384.54</v>
      </c>
      <c r="AO25" s="346" vm="1457">
        <v>113586.25</v>
      </c>
      <c r="AP25" s="554" vm="1624">
        <v>-67129.990000000005</v>
      </c>
      <c r="AQ25" s="554" vm="1737">
        <v>-63732.33</v>
      </c>
    </row>
    <row r="26" spans="1:43" ht="14" x14ac:dyDescent="0.3">
      <c r="A26" s="459" t="s" vm="3">
        <v>576</v>
      </c>
      <c r="B26" s="348">
        <v>0</v>
      </c>
      <c r="C26" s="348">
        <v>0</v>
      </c>
      <c r="D26" s="348">
        <v>0</v>
      </c>
      <c r="E26" s="348">
        <v>0</v>
      </c>
      <c r="F26" s="348">
        <v>0</v>
      </c>
      <c r="G26" s="348">
        <v>0</v>
      </c>
      <c r="H26" s="348">
        <v>0</v>
      </c>
      <c r="I26" s="348">
        <v>0</v>
      </c>
      <c r="J26" s="348">
        <v>0</v>
      </c>
      <c r="K26" s="348">
        <v>0</v>
      </c>
      <c r="L26" s="348">
        <v>0</v>
      </c>
      <c r="M26" s="348">
        <v>0</v>
      </c>
      <c r="N26" s="348">
        <v>0</v>
      </c>
      <c r="O26" s="348">
        <v>0</v>
      </c>
      <c r="P26" s="348">
        <v>0</v>
      </c>
      <c r="Q26" s="348">
        <v>0</v>
      </c>
      <c r="R26" s="348">
        <v>0</v>
      </c>
      <c r="S26" s="348">
        <v>0</v>
      </c>
      <c r="T26" s="348">
        <v>0</v>
      </c>
      <c r="U26" s="348">
        <v>0</v>
      </c>
      <c r="V26" s="348">
        <v>0</v>
      </c>
      <c r="W26" s="348">
        <v>0</v>
      </c>
      <c r="X26" s="348">
        <v>0</v>
      </c>
      <c r="Y26" s="348">
        <v>0</v>
      </c>
      <c r="Z26" s="348">
        <v>0</v>
      </c>
      <c r="AA26" s="348">
        <v>-1141366.8399999929</v>
      </c>
      <c r="AB26" s="348">
        <v>4317395.2999999933</v>
      </c>
      <c r="AC26" s="348">
        <v>-538109.06999999844</v>
      </c>
      <c r="AD26" s="348">
        <v>3399867.65</v>
      </c>
      <c r="AE26" s="348">
        <v>6037787.0399999898</v>
      </c>
      <c r="AF26" s="348">
        <v>-6544257.4100000039</v>
      </c>
      <c r="AG26" s="348">
        <v>1285744.7900000089</v>
      </c>
      <c r="AH26" s="348">
        <v>4886925.860000005</v>
      </c>
      <c r="AI26" s="348">
        <v>8051916.8199999975</v>
      </c>
      <c r="AJ26" s="348">
        <v>7680330.0599999893</v>
      </c>
      <c r="AK26" s="348">
        <v>2535928.7799999928</v>
      </c>
      <c r="AL26" s="348">
        <v>2349648.0400000014</v>
      </c>
      <c r="AM26" s="348">
        <v>-4312310.250001289</v>
      </c>
      <c r="AN26" s="348">
        <v>11826194.439999681</v>
      </c>
      <c r="AO26" s="348">
        <v>12399461.009973429</v>
      </c>
      <c r="AP26" s="557">
        <v>3253937.1499999668</v>
      </c>
      <c r="AQ26" s="557">
        <v>4917346.1700000791</v>
      </c>
    </row>
    <row r="27" spans="1:43" ht="14" x14ac:dyDescent="0.3">
      <c r="A27" s="460" t="s">
        <v>310</v>
      </c>
      <c r="B27" s="361">
        <v>0</v>
      </c>
      <c r="C27" s="361">
        <v>0</v>
      </c>
      <c r="D27" s="361">
        <v>0</v>
      </c>
      <c r="E27" s="361">
        <v>0</v>
      </c>
      <c r="F27" s="361">
        <v>0</v>
      </c>
      <c r="G27" s="361">
        <v>0</v>
      </c>
      <c r="H27" s="361">
        <v>0</v>
      </c>
      <c r="I27" s="361">
        <v>0</v>
      </c>
      <c r="J27" s="361">
        <v>0</v>
      </c>
      <c r="K27" s="361">
        <v>0</v>
      </c>
      <c r="L27" s="361">
        <v>0</v>
      </c>
      <c r="M27" s="361">
        <v>0</v>
      </c>
      <c r="N27" s="361">
        <v>0</v>
      </c>
      <c r="O27" s="361">
        <v>0</v>
      </c>
      <c r="P27" s="361">
        <v>0</v>
      </c>
      <c r="Q27" s="361">
        <v>0</v>
      </c>
      <c r="R27" s="361">
        <v>0</v>
      </c>
      <c r="S27" s="361">
        <v>0</v>
      </c>
      <c r="T27" s="361">
        <v>0</v>
      </c>
      <c r="U27" s="361">
        <v>0</v>
      </c>
      <c r="V27" s="361">
        <v>0</v>
      </c>
      <c r="W27" s="361">
        <v>0</v>
      </c>
      <c r="X27" s="361">
        <v>0</v>
      </c>
      <c r="Y27" s="361">
        <v>0</v>
      </c>
      <c r="Z27" s="361">
        <v>0</v>
      </c>
      <c r="AA27" s="361">
        <v>-1.6821448495790675E-2</v>
      </c>
      <c r="AB27" s="361">
        <v>4.818837250926282E-2</v>
      </c>
      <c r="AC27" s="361">
        <v>-5.976520074275753E-3</v>
      </c>
      <c r="AD27" s="361">
        <v>3.2925138520115901E-2</v>
      </c>
      <c r="AE27" s="361">
        <v>1.7214240474465608E-2</v>
      </c>
      <c r="AF27" s="361">
        <v>-7.8027156825991484E-2</v>
      </c>
      <c r="AG27" s="361">
        <v>1.3760054865597412E-2</v>
      </c>
      <c r="AH27" s="361">
        <v>5.2813174375948492E-2</v>
      </c>
      <c r="AI27" s="361">
        <v>7.348500719694058E-2</v>
      </c>
      <c r="AJ27" s="361">
        <v>2.0242478661666667E-2</v>
      </c>
      <c r="AK27" s="361">
        <v>2.89360674364414E-2</v>
      </c>
      <c r="AL27" s="349">
        <v>2.3708632149166162E-2</v>
      </c>
      <c r="AM27" s="349">
        <v>-4.4330203096016298E-2</v>
      </c>
      <c r="AN27" s="349">
        <v>9.6931348552558097E-2</v>
      </c>
      <c r="AO27" s="349">
        <v>3.0538505849589538E-2</v>
      </c>
      <c r="AP27" s="349">
        <v>3.0194437917392243E-2</v>
      </c>
      <c r="AQ27" s="349">
        <v>4.2753712478458189E-2</v>
      </c>
    </row>
    <row r="29" spans="1:43" x14ac:dyDescent="0.25">
      <c r="A29" s="466" t="s">
        <v>300</v>
      </c>
    </row>
    <row r="30" spans="1:43" x14ac:dyDescent="0.25">
      <c r="A30" s="469" t="s">
        <v>589</v>
      </c>
    </row>
    <row r="31" spans="1:43" ht="15.5" customHeight="1" x14ac:dyDescent="0.25">
      <c r="A31" s="456" t="s">
        <v>294</v>
      </c>
    </row>
  </sheetData>
  <conditionalFormatting sqref="AE4">
    <cfRule type="cellIs" dxfId="9" priority="1" operator="equal">
      <formula>"ERRO"</formula>
    </cfRule>
    <cfRule type="cellIs" dxfId="8" priority="2" operator="equal">
      <formula>"OK"</formula>
    </cfRule>
  </conditionalFormatting>
  <dataValidations count="1">
    <dataValidation allowBlank="1" showInputMessage="1" sqref="AJ12 AJ9 AI5:AI9 AI12:AI15" xr:uid="{00000000-0002-0000-0400-000000000000}"/>
  </dataValidations>
  <pageMargins left="0.511811024" right="0.511811024" top="0.78740157499999996" bottom="0.78740157499999996" header="0.31496062000000002" footer="0.31496062000000002"/>
  <ignoredErrors>
    <ignoredError sqref="AE4 AJ4"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10">
    <tabColor rgb="FFB4AA99"/>
  </sheetPr>
  <dimension ref="A3:AB30"/>
  <sheetViews>
    <sheetView showGridLines="0" zoomScale="80" zoomScaleNormal="80" workbookViewId="0">
      <pane xSplit="1" ySplit="4" topLeftCell="U5" activePane="bottomRight" state="frozen"/>
      <selection pane="topRight" activeCell="B1" sqref="B1"/>
      <selection pane="bottomLeft" activeCell="A5" sqref="A5"/>
      <selection pane="bottomRight" activeCell="AB5" sqref="AB5:AB27"/>
    </sheetView>
  </sheetViews>
  <sheetFormatPr defaultRowHeight="13.5" outlineLevelCol="1" x14ac:dyDescent="0.25"/>
  <cols>
    <col min="1" max="1" width="46" style="11" customWidth="1"/>
    <col min="2" max="5" width="10.90625" style="11" hidden="1" customWidth="1" outlineLevel="1"/>
    <col min="6" max="6" width="10.90625" style="11" customWidth="1" collapsed="1"/>
    <col min="7" max="10" width="10.90625" style="11" hidden="1" customWidth="1" outlineLevel="1"/>
    <col min="11" max="11" width="10.90625" style="11" customWidth="1" collapsed="1"/>
    <col min="12" max="15" width="10.90625" style="11" hidden="1" customWidth="1" outlineLevel="1"/>
    <col min="16" max="16" width="10.90625" style="11" customWidth="1" collapsed="1"/>
    <col min="17" max="20" width="10.90625" style="11" hidden="1" customWidth="1" outlineLevel="1"/>
    <col min="21" max="21" width="10.90625" style="11" customWidth="1" collapsed="1"/>
    <col min="22" max="22" width="9.90625" style="11" customWidth="1"/>
    <col min="23" max="24" width="8.7265625" style="11"/>
    <col min="25" max="25" width="11.6328125" style="11" customWidth="1"/>
    <col min="26" max="26" width="12.54296875" style="11" customWidth="1"/>
    <col min="27" max="27" width="12.54296875" style="525" customWidth="1"/>
    <col min="28" max="16384" width="8.7265625" style="11"/>
  </cols>
  <sheetData>
    <row r="3" spans="1:28" x14ac:dyDescent="0.25">
      <c r="D3" s="18"/>
    </row>
    <row r="4" spans="1:28" ht="24.5" customHeight="1" x14ac:dyDescent="0.25">
      <c r="A4" s="5" t="s">
        <v>584</v>
      </c>
      <c r="B4" s="5" t="s">
        <v>283</v>
      </c>
      <c r="C4" s="5" t="s">
        <v>282</v>
      </c>
      <c r="D4" s="5" t="s">
        <v>281</v>
      </c>
      <c r="E4" s="5" t="s">
        <v>280</v>
      </c>
      <c r="F4" s="5">
        <v>2020</v>
      </c>
      <c r="G4" s="5" t="s">
        <v>279</v>
      </c>
      <c r="H4" s="5" t="s">
        <v>278</v>
      </c>
      <c r="I4" s="5" t="s">
        <v>277</v>
      </c>
      <c r="J4" s="5" t="s">
        <v>276</v>
      </c>
      <c r="K4" s="5">
        <v>2021</v>
      </c>
      <c r="L4" s="5" t="s">
        <v>275</v>
      </c>
      <c r="M4" s="5" t="s">
        <v>274</v>
      </c>
      <c r="N4" s="5" t="s">
        <v>273</v>
      </c>
      <c r="O4" s="5" t="s">
        <v>272</v>
      </c>
      <c r="P4" s="5" t="s" vm="339">
        <v>2</v>
      </c>
      <c r="Q4" s="5" t="s">
        <v>271</v>
      </c>
      <c r="R4" s="5" t="s">
        <v>591</v>
      </c>
      <c r="S4" s="5" t="s">
        <v>608</v>
      </c>
      <c r="T4" s="5" t="s">
        <v>654</v>
      </c>
      <c r="U4" s="5" t="s" vm="28">
        <v>57</v>
      </c>
      <c r="V4" s="246" t="s">
        <v>768</v>
      </c>
      <c r="W4" s="246" t="s">
        <v>782</v>
      </c>
      <c r="X4" s="246" t="s">
        <v>796</v>
      </c>
      <c r="Y4" s="246" t="s">
        <v>808</v>
      </c>
      <c r="Z4" s="246" t="s" vm="1357">
        <v>642</v>
      </c>
      <c r="AA4" s="552" t="s">
        <v>840</v>
      </c>
      <c r="AB4" s="552" t="s">
        <v>883</v>
      </c>
    </row>
    <row r="5" spans="1:28" ht="14" x14ac:dyDescent="0.3">
      <c r="A5" s="354" t="s" vm="19">
        <v>305</v>
      </c>
      <c r="B5" s="345">
        <v>1988000</v>
      </c>
      <c r="C5" s="345">
        <v>4375000</v>
      </c>
      <c r="D5" s="345">
        <v>7111000</v>
      </c>
      <c r="E5" s="345">
        <v>8802000</v>
      </c>
      <c r="F5" s="345">
        <v>22277000</v>
      </c>
      <c r="G5" s="345">
        <v>7955621.4800000004</v>
      </c>
      <c r="H5" s="345">
        <v>8018609.7199999997</v>
      </c>
      <c r="I5" s="345">
        <v>10319794.789999999</v>
      </c>
      <c r="J5" s="345">
        <v>16854181.539999999</v>
      </c>
      <c r="K5" s="345">
        <v>43148207.530000001</v>
      </c>
      <c r="L5" s="345" vm="160">
        <v>20488017.399999999</v>
      </c>
      <c r="M5" s="345" vm="159">
        <v>27552395.91</v>
      </c>
      <c r="N5" s="345" vm="158">
        <v>30664682.09</v>
      </c>
      <c r="O5" s="345" vm="157">
        <v>35391759.890000001</v>
      </c>
      <c r="P5" s="345" vm="156">
        <v>114096855.29000001</v>
      </c>
      <c r="Q5" s="345" vm="787">
        <v>28834117.559999999</v>
      </c>
      <c r="R5" s="345" vm="788">
        <v>28508864.09</v>
      </c>
      <c r="S5" s="345" vm="789">
        <v>34007104.219999999</v>
      </c>
      <c r="T5" s="345" vm="790">
        <v>41001620.369999997</v>
      </c>
      <c r="U5" s="345" vm="791">
        <v>132351706.23999999</v>
      </c>
      <c r="V5" s="345" vm="515">
        <v>45560633.079999998</v>
      </c>
      <c r="W5" s="345" vm="792">
        <v>46685758.090000004</v>
      </c>
      <c r="X5" s="345" vm="1305">
        <v>45760878.110000014</v>
      </c>
      <c r="Y5" s="345" vm="1458">
        <v>55371347.63000004</v>
      </c>
      <c r="Z5" s="345" vm="1459">
        <v>193378616.90999985</v>
      </c>
      <c r="AA5" s="553" vm="1625">
        <v>60506286.769999996</v>
      </c>
      <c r="AB5" s="553" vm="1738">
        <v>69926181.76000005</v>
      </c>
    </row>
    <row r="6" spans="1:28" x14ac:dyDescent="0.25">
      <c r="A6" s="355" t="s" vm="18">
        <v>306</v>
      </c>
      <c r="B6" s="346">
        <v>-95000</v>
      </c>
      <c r="C6" s="346">
        <v>-434000</v>
      </c>
      <c r="D6" s="346">
        <v>-821000</v>
      </c>
      <c r="E6" s="346">
        <v>-853000</v>
      </c>
      <c r="F6" s="346">
        <v>-2203000</v>
      </c>
      <c r="G6" s="346">
        <v>-976907.99</v>
      </c>
      <c r="H6" s="346">
        <v>-690495.98</v>
      </c>
      <c r="I6" s="346">
        <v>-676677.86</v>
      </c>
      <c r="J6" s="346">
        <v>-1369018.66</v>
      </c>
      <c r="K6" s="346">
        <v>-3713100.49</v>
      </c>
      <c r="L6" s="346" vm="165">
        <v>-1991998.57</v>
      </c>
      <c r="M6" s="346" vm="164">
        <v>-1824778.04</v>
      </c>
      <c r="N6" s="346" vm="163">
        <v>-1456179.31</v>
      </c>
      <c r="O6" s="346" vm="162">
        <v>-2433291.61</v>
      </c>
      <c r="P6" s="346" vm="161">
        <v>-7706247.5300000003</v>
      </c>
      <c r="Q6" s="346" vm="793">
        <v>-1672322.27</v>
      </c>
      <c r="R6" s="346" vm="794">
        <v>-1740827.74</v>
      </c>
      <c r="S6" s="346" vm="795">
        <v>-1762000.9</v>
      </c>
      <c r="T6" s="346" vm="796">
        <v>-1676171.23</v>
      </c>
      <c r="U6" s="346" vm="797">
        <v>-6851322.1399999997</v>
      </c>
      <c r="V6" s="346" vm="516">
        <v>-2406353.66</v>
      </c>
      <c r="W6" s="346" vm="798">
        <v>-2683600.64</v>
      </c>
      <c r="X6" s="346" vm="1306">
        <v>-2121556.13</v>
      </c>
      <c r="Y6" s="346" vm="1460">
        <v>-3013561.1500000083</v>
      </c>
      <c r="Z6" s="346" vm="1461">
        <v>-10225071.57999995</v>
      </c>
      <c r="AA6" s="554" vm="1626">
        <v>-3514954.0200000014</v>
      </c>
      <c r="AB6" s="554" vm="1739">
        <v>-4891720.2299999874</v>
      </c>
    </row>
    <row r="7" spans="1:28" ht="14" x14ac:dyDescent="0.3">
      <c r="A7" s="354" t="s" vm="17">
        <v>307</v>
      </c>
      <c r="B7" s="345">
        <v>1892000</v>
      </c>
      <c r="C7" s="345">
        <v>3941000</v>
      </c>
      <c r="D7" s="345">
        <v>6290000</v>
      </c>
      <c r="E7" s="345">
        <v>7949000</v>
      </c>
      <c r="F7" s="345">
        <v>20073000</v>
      </c>
      <c r="G7" s="345">
        <v>6978713.4900000002</v>
      </c>
      <c r="H7" s="345">
        <v>7328113.7400000002</v>
      </c>
      <c r="I7" s="345">
        <v>9643116.9299999997</v>
      </c>
      <c r="J7" s="345">
        <v>15485162.879999999</v>
      </c>
      <c r="K7" s="345">
        <v>39435107.039999999</v>
      </c>
      <c r="L7" s="345">
        <v>18496018.829999998</v>
      </c>
      <c r="M7" s="345">
        <v>25727617.870000001</v>
      </c>
      <c r="N7" s="345">
        <v>29208502.780000001</v>
      </c>
      <c r="O7" s="345">
        <v>32958468.280000001</v>
      </c>
      <c r="P7" s="345">
        <v>106390607.76000001</v>
      </c>
      <c r="Q7" s="345">
        <v>27161795.289999999</v>
      </c>
      <c r="R7" s="345">
        <v>26768036.350000001</v>
      </c>
      <c r="S7" s="345">
        <v>32245103.32</v>
      </c>
      <c r="T7" s="345">
        <v>39325449.140000001</v>
      </c>
      <c r="U7" s="345">
        <v>125500384.09999999</v>
      </c>
      <c r="V7" s="345">
        <v>43154279.420000002</v>
      </c>
      <c r="W7" s="345">
        <v>44002157.450000003</v>
      </c>
      <c r="X7" s="345">
        <v>43639321.980000012</v>
      </c>
      <c r="Y7" s="345">
        <v>52357786.480000034</v>
      </c>
      <c r="Z7" s="345">
        <v>183153545.32999989</v>
      </c>
      <c r="AA7" s="553">
        <v>56991332.749999993</v>
      </c>
      <c r="AB7" s="553">
        <v>65034461.530000061</v>
      </c>
    </row>
    <row r="8" spans="1:28" x14ac:dyDescent="0.25">
      <c r="A8" s="356" t="s" vm="16">
        <v>308</v>
      </c>
      <c r="B8" s="346">
        <v>-3753000</v>
      </c>
      <c r="C8" s="346">
        <v>-2561000</v>
      </c>
      <c r="D8" s="346">
        <v>-3906000</v>
      </c>
      <c r="E8" s="346">
        <v>-5006000</v>
      </c>
      <c r="F8" s="346">
        <v>-15227000</v>
      </c>
      <c r="G8" s="346">
        <v>-3841891.91</v>
      </c>
      <c r="H8" s="346">
        <v>-5801616.96</v>
      </c>
      <c r="I8" s="346">
        <v>-7578789.3399999999</v>
      </c>
      <c r="J8" s="346">
        <v>-13403885.060000001</v>
      </c>
      <c r="K8" s="346">
        <v>-30626183.27</v>
      </c>
      <c r="L8" s="346" vm="170">
        <v>-15325804.1</v>
      </c>
      <c r="M8" s="346" vm="169">
        <v>-19639142.920000002</v>
      </c>
      <c r="N8" s="346" vm="168">
        <v>-20292831.760000002</v>
      </c>
      <c r="O8" s="346" vm="167">
        <v>-24907661.199999999</v>
      </c>
      <c r="P8" s="346" vm="166">
        <v>-80165439.980000004</v>
      </c>
      <c r="Q8" s="346" vm="799">
        <v>-17924411.219999999</v>
      </c>
      <c r="R8" s="346" vm="800">
        <v>-17549613.219999999</v>
      </c>
      <c r="S8" s="346" vm="801">
        <v>-22425736.629999999</v>
      </c>
      <c r="T8" s="346" vm="802">
        <v>-27496896.57</v>
      </c>
      <c r="U8" s="346" vm="803">
        <v>-85396657.640000001</v>
      </c>
      <c r="V8" s="346" vm="517">
        <v>-27356554.449999999</v>
      </c>
      <c r="W8" s="346" vm="804">
        <v>-23941770.940000001</v>
      </c>
      <c r="X8" s="346" vm="1307">
        <v>-26131753.609999996</v>
      </c>
      <c r="Y8" s="346" vm="1462">
        <v>-32093457.770000003</v>
      </c>
      <c r="Z8" s="346" vm="1463">
        <v>-109523536.77000001</v>
      </c>
      <c r="AA8" s="554" vm="1627">
        <v>-31070243.069999989</v>
      </c>
      <c r="AB8" s="554" vm="1740">
        <v>-31663017.559999999</v>
      </c>
    </row>
    <row r="9" spans="1:28" ht="14" x14ac:dyDescent="0.3">
      <c r="A9" s="357" t="s" vm="15">
        <v>309</v>
      </c>
      <c r="B9" s="348">
        <v>-1861000</v>
      </c>
      <c r="C9" s="348">
        <v>1380000</v>
      </c>
      <c r="D9" s="348">
        <v>2384000</v>
      </c>
      <c r="E9" s="348">
        <v>2942000</v>
      </c>
      <c r="F9" s="348">
        <v>4846000</v>
      </c>
      <c r="G9" s="348">
        <v>3136821.58</v>
      </c>
      <c r="H9" s="348">
        <v>1526496.78</v>
      </c>
      <c r="I9" s="348">
        <v>2064327.5899999999</v>
      </c>
      <c r="J9" s="348">
        <v>2081277.8199999984</v>
      </c>
      <c r="K9" s="348">
        <v>8808923.7699999996</v>
      </c>
      <c r="L9" s="348">
        <v>3170214.7299999986</v>
      </c>
      <c r="M9" s="348">
        <v>6088474.9499999993</v>
      </c>
      <c r="N9" s="348">
        <v>8915671.0199999996</v>
      </c>
      <c r="O9" s="348">
        <v>8050807.0800000019</v>
      </c>
      <c r="P9" s="348">
        <v>26225167.780000001</v>
      </c>
      <c r="Q9" s="348">
        <v>9237384.0700000003</v>
      </c>
      <c r="R9" s="348">
        <v>9218423.1300000027</v>
      </c>
      <c r="S9" s="348">
        <v>9819366.6900000013</v>
      </c>
      <c r="T9" s="348">
        <v>11828552.57</v>
      </c>
      <c r="U9" s="348">
        <v>40103726.459999993</v>
      </c>
      <c r="V9" s="348">
        <v>15797724.970000003</v>
      </c>
      <c r="W9" s="348">
        <v>20060386.510000002</v>
      </c>
      <c r="X9" s="348">
        <v>17507568.370000016</v>
      </c>
      <c r="Y9" s="348">
        <v>20264328.710000031</v>
      </c>
      <c r="Z9" s="348">
        <v>73630008.559999883</v>
      </c>
      <c r="AA9" s="557">
        <v>25921089.680000003</v>
      </c>
      <c r="AB9" s="557">
        <v>33371443.970000062</v>
      </c>
    </row>
    <row r="10" spans="1:28" ht="14" x14ac:dyDescent="0.3">
      <c r="A10" s="358" t="s">
        <v>310</v>
      </c>
      <c r="B10" s="362">
        <v>-0.98361522198731499</v>
      </c>
      <c r="C10" s="362">
        <v>0.35016493275818322</v>
      </c>
      <c r="D10" s="362">
        <v>0.37901430842607314</v>
      </c>
      <c r="E10" s="362">
        <v>0.37010944772927412</v>
      </c>
      <c r="F10" s="362">
        <v>0.24141882130224679</v>
      </c>
      <c r="G10" s="362">
        <v>0.44948421861634558</v>
      </c>
      <c r="H10" s="362">
        <v>0.20830691691747677</v>
      </c>
      <c r="I10" s="362">
        <v>0.21407264943327819</v>
      </c>
      <c r="J10" s="362">
        <v>0.13440464502237115</v>
      </c>
      <c r="K10" s="362">
        <v>0.2233777065969389</v>
      </c>
      <c r="L10" s="362">
        <v>0.17139984334672084</v>
      </c>
      <c r="M10" s="362">
        <v>0.23665132857478963</v>
      </c>
      <c r="N10" s="362">
        <v>0.3052423154707144</v>
      </c>
      <c r="O10" s="362">
        <v>0.24427127533974105</v>
      </c>
      <c r="P10" s="362">
        <v>0.24649889997019037</v>
      </c>
      <c r="Q10" s="362">
        <v>0.34008739007766819</v>
      </c>
      <c r="R10" s="362">
        <v>0.34438174729989118</v>
      </c>
      <c r="S10" s="362">
        <v>0.30452272373118888</v>
      </c>
      <c r="T10" s="362">
        <v>0.3007862040657166</v>
      </c>
      <c r="U10" s="362">
        <v>0.31955062725580929</v>
      </c>
      <c r="V10" s="362">
        <v>0.36607551284191969</v>
      </c>
      <c r="W10" s="349">
        <v>0.45589552132289823</v>
      </c>
      <c r="X10" s="349">
        <v>0.40118790979437696</v>
      </c>
      <c r="Y10" s="349">
        <v>0.38703562683538445</v>
      </c>
      <c r="Z10" s="349">
        <v>0.40201246679301683</v>
      </c>
      <c r="AA10" s="349">
        <v>0.45482511864929159</v>
      </c>
      <c r="AB10" s="349">
        <v>0.51313477785321537</v>
      </c>
    </row>
    <row r="11" spans="1:28" ht="14" x14ac:dyDescent="0.3">
      <c r="A11" s="354" t="s">
        <v>311</v>
      </c>
      <c r="B11" s="345">
        <v>-4682000</v>
      </c>
      <c r="C11" s="345">
        <v>-573000</v>
      </c>
      <c r="D11" s="345">
        <v>-1482000</v>
      </c>
      <c r="E11" s="345">
        <v>-2059000</v>
      </c>
      <c r="F11" s="345">
        <v>-8648000</v>
      </c>
      <c r="G11" s="345">
        <v>-7000452.7699999996</v>
      </c>
      <c r="H11" s="345">
        <v>-6950176.9000000004</v>
      </c>
      <c r="I11" s="345">
        <v>-7349003.0599999996</v>
      </c>
      <c r="J11" s="345">
        <v>-3843813.52</v>
      </c>
      <c r="K11" s="345">
        <v>-25143446.25</v>
      </c>
      <c r="L11" s="345">
        <v>-2626097.7000000002</v>
      </c>
      <c r="M11" s="345">
        <v>-5218976.5</v>
      </c>
      <c r="N11" s="345">
        <v>-5929524.0099999998</v>
      </c>
      <c r="O11" s="345">
        <v>-5338931.9399999995</v>
      </c>
      <c r="P11" s="345">
        <v>-19113530.149999999</v>
      </c>
      <c r="Q11" s="345">
        <v>-562382.04999999981</v>
      </c>
      <c r="R11" s="345">
        <v>-2897949.4699999997</v>
      </c>
      <c r="S11" s="345">
        <v>-929166.79</v>
      </c>
      <c r="T11" s="345">
        <v>-2203422.8200000003</v>
      </c>
      <c r="U11" s="345">
        <v>-6592921.1300000008</v>
      </c>
      <c r="V11" s="345">
        <v>-750774.13000000035</v>
      </c>
      <c r="W11" s="345">
        <v>-1065620.6900000004</v>
      </c>
      <c r="X11" s="345">
        <v>1824447.1100000013</v>
      </c>
      <c r="Y11" s="345">
        <v>1148112.4299999997</v>
      </c>
      <c r="Z11" s="345">
        <v>1156164.7199999951</v>
      </c>
      <c r="AA11" s="553">
        <v>-12753.260000000708</v>
      </c>
      <c r="AB11" s="553">
        <v>3813138.7100000037</v>
      </c>
    </row>
    <row r="12" spans="1:28" x14ac:dyDescent="0.25">
      <c r="A12" s="356" t="s" vm="14">
        <v>312</v>
      </c>
      <c r="B12" s="346">
        <v>-1058000</v>
      </c>
      <c r="C12" s="346">
        <v>0</v>
      </c>
      <c r="D12" s="346">
        <v>-28000</v>
      </c>
      <c r="E12" s="346">
        <v>-39000</v>
      </c>
      <c r="F12" s="346">
        <v>-1126000</v>
      </c>
      <c r="G12" s="346">
        <v>-25106.959999999999</v>
      </c>
      <c r="H12" s="346">
        <v>0</v>
      </c>
      <c r="I12" s="346">
        <v>25810.69</v>
      </c>
      <c r="J12" s="346">
        <v>-120601</v>
      </c>
      <c r="K12" s="346">
        <v>-119897.27</v>
      </c>
      <c r="L12" s="346" vm="175">
        <v>-104965.73</v>
      </c>
      <c r="M12" s="346" vm="174">
        <v>-313848.57</v>
      </c>
      <c r="N12" s="346" vm="173">
        <v>-250460.69</v>
      </c>
      <c r="O12" s="346" vm="172">
        <v>-367335.02</v>
      </c>
      <c r="P12" s="346" vm="171">
        <v>-1036610.01</v>
      </c>
      <c r="Q12" s="346" vm="805">
        <v>-140789.63</v>
      </c>
      <c r="R12" s="346" vm="806">
        <v>-595596.34</v>
      </c>
      <c r="S12" s="346" vm="807">
        <v>-399543.08</v>
      </c>
      <c r="T12" s="346" vm="808">
        <v>-1341864.1599999999</v>
      </c>
      <c r="U12" s="346" vm="809">
        <v>-2477793.21</v>
      </c>
      <c r="V12" s="346" vm="518">
        <v>-561910.02</v>
      </c>
      <c r="W12" s="346" vm="810">
        <v>-227786.95</v>
      </c>
      <c r="X12" s="346" vm="1308">
        <v>-224370.55</v>
      </c>
      <c r="Y12" s="346" vm="1464">
        <v>72366.129999999961</v>
      </c>
      <c r="Z12" s="346" vm="1465">
        <v>-941701.3899999999</v>
      </c>
      <c r="AA12" s="554" vm="1628">
        <v>-228454.08000000002</v>
      </c>
      <c r="AB12" s="554" vm="1741">
        <v>-63363.760000000009</v>
      </c>
    </row>
    <row r="13" spans="1:28" x14ac:dyDescent="0.25">
      <c r="A13" s="356" t="s" vm="13">
        <v>313</v>
      </c>
      <c r="B13" s="346">
        <v>-1866000</v>
      </c>
      <c r="C13" s="346">
        <v>-604000</v>
      </c>
      <c r="D13" s="346">
        <v>-864000</v>
      </c>
      <c r="E13" s="346">
        <v>-1114000</v>
      </c>
      <c r="F13" s="346">
        <v>-4299000</v>
      </c>
      <c r="G13" s="346">
        <v>-1758666.85</v>
      </c>
      <c r="H13" s="346">
        <v>-1474086.99</v>
      </c>
      <c r="I13" s="346">
        <v>-2161832.16</v>
      </c>
      <c r="J13" s="346">
        <v>-2471291.4900000002</v>
      </c>
      <c r="K13" s="346">
        <v>-7865877.4900000002</v>
      </c>
      <c r="L13" s="346" vm="180">
        <v>-2733037.33</v>
      </c>
      <c r="M13" s="346" vm="179">
        <v>-3695908.79</v>
      </c>
      <c r="N13" s="346" vm="178">
        <v>-2859225.48</v>
      </c>
      <c r="O13" s="346" vm="177">
        <v>-3082371.77</v>
      </c>
      <c r="P13" s="346" vm="176">
        <v>-12370543.369999999</v>
      </c>
      <c r="Q13" s="346" vm="811">
        <v>-3663389.55</v>
      </c>
      <c r="R13" s="346" vm="812">
        <v>-3936533.08</v>
      </c>
      <c r="S13" s="346" vm="813">
        <v>-3699974.45</v>
      </c>
      <c r="T13" s="346" vm="814">
        <v>-4554858.74</v>
      </c>
      <c r="U13" s="346" vm="815">
        <v>-15854755.82</v>
      </c>
      <c r="V13" s="346" vm="519">
        <v>-3713357.96</v>
      </c>
      <c r="W13" s="346" vm="816">
        <v>-4676986.4000000004</v>
      </c>
      <c r="X13" s="346" vm="1309">
        <v>-5668148.4399999995</v>
      </c>
      <c r="Y13" s="346" vm="1466">
        <v>-4914736.9799999995</v>
      </c>
      <c r="Z13" s="346" vm="1467">
        <v>-18973229.780000009</v>
      </c>
      <c r="AA13" s="554" vm="1629">
        <v>-5929757.6300000008</v>
      </c>
      <c r="AB13" s="554" vm="1742">
        <v>-6234842.6799999988</v>
      </c>
    </row>
    <row r="14" spans="1:28" x14ac:dyDescent="0.25">
      <c r="A14" s="356" t="s" vm="21">
        <v>314</v>
      </c>
      <c r="B14" s="346">
        <v>-1758000</v>
      </c>
      <c r="C14" s="346">
        <v>31000</v>
      </c>
      <c r="D14" s="346">
        <v>-589000</v>
      </c>
      <c r="E14" s="346">
        <v>-906000</v>
      </c>
      <c r="F14" s="346">
        <v>-3222000</v>
      </c>
      <c r="G14" s="346">
        <v>-5216678.96</v>
      </c>
      <c r="H14" s="346">
        <v>-5476089.9100000001</v>
      </c>
      <c r="I14" s="346">
        <v>-5212981.59</v>
      </c>
      <c r="J14" s="346">
        <v>-1251921.03</v>
      </c>
      <c r="K14" s="346">
        <v>-17157671.489999998</v>
      </c>
      <c r="L14" s="346" vm="185">
        <v>211905.36</v>
      </c>
      <c r="M14" s="346" vm="184">
        <v>-1209219.1399999999</v>
      </c>
      <c r="N14" s="346" vm="183">
        <v>-2819837.84</v>
      </c>
      <c r="O14" s="346" vm="182">
        <v>-1889225.15</v>
      </c>
      <c r="P14" s="346" vm="181">
        <v>-5706376.7699999996</v>
      </c>
      <c r="Q14" s="346" vm="817">
        <v>3241797.13</v>
      </c>
      <c r="R14" s="346" vm="818">
        <v>1634179.95</v>
      </c>
      <c r="S14" s="346" vm="819">
        <v>3170350.74</v>
      </c>
      <c r="T14" s="346" vm="820">
        <v>3693300.08</v>
      </c>
      <c r="U14" s="346" vm="821">
        <v>11739627.9</v>
      </c>
      <c r="V14" s="346" vm="520">
        <v>3524493.85</v>
      </c>
      <c r="W14" s="346" vm="822">
        <v>3839152.66</v>
      </c>
      <c r="X14" s="346" vm="1310">
        <v>7716966.1000000006</v>
      </c>
      <c r="Y14" s="346" vm="1468">
        <v>5990483.2799999993</v>
      </c>
      <c r="Z14" s="346" vm="1469">
        <v>21071095.890000004</v>
      </c>
      <c r="AA14" s="554" vm="1630">
        <v>6145458.4500000002</v>
      </c>
      <c r="AB14" s="554" vm="1743">
        <v>10111345.150000002</v>
      </c>
    </row>
    <row r="15" spans="1:28" s="15" customFormat="1" ht="14" x14ac:dyDescent="0.3">
      <c r="A15" s="354" t="s" vm="12">
        <v>315</v>
      </c>
      <c r="B15" s="345">
        <v>0</v>
      </c>
      <c r="C15" s="345">
        <v>0</v>
      </c>
      <c r="D15" s="345">
        <v>0</v>
      </c>
      <c r="E15" s="345">
        <v>0</v>
      </c>
      <c r="F15" s="345">
        <v>0</v>
      </c>
      <c r="G15" s="345">
        <v>0</v>
      </c>
      <c r="H15" s="345">
        <v>0</v>
      </c>
      <c r="I15" s="345">
        <v>0</v>
      </c>
      <c r="J15" s="345">
        <v>0</v>
      </c>
      <c r="K15" s="345">
        <v>0</v>
      </c>
      <c r="L15" s="345" vm="188">
        <v>0</v>
      </c>
      <c r="M15" s="345">
        <v>0</v>
      </c>
      <c r="N15" s="345">
        <v>0</v>
      </c>
      <c r="O15" s="345" vm="187">
        <v>0</v>
      </c>
      <c r="P15" s="345" vm="186">
        <v>0</v>
      </c>
      <c r="Q15" s="345" vm="823">
        <v>-105873.05</v>
      </c>
      <c r="R15" s="345" vm="824">
        <v>203190.11</v>
      </c>
      <c r="S15" s="345">
        <v>0</v>
      </c>
      <c r="T15" s="345" vm="825">
        <v>53536423.140000001</v>
      </c>
      <c r="U15" s="345" vm="826">
        <v>53633740.200000003</v>
      </c>
      <c r="V15" s="345" vm="521">
        <v>274790.64</v>
      </c>
      <c r="W15" s="345" vm="827">
        <v>4159709.03</v>
      </c>
      <c r="X15" s="345">
        <v>0</v>
      </c>
      <c r="Y15" s="345" vm="1470">
        <v>-4375680.76</v>
      </c>
      <c r="Z15" s="345" vm="1471">
        <v>58818.909999999683</v>
      </c>
      <c r="AA15" s="553" vm="1631">
        <v>1749226.81</v>
      </c>
      <c r="AB15" s="553" vm="1744">
        <v>2776434.03</v>
      </c>
    </row>
    <row r="16" spans="1:28" ht="14" x14ac:dyDescent="0.3">
      <c r="A16" s="359" t="s" vm="11">
        <v>316</v>
      </c>
      <c r="B16" s="350">
        <v>-6543000</v>
      </c>
      <c r="C16" s="350">
        <v>807000</v>
      </c>
      <c r="D16" s="350">
        <v>901000</v>
      </c>
      <c r="E16" s="350">
        <v>883000</v>
      </c>
      <c r="F16" s="350">
        <v>-3802000</v>
      </c>
      <c r="G16" s="350">
        <v>-3863631.19</v>
      </c>
      <c r="H16" s="350">
        <v>-5423680.1200000001</v>
      </c>
      <c r="I16" s="350">
        <v>-5284675.47</v>
      </c>
      <c r="J16" s="350">
        <v>-1762535.700000002</v>
      </c>
      <c r="K16" s="350">
        <v>-16334522.48</v>
      </c>
      <c r="L16" s="350">
        <v>544117.0299999984</v>
      </c>
      <c r="M16" s="350">
        <v>869498.44999999925</v>
      </c>
      <c r="N16" s="350">
        <v>2986147.01</v>
      </c>
      <c r="O16" s="350">
        <v>2711875.1400000025</v>
      </c>
      <c r="P16" s="350">
        <v>7111637.6300000027</v>
      </c>
      <c r="Q16" s="350">
        <v>8569128.9699999988</v>
      </c>
      <c r="R16" s="350">
        <v>6523663.7700000033</v>
      </c>
      <c r="S16" s="350">
        <v>8890199.9000000022</v>
      </c>
      <c r="T16" s="350">
        <v>63161552.890000001</v>
      </c>
      <c r="U16" s="350">
        <v>87144545.530000001</v>
      </c>
      <c r="V16" s="350">
        <v>15321741.480000002</v>
      </c>
      <c r="W16" s="350">
        <v>23154474.850000001</v>
      </c>
      <c r="X16" s="350">
        <v>19332015.480000019</v>
      </c>
      <c r="Y16" s="350">
        <v>17036760.380000032</v>
      </c>
      <c r="Z16" s="350">
        <v>74844992.189999878</v>
      </c>
      <c r="AA16" s="580">
        <v>27657563.23</v>
      </c>
      <c r="AB16" s="580">
        <v>39961016.710000068</v>
      </c>
    </row>
    <row r="17" spans="1:28" x14ac:dyDescent="0.25">
      <c r="A17" s="360" t="s" vm="10">
        <v>317</v>
      </c>
      <c r="B17" s="351">
        <v>566000</v>
      </c>
      <c r="C17" s="351">
        <v>467000</v>
      </c>
      <c r="D17" s="351">
        <v>640000</v>
      </c>
      <c r="E17" s="351">
        <v>576000</v>
      </c>
      <c r="F17" s="351">
        <v>2250000</v>
      </c>
      <c r="G17" s="351">
        <v>5613030.6699999999</v>
      </c>
      <c r="H17" s="351">
        <v>5738645.5800000001</v>
      </c>
      <c r="I17" s="351">
        <v>5838026.3799999999</v>
      </c>
      <c r="J17" s="351">
        <v>4713607.91</v>
      </c>
      <c r="K17" s="351">
        <v>21903310.539999999</v>
      </c>
      <c r="L17" s="351" vm="193">
        <v>3470979.66</v>
      </c>
      <c r="M17" s="351" vm="192">
        <v>3492462.59</v>
      </c>
      <c r="N17" s="351" vm="191">
        <v>3543010.22</v>
      </c>
      <c r="O17" s="351" vm="190">
        <v>4292104.03</v>
      </c>
      <c r="P17" s="351" vm="189">
        <v>14798556.5</v>
      </c>
      <c r="Q17" s="351" vm="828">
        <v>3590962.28</v>
      </c>
      <c r="R17" s="351" vm="829">
        <v>3617394.39</v>
      </c>
      <c r="S17" s="351" vm="830">
        <v>3878287.48</v>
      </c>
      <c r="T17" s="351" vm="831">
        <v>4607509.88</v>
      </c>
      <c r="U17" s="351" vm="832">
        <v>15694154.029999999</v>
      </c>
      <c r="V17" s="351" vm="522">
        <v>3606424.99</v>
      </c>
      <c r="W17" s="351" vm="833">
        <v>3535445</v>
      </c>
      <c r="X17" s="351" vm="1311">
        <v>3524907.58</v>
      </c>
      <c r="Y17" s="351" vm="1472">
        <v>3440957.6100000003</v>
      </c>
      <c r="Z17" s="351" vm="1473">
        <v>14107735.18</v>
      </c>
      <c r="AA17" s="558" vm="1632">
        <v>3866075.5700000008</v>
      </c>
      <c r="AB17" s="558" vm="1745">
        <v>3855561.03</v>
      </c>
    </row>
    <row r="18" spans="1:28" ht="14" x14ac:dyDescent="0.3">
      <c r="A18" s="354" t="s" vm="9">
        <v>27</v>
      </c>
      <c r="B18" s="347">
        <v>-5977000</v>
      </c>
      <c r="C18" s="347">
        <v>1274000</v>
      </c>
      <c r="D18" s="347">
        <v>1541000</v>
      </c>
      <c r="E18" s="347">
        <v>1459000</v>
      </c>
      <c r="F18" s="347">
        <v>-1552000</v>
      </c>
      <c r="G18" s="347">
        <v>1749399.48</v>
      </c>
      <c r="H18" s="347">
        <v>314965.46000000002</v>
      </c>
      <c r="I18" s="347">
        <v>553350.91</v>
      </c>
      <c r="J18" s="347">
        <v>2951072.2099999981</v>
      </c>
      <c r="K18" s="347">
        <v>5568788.0599999987</v>
      </c>
      <c r="L18" s="347">
        <v>4015096.6899999985</v>
      </c>
      <c r="M18" s="347">
        <v>4361961.0399999991</v>
      </c>
      <c r="N18" s="347">
        <v>6529157.2300000004</v>
      </c>
      <c r="O18" s="347">
        <v>7003979.1700000027</v>
      </c>
      <c r="P18" s="347">
        <v>21910194.130000003</v>
      </c>
      <c r="Q18" s="347">
        <v>12160091.249999998</v>
      </c>
      <c r="R18" s="347">
        <v>10141058.160000004</v>
      </c>
      <c r="S18" s="347">
        <v>12768487.380000003</v>
      </c>
      <c r="T18" s="347">
        <v>67769062.769999996</v>
      </c>
      <c r="U18" s="347">
        <v>102838699.56</v>
      </c>
      <c r="V18" s="347">
        <v>18928166.470000003</v>
      </c>
      <c r="W18" s="347">
        <v>26689919.850000001</v>
      </c>
      <c r="X18" s="347">
        <v>22856923.060000017</v>
      </c>
      <c r="Y18" s="347">
        <v>20477717.990000032</v>
      </c>
      <c r="Z18" s="347">
        <v>88952727.369999886</v>
      </c>
      <c r="AA18" s="555">
        <v>31523638.800000001</v>
      </c>
      <c r="AB18" s="555">
        <v>43816577.740000069</v>
      </c>
    </row>
    <row r="19" spans="1:28" x14ac:dyDescent="0.25">
      <c r="A19" s="356" t="s" vm="8">
        <v>570</v>
      </c>
      <c r="B19" s="346">
        <v>0</v>
      </c>
      <c r="C19" s="346">
        <v>0</v>
      </c>
      <c r="D19" s="346">
        <v>0</v>
      </c>
      <c r="E19" s="346">
        <v>0</v>
      </c>
      <c r="F19" s="346">
        <v>0</v>
      </c>
      <c r="G19" s="346">
        <v>0</v>
      </c>
      <c r="H19" s="346">
        <v>0</v>
      </c>
      <c r="I19" s="346">
        <v>0</v>
      </c>
      <c r="J19" s="346">
        <v>0</v>
      </c>
      <c r="K19" s="346">
        <v>0</v>
      </c>
      <c r="L19" s="346" vm="196">
        <v>0</v>
      </c>
      <c r="M19" s="346">
        <v>0</v>
      </c>
      <c r="N19" s="346">
        <v>0</v>
      </c>
      <c r="O19" s="346" vm="195">
        <v>0</v>
      </c>
      <c r="P19" s="346" vm="194">
        <v>0</v>
      </c>
      <c r="Q19" s="346" vm="834">
        <v>105873.05</v>
      </c>
      <c r="R19" s="346" vm="835">
        <v>-203190.11</v>
      </c>
      <c r="S19" s="346">
        <v>0</v>
      </c>
      <c r="T19" s="346" vm="836">
        <v>-53536423.140000001</v>
      </c>
      <c r="U19" s="346" vm="837">
        <v>-53633740.200000003</v>
      </c>
      <c r="V19" s="346" vm="523">
        <v>-274790.64</v>
      </c>
      <c r="W19" s="346" vm="838">
        <v>-4159709.03</v>
      </c>
      <c r="X19" s="346">
        <v>0</v>
      </c>
      <c r="Y19" s="346" vm="1474">
        <v>4375680.76</v>
      </c>
      <c r="Z19" s="346" vm="1475">
        <v>-58818.909999999683</v>
      </c>
      <c r="AA19" s="554" vm="1633">
        <v>-1749226.81</v>
      </c>
      <c r="AB19" s="554" vm="1746">
        <v>-2776434.03</v>
      </c>
    </row>
    <row r="20" spans="1:28" x14ac:dyDescent="0.25">
      <c r="A20" s="355" t="s" vm="7">
        <v>318</v>
      </c>
      <c r="B20" s="346">
        <v>2816000</v>
      </c>
      <c r="C20" s="346">
        <v>0</v>
      </c>
      <c r="D20" s="346">
        <v>187000</v>
      </c>
      <c r="E20" s="346">
        <v>1661000</v>
      </c>
      <c r="F20" s="346">
        <v>4665000</v>
      </c>
      <c r="G20" s="346">
        <v>179552.48</v>
      </c>
      <c r="H20" s="346">
        <v>473763.25</v>
      </c>
      <c r="I20" s="346">
        <v>1376604.73</v>
      </c>
      <c r="J20" s="346">
        <v>1096633.52</v>
      </c>
      <c r="K20" s="346">
        <v>3126553.98</v>
      </c>
      <c r="L20" s="346" vm="201">
        <v>426506.35849999997</v>
      </c>
      <c r="M20" s="346" vm="200">
        <v>795360.7095</v>
      </c>
      <c r="N20" s="346" vm="199">
        <v>263950.04629999999</v>
      </c>
      <c r="O20" s="346" vm="198">
        <v>583928.89630000002</v>
      </c>
      <c r="P20" s="346" vm="197">
        <v>2069746.0105999999</v>
      </c>
      <c r="Q20" s="346" vm="839">
        <v>962353.36</v>
      </c>
      <c r="R20" s="346" vm="840">
        <v>4300393.6100000003</v>
      </c>
      <c r="S20" s="346" vm="841">
        <v>342580.84</v>
      </c>
      <c r="T20" s="346">
        <v>0</v>
      </c>
      <c r="U20" s="346" vm="842">
        <v>5605327.8099999996</v>
      </c>
      <c r="V20" s="346">
        <v>0</v>
      </c>
      <c r="W20" s="346" vm="843">
        <v>2975906.29</v>
      </c>
      <c r="X20" s="346" vm="1312">
        <v>3374763.7</v>
      </c>
      <c r="Y20" s="346" vm="1476">
        <v>1069142.6400000001</v>
      </c>
      <c r="Z20" s="346" vm="1477">
        <v>7419812.6299999999</v>
      </c>
      <c r="AA20" s="554" vm="1634">
        <v>777945.83000000007</v>
      </c>
      <c r="AB20" s="554" vm="1747">
        <v>650769.29229999997</v>
      </c>
    </row>
    <row r="21" spans="1:28" x14ac:dyDescent="0.25">
      <c r="A21" s="355" t="s">
        <v>578</v>
      </c>
      <c r="B21" s="346">
        <v>0</v>
      </c>
      <c r="C21" s="346">
        <v>0</v>
      </c>
      <c r="D21" s="346">
        <v>0</v>
      </c>
      <c r="E21" s="346">
        <v>0</v>
      </c>
      <c r="F21" s="346">
        <v>0</v>
      </c>
      <c r="G21" s="346">
        <v>0</v>
      </c>
      <c r="H21" s="346">
        <v>0</v>
      </c>
      <c r="I21" s="346">
        <v>0</v>
      </c>
      <c r="J21" s="346">
        <v>0</v>
      </c>
      <c r="K21" s="346">
        <v>0</v>
      </c>
      <c r="L21" s="346" vm="206">
        <v>654752.63</v>
      </c>
      <c r="M21" s="346" vm="205">
        <v>1007927.93</v>
      </c>
      <c r="N21" s="346" vm="204">
        <v>471953.03100000002</v>
      </c>
      <c r="O21" s="346" vm="203">
        <v>469681.05</v>
      </c>
      <c r="P21" s="346" vm="202">
        <v>2604314.6409999998</v>
      </c>
      <c r="Q21" s="346" vm="844">
        <v>120000</v>
      </c>
      <c r="R21" s="346" vm="845">
        <v>2192943.9500000002</v>
      </c>
      <c r="S21" s="346" vm="846">
        <v>970629.66</v>
      </c>
      <c r="T21" s="346" vm="847">
        <v>-511372.48</v>
      </c>
      <c r="U21" s="346" vm="848">
        <v>2772201.13</v>
      </c>
      <c r="V21" s="346" vm="524">
        <v>3312664.85</v>
      </c>
      <c r="W21" s="346" vm="849">
        <v>2596785.12</v>
      </c>
      <c r="X21" s="346" vm="1313">
        <v>1889668.8599999999</v>
      </c>
      <c r="Y21" s="346" vm="1478">
        <v>6060008.5299999993</v>
      </c>
      <c r="Z21" s="346" vm="1479">
        <v>18001691.84</v>
      </c>
      <c r="AA21" s="554" vm="1635">
        <v>2176706.1799999997</v>
      </c>
      <c r="AB21" s="554" vm="1748">
        <v>3044374.4799999995</v>
      </c>
    </row>
    <row r="22" spans="1:28" ht="14" x14ac:dyDescent="0.3">
      <c r="A22" s="357" t="s" vm="6">
        <v>319</v>
      </c>
      <c r="B22" s="348">
        <v>-3160000</v>
      </c>
      <c r="C22" s="348">
        <v>1274000</v>
      </c>
      <c r="D22" s="348">
        <v>1729000</v>
      </c>
      <c r="E22" s="348">
        <v>3120000</v>
      </c>
      <c r="F22" s="348">
        <v>3112000</v>
      </c>
      <c r="G22" s="348">
        <v>1928951.96</v>
      </c>
      <c r="H22" s="348">
        <v>788728.71</v>
      </c>
      <c r="I22" s="348">
        <v>1929955.64</v>
      </c>
      <c r="J22" s="348">
        <v>4047705.7299999981</v>
      </c>
      <c r="K22" s="348">
        <v>8695342.0399999991</v>
      </c>
      <c r="L22" s="348">
        <v>5096355.6784999985</v>
      </c>
      <c r="M22" s="348">
        <v>6165249.6794999987</v>
      </c>
      <c r="N22" s="348">
        <v>7265060.3073000005</v>
      </c>
      <c r="O22" s="348">
        <v>8057589.1163000027</v>
      </c>
      <c r="P22" s="348">
        <v>26584254.781600002</v>
      </c>
      <c r="Q22" s="348">
        <v>13348317.659999998</v>
      </c>
      <c r="R22" s="348">
        <v>16431205.610000003</v>
      </c>
      <c r="S22" s="348">
        <v>14081697.880000003</v>
      </c>
      <c r="T22" s="348">
        <v>13721267.149999995</v>
      </c>
      <c r="U22" s="348">
        <v>57582488.300000004</v>
      </c>
      <c r="V22" s="348">
        <v>21966040.680000003</v>
      </c>
      <c r="W22" s="348">
        <v>28102902.23</v>
      </c>
      <c r="X22" s="348">
        <v>28121355.620000016</v>
      </c>
      <c r="Y22" s="348">
        <v>31982549.920000032</v>
      </c>
      <c r="Z22" s="348">
        <v>114315412.92999989</v>
      </c>
      <c r="AA22" s="557">
        <v>32729064</v>
      </c>
      <c r="AB22" s="557">
        <v>44735287.482300065</v>
      </c>
    </row>
    <row r="23" spans="1:28" s="16" customFormat="1" ht="14" x14ac:dyDescent="0.3">
      <c r="A23" s="358" t="s">
        <v>310</v>
      </c>
      <c r="B23" s="349">
        <v>-1.6701902748414377</v>
      </c>
      <c r="C23" s="349">
        <v>0.32326820603907636</v>
      </c>
      <c r="D23" s="349">
        <v>0.27488076311605725</v>
      </c>
      <c r="E23" s="349">
        <v>0.39250220153478427</v>
      </c>
      <c r="F23" s="349">
        <v>0.15503412544213621</v>
      </c>
      <c r="G23" s="349">
        <v>0.27640509425756637</v>
      </c>
      <c r="H23" s="349">
        <v>0.10763052239415705</v>
      </c>
      <c r="I23" s="349">
        <v>0.20013815595202991</v>
      </c>
      <c r="J23" s="349">
        <v>0.2613925188496305</v>
      </c>
      <c r="K23" s="349">
        <v>0.22049748796624541</v>
      </c>
      <c r="L23" s="349">
        <v>0.27553798065094198</v>
      </c>
      <c r="M23" s="349">
        <v>0.23963546530629493</v>
      </c>
      <c r="N23" s="349">
        <v>0.24873100692701786</v>
      </c>
      <c r="O23" s="349">
        <v>0.24447705056698715</v>
      </c>
      <c r="P23" s="349">
        <v>0.2498740757414393</v>
      </c>
      <c r="Q23" s="349">
        <v>0.4914372381311029</v>
      </c>
      <c r="R23" s="349">
        <v>0.61383679382219614</v>
      </c>
      <c r="S23" s="349">
        <v>0.43670810232032475</v>
      </c>
      <c r="T23" s="349">
        <v>0.34891571361719975</v>
      </c>
      <c r="U23" s="349">
        <v>0.45882320371320684</v>
      </c>
      <c r="V23" s="349">
        <v>0.50901187495717437</v>
      </c>
      <c r="W23" s="349">
        <v>0.63867100748261152</v>
      </c>
      <c r="X23" s="349">
        <v>0.64440404534442786</v>
      </c>
      <c r="Y23" s="349">
        <v>0.61084610466137512</v>
      </c>
      <c r="Z23" s="349">
        <v>0.62415069675026069</v>
      </c>
      <c r="AA23" s="349">
        <v>0.57428142878444977</v>
      </c>
      <c r="AB23" s="349">
        <v>0.68787049865345484</v>
      </c>
    </row>
    <row r="24" spans="1:28" x14ac:dyDescent="0.25">
      <c r="A24" s="355" t="s">
        <v>577</v>
      </c>
      <c r="B24" s="346">
        <v>0</v>
      </c>
      <c r="C24" s="346">
        <v>0</v>
      </c>
      <c r="D24" s="346">
        <v>0</v>
      </c>
      <c r="E24" s="346">
        <v>0</v>
      </c>
      <c r="F24" s="346">
        <v>0</v>
      </c>
      <c r="G24" s="346">
        <v>0</v>
      </c>
      <c r="H24" s="346">
        <v>0</v>
      </c>
      <c r="I24" s="346">
        <v>0</v>
      </c>
      <c r="J24" s="346">
        <v>0</v>
      </c>
      <c r="K24" s="346">
        <v>0</v>
      </c>
      <c r="L24" s="346" vm="211">
        <v>-5962175.0199999996</v>
      </c>
      <c r="M24" s="346" vm="210">
        <v>-8120818.5199999996</v>
      </c>
      <c r="N24" s="346" vm="209">
        <v>-4936341.21</v>
      </c>
      <c r="O24" s="346" vm="208">
        <v>-3061439.66</v>
      </c>
      <c r="P24" s="346" vm="207">
        <v>-22080774.41</v>
      </c>
      <c r="Q24" s="346" vm="850">
        <v>-6909620.2999999998</v>
      </c>
      <c r="R24" s="346" vm="851">
        <v>-6764158.2999999998</v>
      </c>
      <c r="S24" s="346" vm="852">
        <v>-7570631.6399999997</v>
      </c>
      <c r="T24" s="346" vm="853">
        <v>-1906598.53</v>
      </c>
      <c r="U24" s="346" vm="854">
        <v>-23151008.77</v>
      </c>
      <c r="V24" s="346" vm="525">
        <v>-2581625.0099999998</v>
      </c>
      <c r="W24" s="346" vm="855">
        <v>-3962064.32</v>
      </c>
      <c r="X24" s="346" vm="1314">
        <v>-4227963.459999999</v>
      </c>
      <c r="Y24" s="346" vm="1480">
        <v>-18015553.029999997</v>
      </c>
      <c r="Z24" s="346" vm="1481">
        <v>-28787205.820000026</v>
      </c>
      <c r="AA24" s="554" vm="1636">
        <v>4703194.9999999991</v>
      </c>
      <c r="AB24" s="554" vm="1749">
        <v>3134370.7100000004</v>
      </c>
    </row>
    <row r="25" spans="1:28" x14ac:dyDescent="0.25">
      <c r="A25" s="355" t="s">
        <v>574</v>
      </c>
      <c r="B25" s="346">
        <v>0</v>
      </c>
      <c r="C25" s="346">
        <v>0</v>
      </c>
      <c r="D25" s="346">
        <v>0</v>
      </c>
      <c r="E25" s="346">
        <v>0</v>
      </c>
      <c r="F25" s="346">
        <v>0</v>
      </c>
      <c r="G25" s="346">
        <v>0</v>
      </c>
      <c r="H25" s="346">
        <v>0</v>
      </c>
      <c r="I25" s="346">
        <v>0</v>
      </c>
      <c r="J25" s="346">
        <v>0</v>
      </c>
      <c r="K25" s="346">
        <v>0</v>
      </c>
      <c r="L25" s="346" vm="216">
        <v>347600.34</v>
      </c>
      <c r="M25" s="346" vm="215">
        <v>-2454.16</v>
      </c>
      <c r="N25" s="346" vm="214">
        <v>-55706.42</v>
      </c>
      <c r="O25" s="346" vm="213">
        <v>-889651.02</v>
      </c>
      <c r="P25" s="346" vm="212">
        <v>-600211.26</v>
      </c>
      <c r="Q25" s="346" vm="856">
        <v>35996.83</v>
      </c>
      <c r="R25" s="346" vm="857">
        <v>-280941.57</v>
      </c>
      <c r="S25" s="346" vm="858">
        <v>-1531.58</v>
      </c>
      <c r="T25" s="346" vm="859">
        <v>-18136057.280000001</v>
      </c>
      <c r="U25" s="346" vm="860">
        <v>-18382533.600000001</v>
      </c>
      <c r="V25" s="346" vm="526">
        <v>-98016.35</v>
      </c>
      <c r="W25" s="346" vm="861">
        <v>-1414271.29</v>
      </c>
      <c r="X25" s="346" vm="1315">
        <v>267.7</v>
      </c>
      <c r="Y25" s="346" vm="1482">
        <v>1481254.29</v>
      </c>
      <c r="Z25" s="346" vm="1483">
        <v>-30765.650000000122</v>
      </c>
      <c r="AA25" s="554" vm="1637">
        <v>-596925.04999999993</v>
      </c>
      <c r="AB25" s="554" vm="1750">
        <v>-943987.57000000007</v>
      </c>
    </row>
    <row r="26" spans="1:28" ht="14" x14ac:dyDescent="0.3">
      <c r="A26" s="357" t="s" vm="3">
        <v>576</v>
      </c>
      <c r="B26" s="348">
        <v>0</v>
      </c>
      <c r="C26" s="348">
        <v>0</v>
      </c>
      <c r="D26" s="348">
        <v>0</v>
      </c>
      <c r="E26" s="348">
        <v>0</v>
      </c>
      <c r="F26" s="348">
        <v>0</v>
      </c>
      <c r="G26" s="348">
        <v>0</v>
      </c>
      <c r="H26" s="348">
        <v>0</v>
      </c>
      <c r="I26" s="348">
        <v>0</v>
      </c>
      <c r="J26" s="348">
        <v>0</v>
      </c>
      <c r="K26" s="348">
        <v>0</v>
      </c>
      <c r="L26" s="348">
        <v>-5070457.6500000013</v>
      </c>
      <c r="M26" s="348">
        <v>-7253774.2300000004</v>
      </c>
      <c r="N26" s="348">
        <v>-2005900.62</v>
      </c>
      <c r="O26" s="348">
        <v>-1239215.5399999977</v>
      </c>
      <c r="P26" s="348">
        <v>-15569348.039999997</v>
      </c>
      <c r="Q26" s="348">
        <v>1695505.4999999991</v>
      </c>
      <c r="R26" s="348">
        <v>-521436.09999999654</v>
      </c>
      <c r="S26" s="348">
        <v>1318036.6800000025</v>
      </c>
      <c r="T26" s="348">
        <v>43118897.079999998</v>
      </c>
      <c r="U26" s="348">
        <v>45611003.160000004</v>
      </c>
      <c r="V26" s="348">
        <v>12642100.120000003</v>
      </c>
      <c r="W26" s="348">
        <v>17778139.240000002</v>
      </c>
      <c r="X26" s="348">
        <v>15104319.720000019</v>
      </c>
      <c r="Y26" s="348">
        <v>502461.64000003505</v>
      </c>
      <c r="Z26" s="348">
        <v>46027020.719999857</v>
      </c>
      <c r="AA26" s="557">
        <v>31763833.18</v>
      </c>
      <c r="AB26" s="557">
        <v>42151399.850000069</v>
      </c>
    </row>
    <row r="27" spans="1:28" ht="14" x14ac:dyDescent="0.3">
      <c r="A27" s="358" t="s">
        <v>310</v>
      </c>
      <c r="B27" s="349">
        <v>0</v>
      </c>
      <c r="C27" s="349">
        <v>0</v>
      </c>
      <c r="D27" s="349">
        <v>0</v>
      </c>
      <c r="E27" s="349">
        <v>0</v>
      </c>
      <c r="F27" s="349">
        <v>0</v>
      </c>
      <c r="G27" s="349">
        <v>0</v>
      </c>
      <c r="H27" s="349">
        <v>0</v>
      </c>
      <c r="I27" s="349">
        <v>0</v>
      </c>
      <c r="J27" s="349">
        <v>0</v>
      </c>
      <c r="K27" s="349">
        <v>0</v>
      </c>
      <c r="L27" s="349">
        <v>-0.27413778589886967</v>
      </c>
      <c r="M27" s="349">
        <v>-0.28194503924354192</v>
      </c>
      <c r="N27" s="349">
        <v>-6.8675229097107451E-2</v>
      </c>
      <c r="O27" s="349">
        <v>-3.7599306177465285E-2</v>
      </c>
      <c r="P27" s="349">
        <v>-0.14634137700502592</v>
      </c>
      <c r="Q27" s="349">
        <v>6.2422438645807168E-2</v>
      </c>
      <c r="R27" s="349">
        <v>-1.9479803941613989E-2</v>
      </c>
      <c r="S27" s="349">
        <v>4.0875560760957191E-2</v>
      </c>
      <c r="T27" s="349">
        <v>1.0964629272635944</v>
      </c>
      <c r="U27" s="349">
        <v>0.36343317581926032</v>
      </c>
      <c r="V27" s="349">
        <v>0.29295125048805654</v>
      </c>
      <c r="W27" s="349">
        <v>0.4040288083647135</v>
      </c>
      <c r="X27" s="349">
        <v>0.34611719510496425</v>
      </c>
      <c r="Y27" s="349">
        <v>9.5966937065219242E-3</v>
      </c>
      <c r="Z27" s="349">
        <v>0.25130291983739611</v>
      </c>
      <c r="AA27" s="349">
        <v>0.55734497944338746</v>
      </c>
      <c r="AB27" s="349">
        <v>0.64813944573917703</v>
      </c>
    </row>
    <row r="28" spans="1:28" x14ac:dyDescent="0.25">
      <c r="A28" s="43"/>
      <c r="B28" s="43"/>
      <c r="C28" s="43"/>
      <c r="D28" s="43"/>
      <c r="E28" s="43"/>
      <c r="F28" s="43"/>
    </row>
    <row r="29" spans="1:28" x14ac:dyDescent="0.25">
      <c r="A29" s="289" t="s">
        <v>595</v>
      </c>
      <c r="B29" s="43"/>
      <c r="C29" s="43"/>
      <c r="D29" s="43"/>
      <c r="E29" s="43"/>
      <c r="F29" s="43"/>
    </row>
    <row r="30" spans="1:28" x14ac:dyDescent="0.25">
      <c r="A30" s="66" t="s">
        <v>294</v>
      </c>
    </row>
  </sheetData>
  <pageMargins left="0.511811024" right="0.511811024" top="0.78740157499999996" bottom="0.78740157499999996" header="0.31496062000000002" footer="0.31496062000000002"/>
  <pageSetup paperSize="9" orientation="portrait" r:id="rId1"/>
  <ignoredErrors>
    <ignoredError sqref="P4 U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EFD5-593A-4B23-AB47-0A00876376B7}">
  <sheetPr codeName="Planilha5">
    <tabColor rgb="FFB4AA99"/>
  </sheetPr>
  <dimension ref="A3:R33"/>
  <sheetViews>
    <sheetView showGridLines="0" zoomScale="80" zoomScaleNormal="80" workbookViewId="0">
      <pane xSplit="5" ySplit="4" topLeftCell="F5" activePane="bottomRight" state="frozen"/>
      <selection pane="topRight" activeCell="F1" sqref="F1"/>
      <selection pane="bottomLeft" activeCell="A5" sqref="A5"/>
      <selection pane="bottomRight" activeCell="R5" sqref="R5:R27"/>
    </sheetView>
  </sheetViews>
  <sheetFormatPr defaultRowHeight="13.5" outlineLevelCol="1" x14ac:dyDescent="0.25"/>
  <cols>
    <col min="1" max="1" width="40.6328125" style="445" customWidth="1"/>
    <col min="2" max="5" width="11.54296875" style="11" hidden="1" customWidth="1" outlineLevel="1"/>
    <col min="6" max="6" width="11.54296875" style="11" customWidth="1" collapsed="1"/>
    <col min="7" max="10" width="11.54296875" style="11" hidden="1" customWidth="1" outlineLevel="1"/>
    <col min="11" max="11" width="11.54296875" style="11" customWidth="1" collapsed="1"/>
    <col min="12" max="12" width="9.54296875" style="11" customWidth="1"/>
    <col min="13" max="16" width="8.7265625" style="11"/>
    <col min="17" max="17" width="8.7265625" style="525"/>
    <col min="18" max="16384" width="8.7265625" style="11"/>
  </cols>
  <sheetData>
    <row r="3" spans="1:18" x14ac:dyDescent="0.25">
      <c r="A3" s="444"/>
    </row>
    <row r="4" spans="1:18" s="445" customFormat="1" ht="24" customHeight="1" x14ac:dyDescent="0.25">
      <c r="A4" s="441" t="s">
        <v>580</v>
      </c>
      <c r="B4" s="442" t="s">
        <v>82</v>
      </c>
      <c r="C4" s="442" t="s">
        <v>83</v>
      </c>
      <c r="D4" s="442" t="s" vm="337">
        <v>84</v>
      </c>
      <c r="E4" s="442" t="s" vm="338">
        <v>85</v>
      </c>
      <c r="F4" s="442" t="s" vm="339">
        <v>2</v>
      </c>
      <c r="G4" s="442" t="s" vm="340">
        <v>760</v>
      </c>
      <c r="H4" s="442" t="s" vm="341">
        <v>759</v>
      </c>
      <c r="I4" s="442" t="s" vm="342">
        <v>747</v>
      </c>
      <c r="J4" s="442" t="s" vm="343">
        <v>748</v>
      </c>
      <c r="K4" s="442" t="s" vm="28">
        <v>57</v>
      </c>
      <c r="L4" s="442" t="s">
        <v>768</v>
      </c>
      <c r="M4" s="442" t="s">
        <v>782</v>
      </c>
      <c r="N4" s="442" t="s">
        <v>796</v>
      </c>
      <c r="O4" s="246" t="s">
        <v>808</v>
      </c>
      <c r="P4" s="246" t="s" vm="1357">
        <v>642</v>
      </c>
      <c r="Q4" s="552" t="s">
        <v>840</v>
      </c>
      <c r="R4" s="552" t="s">
        <v>883</v>
      </c>
    </row>
    <row r="5" spans="1:18" ht="14" x14ac:dyDescent="0.3">
      <c r="A5" s="448" t="s" vm="19">
        <v>305</v>
      </c>
      <c r="B5" s="345" vm="221">
        <v>27849880.789999999</v>
      </c>
      <c r="C5" s="345" vm="220">
        <v>2345883.9300000002</v>
      </c>
      <c r="D5" s="345" vm="219">
        <v>15815519.93</v>
      </c>
      <c r="E5" s="345" vm="218">
        <v>20161171.539999999</v>
      </c>
      <c r="F5" s="345" vm="217">
        <v>66172456.189999998</v>
      </c>
      <c r="G5" s="345" vm="915">
        <v>7030090.9500000002</v>
      </c>
      <c r="H5" s="345" vm="916">
        <v>7306705.5300000003</v>
      </c>
      <c r="I5" s="345" vm="917">
        <v>20379858.77</v>
      </c>
      <c r="J5" s="345" vm="918">
        <v>26756350.420000002</v>
      </c>
      <c r="K5" s="345" vm="919">
        <v>61473005.670000002</v>
      </c>
      <c r="L5" s="345" vm="527">
        <v>22312870.5</v>
      </c>
      <c r="M5" s="345" vm="920">
        <v>19643823.710000001</v>
      </c>
      <c r="N5" s="345" vm="1316">
        <v>29161310.360000003</v>
      </c>
      <c r="O5" s="345" vm="1484">
        <v>33942981.420000002</v>
      </c>
      <c r="P5" s="345" vm="1485">
        <v>105060985.99000001</v>
      </c>
      <c r="Q5" s="553" vm="1638">
        <v>55336633.269999988</v>
      </c>
      <c r="R5" s="553" vm="1751">
        <v>40167680.469999991</v>
      </c>
    </row>
    <row r="6" spans="1:18" x14ac:dyDescent="0.25">
      <c r="A6" s="458" t="s" vm="18">
        <v>306</v>
      </c>
      <c r="B6" s="346" vm="226">
        <v>-809784.67</v>
      </c>
      <c r="C6" s="346" vm="225">
        <v>-240404.71</v>
      </c>
      <c r="D6" s="346" vm="224">
        <v>-172017.64</v>
      </c>
      <c r="E6" s="346" vm="223">
        <v>-533104.73</v>
      </c>
      <c r="F6" s="346" vm="222">
        <v>-1755311.75</v>
      </c>
      <c r="G6" s="346" vm="921">
        <v>-253830.95</v>
      </c>
      <c r="H6" s="346" vm="922">
        <v>-311396.08620000002</v>
      </c>
      <c r="I6" s="346" vm="923">
        <v>-387260.47</v>
      </c>
      <c r="J6" s="346" vm="924">
        <v>-840085.98</v>
      </c>
      <c r="K6" s="346" vm="925">
        <v>-1792573.4861999999</v>
      </c>
      <c r="L6" s="346" vm="528">
        <v>-910488.55</v>
      </c>
      <c r="M6" s="346" vm="926">
        <v>-818281.27</v>
      </c>
      <c r="N6" s="346" vm="1317">
        <v>-1500484.4100000001</v>
      </c>
      <c r="O6" s="346" vm="1486">
        <v>-2945954.68</v>
      </c>
      <c r="P6" s="346" vm="1487">
        <v>-6175208.9100000011</v>
      </c>
      <c r="Q6" s="554" vm="1639">
        <v>-2109349.23</v>
      </c>
      <c r="R6" s="554" vm="1752">
        <v>-1462899.5799999975</v>
      </c>
    </row>
    <row r="7" spans="1:18" ht="14" x14ac:dyDescent="0.3">
      <c r="A7" s="448" t="s" vm="17">
        <v>307</v>
      </c>
      <c r="B7" s="345">
        <v>27040096.119999997</v>
      </c>
      <c r="C7" s="345">
        <v>2105479.2200000002</v>
      </c>
      <c r="D7" s="345">
        <v>15643502.289999999</v>
      </c>
      <c r="E7" s="345">
        <v>19628066.809999999</v>
      </c>
      <c r="F7" s="345">
        <v>64417144.439999998</v>
      </c>
      <c r="G7" s="345">
        <v>6776260</v>
      </c>
      <c r="H7" s="345">
        <v>6995309.4438000005</v>
      </c>
      <c r="I7" s="345">
        <v>19992598.300000001</v>
      </c>
      <c r="J7" s="345">
        <v>25916264.440000001</v>
      </c>
      <c r="K7" s="345">
        <v>59680432.183800004</v>
      </c>
      <c r="L7" s="345">
        <v>21402381.949999999</v>
      </c>
      <c r="M7" s="345">
        <v>18825542.440000001</v>
      </c>
      <c r="N7" s="345">
        <v>27660825.950000003</v>
      </c>
      <c r="O7" s="345">
        <v>30997026.740000002</v>
      </c>
      <c r="P7" s="345">
        <v>98885777.080000013</v>
      </c>
      <c r="Q7" s="553">
        <v>53227284.039999992</v>
      </c>
      <c r="R7" s="553">
        <v>38704780.889999993</v>
      </c>
    </row>
    <row r="8" spans="1:18" x14ac:dyDescent="0.25">
      <c r="A8" s="447" t="s" vm="16">
        <v>308</v>
      </c>
      <c r="B8" s="346" vm="231">
        <v>-68752.850000000006</v>
      </c>
      <c r="C8" s="346" vm="230">
        <v>-23794.03</v>
      </c>
      <c r="D8" s="346" vm="229">
        <v>-74184.759999999995</v>
      </c>
      <c r="E8" s="346" vm="228">
        <v>-601805.12</v>
      </c>
      <c r="F8" s="346" vm="227">
        <v>-768536.76</v>
      </c>
      <c r="G8" s="346" vm="862">
        <v>-1250</v>
      </c>
      <c r="H8" s="346" vm="863">
        <v>-1204123.5</v>
      </c>
      <c r="I8" s="346" vm="864">
        <v>-1829697.24</v>
      </c>
      <c r="J8" s="346" vm="865">
        <v>-2274750.84</v>
      </c>
      <c r="K8" s="346" vm="866">
        <v>-5309821.58</v>
      </c>
      <c r="L8" s="346" vm="529">
        <v>-2188714.75</v>
      </c>
      <c r="M8" s="346" vm="867">
        <v>-2321055.62</v>
      </c>
      <c r="N8" s="346" vm="1318">
        <v>-2650088.7299999995</v>
      </c>
      <c r="O8" s="346" vm="1488">
        <v>-2969879.57</v>
      </c>
      <c r="P8" s="346" vm="1489">
        <v>-10129738.67</v>
      </c>
      <c r="Q8" s="554" vm="1640">
        <v>-4612069.93</v>
      </c>
      <c r="R8" s="554" vm="1753">
        <v>-3789077.930000002</v>
      </c>
    </row>
    <row r="9" spans="1:18" ht="14" x14ac:dyDescent="0.3">
      <c r="A9" s="459" t="s" vm="15">
        <v>309</v>
      </c>
      <c r="B9" s="348">
        <v>26971343.269999996</v>
      </c>
      <c r="C9" s="348">
        <v>2081685.1900000002</v>
      </c>
      <c r="D9" s="348">
        <v>15569317.529999999</v>
      </c>
      <c r="E9" s="348">
        <v>19026261.689999998</v>
      </c>
      <c r="F9" s="348">
        <v>63648607.68</v>
      </c>
      <c r="G9" s="348">
        <v>6775010</v>
      </c>
      <c r="H9" s="348">
        <v>5791185.9438000005</v>
      </c>
      <c r="I9" s="348">
        <v>18162901.060000002</v>
      </c>
      <c r="J9" s="348">
        <v>23641513.600000001</v>
      </c>
      <c r="K9" s="348">
        <v>54370610.603800006</v>
      </c>
      <c r="L9" s="348">
        <v>19213667.199999999</v>
      </c>
      <c r="M9" s="348">
        <v>16504486.82</v>
      </c>
      <c r="N9" s="348">
        <v>25010737.220000003</v>
      </c>
      <c r="O9" s="348">
        <v>28027147.170000002</v>
      </c>
      <c r="P9" s="348">
        <v>88756038.410000011</v>
      </c>
      <c r="Q9" s="557">
        <v>48615214.109999992</v>
      </c>
      <c r="R9" s="557">
        <v>34915702.959999993</v>
      </c>
    </row>
    <row r="10" spans="1:18" ht="14" x14ac:dyDescent="0.3">
      <c r="A10" s="460" t="s">
        <v>310</v>
      </c>
      <c r="B10" s="362">
        <v>0.99745737405315105</v>
      </c>
      <c r="C10" s="362">
        <v>0.98869899556643448</v>
      </c>
      <c r="D10" s="362">
        <v>0.99525779083067467</v>
      </c>
      <c r="E10" s="362">
        <v>0.96933956227959261</v>
      </c>
      <c r="F10" s="362">
        <v>0.98806937552601648</v>
      </c>
      <c r="G10" s="362">
        <v>0.9998155324618595</v>
      </c>
      <c r="H10" s="362">
        <v>0.82786701436528665</v>
      </c>
      <c r="I10" s="362">
        <v>0.90848126829017528</v>
      </c>
      <c r="J10" s="362">
        <v>0.91222690116986627</v>
      </c>
      <c r="K10" s="362">
        <v>0.91102910307942897</v>
      </c>
      <c r="L10" s="362">
        <v>0.89773499252965161</v>
      </c>
      <c r="M10" s="349">
        <v>0.87670710539164676</v>
      </c>
      <c r="N10" s="349">
        <v>0.90419343461434132</v>
      </c>
      <c r="O10" s="349">
        <v>0.90418824376573093</v>
      </c>
      <c r="P10" s="349">
        <v>0.89756121689972768</v>
      </c>
      <c r="Q10" s="349">
        <v>0.91335139462434234</v>
      </c>
      <c r="R10" s="349">
        <v>0.90210310347012013</v>
      </c>
    </row>
    <row r="11" spans="1:18" ht="14" x14ac:dyDescent="0.3">
      <c r="A11" s="448" t="s">
        <v>311</v>
      </c>
      <c r="B11" s="345">
        <v>-340586.88</v>
      </c>
      <c r="C11" s="345">
        <v>-941179.51</v>
      </c>
      <c r="D11" s="345">
        <v>-731694.41999999993</v>
      </c>
      <c r="E11" s="345">
        <v>-879377.04</v>
      </c>
      <c r="F11" s="345">
        <v>-2892837.8499999996</v>
      </c>
      <c r="G11" s="345">
        <v>-212791.38</v>
      </c>
      <c r="H11" s="345">
        <v>-669864.09</v>
      </c>
      <c r="I11" s="345">
        <v>-1340468.6199999999</v>
      </c>
      <c r="J11" s="345">
        <v>-2936263.83</v>
      </c>
      <c r="K11" s="345">
        <v>-5159387.919999999</v>
      </c>
      <c r="L11" s="345">
        <v>-1643030.39</v>
      </c>
      <c r="M11" s="345">
        <v>-2807927.36</v>
      </c>
      <c r="N11" s="345">
        <v>-1962595.789999997</v>
      </c>
      <c r="O11" s="345">
        <v>-2837277.9800000144</v>
      </c>
      <c r="P11" s="345">
        <v>-9250831.5200000405</v>
      </c>
      <c r="Q11" s="553">
        <v>-4302052.2499999991</v>
      </c>
      <c r="R11" s="553">
        <v>-6282260.3299999861</v>
      </c>
    </row>
    <row r="12" spans="1:18" x14ac:dyDescent="0.25">
      <c r="A12" s="447" t="s" vm="14">
        <v>312</v>
      </c>
      <c r="B12" s="346" vm="236">
        <v>-12400</v>
      </c>
      <c r="C12" s="346" vm="235">
        <v>-21501.95</v>
      </c>
      <c r="D12" s="346" vm="234">
        <v>0</v>
      </c>
      <c r="E12" s="346" vm="233">
        <v>-20759</v>
      </c>
      <c r="F12" s="346" vm="232">
        <v>-54660.95</v>
      </c>
      <c r="G12" s="346">
        <v>0</v>
      </c>
      <c r="H12" s="346" vm="868">
        <v>-582890.56999999995</v>
      </c>
      <c r="I12" s="346" vm="869">
        <v>-761111.73</v>
      </c>
      <c r="J12" s="346" vm="870">
        <v>-455538.14</v>
      </c>
      <c r="K12" s="346" vm="871">
        <v>-1799540.44</v>
      </c>
      <c r="L12" s="346" vm="530">
        <v>-50692.639999999999</v>
      </c>
      <c r="M12" s="346" vm="872">
        <v>-83850</v>
      </c>
      <c r="N12" s="346" vm="1319">
        <v>-118096.16</v>
      </c>
      <c r="O12" s="346" vm="1490">
        <v>-1819618.7099999995</v>
      </c>
      <c r="P12" s="346" vm="1491">
        <v>-2072257.5099999998</v>
      </c>
      <c r="Q12" s="554" vm="1641">
        <v>-665546.53</v>
      </c>
      <c r="R12" s="554" vm="1754">
        <v>-838230.01000000013</v>
      </c>
    </row>
    <row r="13" spans="1:18" x14ac:dyDescent="0.25">
      <c r="A13" s="447" t="s" vm="13">
        <v>313</v>
      </c>
      <c r="B13" s="346" vm="241">
        <v>-328186.88</v>
      </c>
      <c r="C13" s="346" vm="240">
        <v>-208396.04</v>
      </c>
      <c r="D13" s="346" vm="239">
        <v>-15861.83</v>
      </c>
      <c r="E13" s="346" vm="238">
        <v>-147336.51999999999</v>
      </c>
      <c r="F13" s="346" vm="237">
        <v>-699781.27</v>
      </c>
      <c r="G13" s="346" vm="873">
        <v>-124153.94</v>
      </c>
      <c r="H13" s="346" vm="874">
        <v>-86973.52</v>
      </c>
      <c r="I13" s="346" vm="875">
        <v>-579564.01</v>
      </c>
      <c r="J13" s="346" vm="876">
        <v>-2798241.45</v>
      </c>
      <c r="K13" s="346" vm="877">
        <v>-3588932.92</v>
      </c>
      <c r="L13" s="346" vm="531">
        <v>-1591712.73</v>
      </c>
      <c r="M13" s="346" vm="878">
        <v>-2729499.92</v>
      </c>
      <c r="N13" s="346" vm="1320">
        <v>-1837717.739999997</v>
      </c>
      <c r="O13" s="346" vm="1492">
        <v>-1367370.7900000149</v>
      </c>
      <c r="P13" s="346" vm="1493">
        <v>-7526301.1800000407</v>
      </c>
      <c r="Q13" s="554" vm="1642">
        <v>-3699121.6699999995</v>
      </c>
      <c r="R13" s="554" vm="1755">
        <v>-5999979.6399999866</v>
      </c>
    </row>
    <row r="14" spans="1:18" x14ac:dyDescent="0.25">
      <c r="A14" s="447" t="s" vm="21">
        <v>314</v>
      </c>
      <c r="B14" s="346">
        <v>0</v>
      </c>
      <c r="C14" s="346" vm="245">
        <v>-711281.52</v>
      </c>
      <c r="D14" s="346" vm="244">
        <v>-715832.59</v>
      </c>
      <c r="E14" s="346" vm="243">
        <v>-711281.52</v>
      </c>
      <c r="F14" s="346" vm="242">
        <v>-2138395.63</v>
      </c>
      <c r="G14" s="346" vm="879">
        <v>-88637.440000000002</v>
      </c>
      <c r="H14" s="346">
        <v>0</v>
      </c>
      <c r="I14" s="346" vm="880">
        <v>207.12</v>
      </c>
      <c r="J14" s="346" vm="881">
        <v>317515.76</v>
      </c>
      <c r="K14" s="346" vm="882">
        <v>229085.44</v>
      </c>
      <c r="L14" s="346" vm="532">
        <v>-625.02</v>
      </c>
      <c r="M14" s="346" vm="883">
        <v>5422.56</v>
      </c>
      <c r="N14" s="346" vm="1321">
        <v>-6781.8900000000576</v>
      </c>
      <c r="O14" s="346" vm="1494">
        <v>349711.52</v>
      </c>
      <c r="P14" s="346" vm="1495">
        <v>347727.17000000022</v>
      </c>
      <c r="Q14" s="554" vm="1643">
        <v>62615.949999999983</v>
      </c>
      <c r="R14" s="554" vm="1756">
        <v>555949.31999999995</v>
      </c>
    </row>
    <row r="15" spans="1:18" ht="14" x14ac:dyDescent="0.3">
      <c r="A15" s="448" t="s" vm="12">
        <v>315</v>
      </c>
      <c r="B15" s="345" vm="250">
        <v>0</v>
      </c>
      <c r="C15" s="345" vm="249">
        <v>0</v>
      </c>
      <c r="D15" s="345" vm="248">
        <v>0</v>
      </c>
      <c r="E15" s="345" vm="247">
        <v>0</v>
      </c>
      <c r="F15" s="345" vm="246">
        <v>0</v>
      </c>
      <c r="G15" s="345" vm="884">
        <v>362985.05</v>
      </c>
      <c r="H15" s="345" vm="885">
        <v>1141871.68</v>
      </c>
      <c r="I15" s="345">
        <v>0</v>
      </c>
      <c r="J15" s="345" vm="886">
        <v>13352520.58</v>
      </c>
      <c r="K15" s="345" vm="887">
        <v>14857377.310000001</v>
      </c>
      <c r="L15" s="345" vm="533">
        <v>256469</v>
      </c>
      <c r="M15" s="345" vm="888">
        <v>256470</v>
      </c>
      <c r="N15" s="345" vm="1322">
        <v>256469.63999999998</v>
      </c>
      <c r="O15" s="345" vm="1496">
        <v>198824729.36999997</v>
      </c>
      <c r="P15" s="345" vm="1497">
        <v>199594138.00999996</v>
      </c>
      <c r="Q15" s="553" vm="1644">
        <v>342954111.39999998</v>
      </c>
      <c r="R15" s="553" vm="1757">
        <v>125115758.91</v>
      </c>
    </row>
    <row r="16" spans="1:18" ht="14" x14ac:dyDescent="0.3">
      <c r="A16" s="461" t="s" vm="11">
        <v>316</v>
      </c>
      <c r="B16" s="350">
        <v>26630756.389999997</v>
      </c>
      <c r="C16" s="350">
        <v>1140505.6800000002</v>
      </c>
      <c r="D16" s="350">
        <v>14837623.109999999</v>
      </c>
      <c r="E16" s="350">
        <v>18146884.649999999</v>
      </c>
      <c r="F16" s="350">
        <v>60755769.829999998</v>
      </c>
      <c r="G16" s="350">
        <v>6925203.6699999999</v>
      </c>
      <c r="H16" s="350">
        <v>6263193.5338000003</v>
      </c>
      <c r="I16" s="350">
        <v>16822432.440000001</v>
      </c>
      <c r="J16" s="350">
        <v>34057770.350000001</v>
      </c>
      <c r="K16" s="350">
        <v>64068599.993800007</v>
      </c>
      <c r="L16" s="350">
        <v>17827105.809999999</v>
      </c>
      <c r="M16" s="350">
        <v>13953029.460000001</v>
      </c>
      <c r="N16" s="350">
        <v>23304611.070000008</v>
      </c>
      <c r="O16" s="350">
        <v>224014598.55999997</v>
      </c>
      <c r="P16" s="350">
        <v>279099344.89999992</v>
      </c>
      <c r="Q16" s="580">
        <v>387267273.25999999</v>
      </c>
      <c r="R16" s="580">
        <v>153749201.53999999</v>
      </c>
    </row>
    <row r="17" spans="1:18" x14ac:dyDescent="0.25">
      <c r="A17" s="462" t="s" vm="10">
        <v>317</v>
      </c>
      <c r="B17" s="351" vm="255">
        <v>186.97</v>
      </c>
      <c r="C17" s="351" vm="254">
        <v>186.98</v>
      </c>
      <c r="D17" s="351" vm="253">
        <v>186.98</v>
      </c>
      <c r="E17" s="351" vm="252">
        <v>186.98</v>
      </c>
      <c r="F17" s="351" vm="251">
        <v>747.91</v>
      </c>
      <c r="G17" s="351" vm="889">
        <v>0</v>
      </c>
      <c r="H17" s="351" vm="890">
        <v>186.96</v>
      </c>
      <c r="I17" s="351" vm="891">
        <v>186.98</v>
      </c>
      <c r="J17" s="351" vm="892">
        <v>2188346.7400000002</v>
      </c>
      <c r="K17" s="351" vm="893">
        <v>2188720.6800000002</v>
      </c>
      <c r="L17" s="351" vm="534">
        <v>1071365.19</v>
      </c>
      <c r="M17" s="351" vm="894">
        <v>1065074.92</v>
      </c>
      <c r="N17" s="351" vm="1323">
        <v>1100506</v>
      </c>
      <c r="O17" s="351" vm="1498">
        <v>1149581.68</v>
      </c>
      <c r="P17" s="351" vm="1499">
        <v>4386527.790000001</v>
      </c>
      <c r="Q17" s="558" vm="1645">
        <v>1173637.92</v>
      </c>
      <c r="R17" s="558" vm="1758">
        <v>855191.24999999988</v>
      </c>
    </row>
    <row r="18" spans="1:18" ht="14" x14ac:dyDescent="0.3">
      <c r="A18" s="448" t="s" vm="9">
        <v>27</v>
      </c>
      <c r="B18" s="347">
        <v>26630943.359999996</v>
      </c>
      <c r="C18" s="347">
        <v>1140692.6600000001</v>
      </c>
      <c r="D18" s="347">
        <v>14837810.09</v>
      </c>
      <c r="E18" s="347">
        <v>18147071.629999999</v>
      </c>
      <c r="F18" s="347">
        <v>60756517.739999995</v>
      </c>
      <c r="G18" s="347">
        <v>6925203.6699999999</v>
      </c>
      <c r="H18" s="347">
        <v>6263380.4938000003</v>
      </c>
      <c r="I18" s="347">
        <v>16822619.420000002</v>
      </c>
      <c r="J18" s="347">
        <v>36246117.090000004</v>
      </c>
      <c r="K18" s="347">
        <v>66257320.673800007</v>
      </c>
      <c r="L18" s="347">
        <v>18898471</v>
      </c>
      <c r="M18" s="347">
        <v>15018104.380000001</v>
      </c>
      <c r="N18" s="347">
        <v>24405117.070000008</v>
      </c>
      <c r="O18" s="347">
        <v>225164180.23999998</v>
      </c>
      <c r="P18" s="347">
        <v>283485872.68999994</v>
      </c>
      <c r="Q18" s="555">
        <v>388440911.18000001</v>
      </c>
      <c r="R18" s="555">
        <v>154604392.78999999</v>
      </c>
    </row>
    <row r="19" spans="1:18" x14ac:dyDescent="0.25">
      <c r="A19" s="447" t="s" vm="8">
        <v>570</v>
      </c>
      <c r="B19" s="346" vm="260">
        <v>0</v>
      </c>
      <c r="C19" s="346" vm="259">
        <v>0</v>
      </c>
      <c r="D19" s="346" vm="258">
        <v>0</v>
      </c>
      <c r="E19" s="346" vm="257">
        <v>0</v>
      </c>
      <c r="F19" s="346" vm="256">
        <v>0</v>
      </c>
      <c r="G19" s="346" vm="895">
        <v>-362985.05</v>
      </c>
      <c r="H19" s="346" vm="896">
        <v>-1141871.68</v>
      </c>
      <c r="I19" s="346">
        <v>0</v>
      </c>
      <c r="J19" s="346" vm="897">
        <v>-13352520.58</v>
      </c>
      <c r="K19" s="346" vm="898">
        <v>-14857377.310000001</v>
      </c>
      <c r="L19" s="346" vm="535">
        <v>-256469</v>
      </c>
      <c r="M19" s="346" vm="899">
        <v>-256470</v>
      </c>
      <c r="N19" s="346" vm="1324">
        <v>-256469.63999999998</v>
      </c>
      <c r="O19" s="346" vm="1500">
        <v>-198824729.36999997</v>
      </c>
      <c r="P19" s="346" vm="1501">
        <v>-199594138.00999996</v>
      </c>
      <c r="Q19" s="554" vm="1646">
        <v>-342954111.39999998</v>
      </c>
      <c r="R19" s="554" vm="1759">
        <v>-125115758.91</v>
      </c>
    </row>
    <row r="20" spans="1:18" x14ac:dyDescent="0.25">
      <c r="A20" s="458" t="s" vm="7">
        <v>318</v>
      </c>
      <c r="B20" s="346">
        <v>0</v>
      </c>
      <c r="C20" s="346" vm="262">
        <v>-22447.040000000001</v>
      </c>
      <c r="D20" s="346">
        <v>0</v>
      </c>
      <c r="E20" s="346">
        <v>0</v>
      </c>
      <c r="F20" s="346" vm="261">
        <v>-22447.040000000001</v>
      </c>
      <c r="G20" s="346">
        <v>0</v>
      </c>
      <c r="H20" s="346">
        <v>0</v>
      </c>
      <c r="I20" s="346">
        <v>0</v>
      </c>
      <c r="J20" s="346">
        <v>0</v>
      </c>
      <c r="K20" s="346">
        <v>0</v>
      </c>
      <c r="L20" s="346">
        <v>0</v>
      </c>
      <c r="M20" s="346">
        <v>0</v>
      </c>
      <c r="N20" s="346" vm="1325">
        <v>6256.77</v>
      </c>
      <c r="O20" s="346">
        <v>0</v>
      </c>
      <c r="P20" s="346" vm="1502">
        <v>6256.77</v>
      </c>
      <c r="Q20" s="554">
        <v>0</v>
      </c>
      <c r="R20" s="554">
        <v>0</v>
      </c>
    </row>
    <row r="21" spans="1:18" x14ac:dyDescent="0.25">
      <c r="A21" s="458" t="s">
        <v>578</v>
      </c>
      <c r="B21" s="346">
        <v>0</v>
      </c>
      <c r="C21" s="346">
        <v>0</v>
      </c>
      <c r="D21" s="346" vm="265">
        <v>711281.52</v>
      </c>
      <c r="E21" s="346" vm="264">
        <v>711281.52</v>
      </c>
      <c r="F21" s="346" vm="263">
        <v>1422563.04</v>
      </c>
      <c r="G21" s="346" vm="900">
        <v>88637.440000000002</v>
      </c>
      <c r="H21" s="346">
        <v>0</v>
      </c>
      <c r="I21" s="346">
        <v>0</v>
      </c>
      <c r="J21" s="346">
        <v>0</v>
      </c>
      <c r="K21" s="346" vm="901">
        <v>88637.440000000002</v>
      </c>
      <c r="L21" s="346" vm="536">
        <v>126725</v>
      </c>
      <c r="M21" s="346" vm="902">
        <v>151700</v>
      </c>
      <c r="N21" s="346" vm="1326">
        <v>140137.5</v>
      </c>
      <c r="O21" s="346" vm="1503">
        <v>209975</v>
      </c>
      <c r="P21" s="346" vm="1504">
        <v>628537.5</v>
      </c>
      <c r="Q21" s="554" vm="1647">
        <v>393125</v>
      </c>
      <c r="R21" s="554" vm="1760">
        <v>444000</v>
      </c>
    </row>
    <row r="22" spans="1:18" ht="14" x14ac:dyDescent="0.3">
      <c r="A22" s="459" t="s" vm="6">
        <v>319</v>
      </c>
      <c r="B22" s="348">
        <v>26630943.359999996</v>
      </c>
      <c r="C22" s="348">
        <v>1118245.6200000001</v>
      </c>
      <c r="D22" s="348">
        <v>15549091.609999999</v>
      </c>
      <c r="E22" s="348">
        <v>18858353.149999999</v>
      </c>
      <c r="F22" s="348">
        <v>62156633.739999995</v>
      </c>
      <c r="G22" s="348">
        <v>6650856.0600000005</v>
      </c>
      <c r="H22" s="348">
        <v>5121508.8138000006</v>
      </c>
      <c r="I22" s="348">
        <v>16822619.420000002</v>
      </c>
      <c r="J22" s="348">
        <v>22893596.510000005</v>
      </c>
      <c r="K22" s="348">
        <v>51488580.803800002</v>
      </c>
      <c r="L22" s="348">
        <v>18768727</v>
      </c>
      <c r="M22" s="348">
        <v>14913334.380000001</v>
      </c>
      <c r="N22" s="348">
        <v>24295041.700000007</v>
      </c>
      <c r="O22" s="348">
        <v>26549425.870000005</v>
      </c>
      <c r="P22" s="348">
        <v>84526528.949999973</v>
      </c>
      <c r="Q22" s="557">
        <v>45879924.780000031</v>
      </c>
      <c r="R22" s="557">
        <v>29932633.879999995</v>
      </c>
    </row>
    <row r="23" spans="1:18" s="16" customFormat="1" ht="14" x14ac:dyDescent="0.3">
      <c r="A23" s="460" t="s">
        <v>310</v>
      </c>
      <c r="B23" s="349">
        <v>0.98486866473461332</v>
      </c>
      <c r="C23" s="349">
        <v>0.53111216172439835</v>
      </c>
      <c r="D23" s="349">
        <v>0.99396486296675701</v>
      </c>
      <c r="E23" s="349">
        <v>0.96078504992616742</v>
      </c>
      <c r="F23" s="349">
        <v>0.9649082442313861</v>
      </c>
      <c r="G23" s="349">
        <v>0.98149363513206411</v>
      </c>
      <c r="H23" s="349">
        <v>0.7321347046826121</v>
      </c>
      <c r="I23" s="349">
        <v>0.84144237620179674</v>
      </c>
      <c r="J23" s="349">
        <v>0.88336791604369058</v>
      </c>
      <c r="K23" s="349">
        <v>0.8627380687396623</v>
      </c>
      <c r="L23" s="349">
        <v>0.87694570837242725</v>
      </c>
      <c r="M23" s="349">
        <v>0.7921861708649921</v>
      </c>
      <c r="N23" s="349">
        <v>0.87831945958215341</v>
      </c>
      <c r="O23" s="349">
        <v>0.85651524233901422</v>
      </c>
      <c r="P23" s="349">
        <v>0.85478955059044337</v>
      </c>
      <c r="Q23" s="349">
        <v>0.86196253683583657</v>
      </c>
      <c r="R23" s="349">
        <v>0.77335753340315583</v>
      </c>
    </row>
    <row r="24" spans="1:18" x14ac:dyDescent="0.25">
      <c r="A24" s="458" t="s">
        <v>577</v>
      </c>
      <c r="B24" s="346" vm="270">
        <v>-8820.6200000000008</v>
      </c>
      <c r="C24" s="346" vm="269">
        <v>-16874.060000000001</v>
      </c>
      <c r="D24" s="346" vm="268">
        <v>862348.38</v>
      </c>
      <c r="E24" s="346" vm="267">
        <v>290769.05</v>
      </c>
      <c r="F24" s="346" vm="266">
        <v>1127422.75</v>
      </c>
      <c r="G24" s="346" vm="903">
        <v>754464.76</v>
      </c>
      <c r="H24" s="346" vm="904">
        <v>1286019.02</v>
      </c>
      <c r="I24" s="346" vm="905">
        <v>293581.44</v>
      </c>
      <c r="J24" s="346" vm="906">
        <v>-5386615.0499999998</v>
      </c>
      <c r="K24" s="346" vm="907">
        <v>-3052549.83</v>
      </c>
      <c r="L24" s="346" vm="537">
        <v>-8086502.5599999996</v>
      </c>
      <c r="M24" s="346" vm="908">
        <v>-23376350.34</v>
      </c>
      <c r="N24" s="346" vm="1327">
        <v>-22028695.050000001</v>
      </c>
      <c r="O24" s="346" vm="1505">
        <v>-23478743.760000002</v>
      </c>
      <c r="P24" s="346" vm="1506">
        <v>-76973001.150000006</v>
      </c>
      <c r="Q24" s="554" vm="1648">
        <v>-15018992.000000006</v>
      </c>
      <c r="R24" s="554" vm="1761">
        <v>-8221952.9200000055</v>
      </c>
    </row>
    <row r="25" spans="1:18" x14ac:dyDescent="0.25">
      <c r="A25" s="458" t="s">
        <v>574</v>
      </c>
      <c r="B25" s="346" vm="275">
        <v>-1926617.51</v>
      </c>
      <c r="C25" s="346" vm="274">
        <v>-179077.19</v>
      </c>
      <c r="D25" s="346" vm="273">
        <v>-10659252.99</v>
      </c>
      <c r="E25" s="346" vm="272">
        <v>3071832.14</v>
      </c>
      <c r="F25" s="346" vm="271">
        <v>-9693115.5500000007</v>
      </c>
      <c r="G25" s="346" vm="909">
        <v>-345801.57</v>
      </c>
      <c r="H25" s="346" vm="910">
        <v>-626745.57999999996</v>
      </c>
      <c r="I25" s="346" vm="911">
        <v>-1230332.46</v>
      </c>
      <c r="J25" s="346" vm="912">
        <v>-2033000.12</v>
      </c>
      <c r="K25" s="346" vm="913">
        <v>-4235879.7300000004</v>
      </c>
      <c r="L25" s="346" vm="538">
        <v>-1011342.42</v>
      </c>
      <c r="M25" s="346" vm="914">
        <v>-522079.3</v>
      </c>
      <c r="N25" s="346" vm="1328">
        <v>-1864978.3399999999</v>
      </c>
      <c r="O25" s="346" vm="1507">
        <v>-3944227.370000001</v>
      </c>
      <c r="P25" s="346" vm="1508">
        <v>-7342627.4299999988</v>
      </c>
      <c r="Q25" s="554" vm="1649">
        <v>-119361238.77</v>
      </c>
      <c r="R25" s="554" vm="1762">
        <v>-8932861.3299999982</v>
      </c>
    </row>
    <row r="26" spans="1:18" ht="14" x14ac:dyDescent="0.3">
      <c r="A26" s="459" t="s" vm="3">
        <v>576</v>
      </c>
      <c r="B26" s="348">
        <v>24695318.259999994</v>
      </c>
      <c r="C26" s="348">
        <v>944554.43000000017</v>
      </c>
      <c r="D26" s="348">
        <v>5040718.5</v>
      </c>
      <c r="E26" s="348">
        <v>21509485.84</v>
      </c>
      <c r="F26" s="348">
        <v>52190077.030000001</v>
      </c>
      <c r="G26" s="348">
        <v>7333866.8599999994</v>
      </c>
      <c r="H26" s="348">
        <v>6922466.9737999998</v>
      </c>
      <c r="I26" s="348">
        <v>15885681.420000002</v>
      </c>
      <c r="J26" s="348">
        <v>26638155.18</v>
      </c>
      <c r="K26" s="348">
        <v>56780170.433800012</v>
      </c>
      <c r="L26" s="348">
        <v>8729260.8300000001</v>
      </c>
      <c r="M26" s="348">
        <v>-9945400.1799999997</v>
      </c>
      <c r="N26" s="348">
        <v>-589062.31999999285</v>
      </c>
      <c r="O26" s="348">
        <v>196591627.42999998</v>
      </c>
      <c r="P26" s="348">
        <v>194783716.3199999</v>
      </c>
      <c r="Q26" s="557">
        <v>252887042.49000001</v>
      </c>
      <c r="R26" s="557">
        <v>136594387.28999996</v>
      </c>
    </row>
    <row r="27" spans="1:18" ht="14" x14ac:dyDescent="0.3">
      <c r="A27" s="460" t="s">
        <v>310</v>
      </c>
      <c r="B27" s="349">
        <v>0.91328515070382066</v>
      </c>
      <c r="C27" s="349">
        <v>0.44861731287948786</v>
      </c>
      <c r="D27" s="349">
        <v>0.32222442305788801</v>
      </c>
      <c r="E27" s="349">
        <v>1.0958535065226835</v>
      </c>
      <c r="F27" s="349">
        <v>0.81018923585803093</v>
      </c>
      <c r="G27" s="349">
        <v>1.082288291771567</v>
      </c>
      <c r="H27" s="349">
        <v>0.98958695528979612</v>
      </c>
      <c r="I27" s="349">
        <v>0.79457813244814712</v>
      </c>
      <c r="J27" s="349">
        <v>1.0278547373859099</v>
      </c>
      <c r="K27" s="349">
        <v>0.95140347273176662</v>
      </c>
      <c r="L27" s="349">
        <v>0.40786398684002556</v>
      </c>
      <c r="M27" s="349">
        <v>-0.5282928877984564</v>
      </c>
      <c r="N27" s="349">
        <v>-2.1295904940249726E-2</v>
      </c>
      <c r="O27" s="349">
        <v>6.342273698667654</v>
      </c>
      <c r="P27" s="349">
        <v>1.9697849586843725</v>
      </c>
      <c r="Q27" s="349">
        <v>4.7510792077979573</v>
      </c>
      <c r="R27" s="349">
        <v>3.5291347515492935</v>
      </c>
    </row>
    <row r="28" spans="1:18" x14ac:dyDescent="0.25">
      <c r="A28" s="470"/>
      <c r="B28" s="43"/>
      <c r="C28" s="43"/>
      <c r="D28" s="43"/>
      <c r="E28" s="43"/>
      <c r="F28" s="43"/>
      <c r="G28" s="43"/>
      <c r="H28" s="43"/>
      <c r="I28" s="43"/>
      <c r="J28" s="43"/>
    </row>
    <row r="29" spans="1:18" s="9" customFormat="1" ht="11.5" x14ac:dyDescent="0.25">
      <c r="A29" s="471" t="s">
        <v>590</v>
      </c>
      <c r="Q29" s="523"/>
    </row>
    <row r="30" spans="1:18" x14ac:dyDescent="0.25">
      <c r="A30" s="467" t="s">
        <v>589</v>
      </c>
      <c r="B30" s="282"/>
      <c r="C30" s="282"/>
      <c r="D30" s="282"/>
    </row>
    <row r="31" spans="1:18" s="525" customFormat="1" x14ac:dyDescent="0.25">
      <c r="A31" s="467" t="s">
        <v>878</v>
      </c>
      <c r="B31" s="282"/>
      <c r="C31" s="282"/>
      <c r="D31" s="282"/>
    </row>
    <row r="32" spans="1:18" x14ac:dyDescent="0.25">
      <c r="A32" s="467" t="s">
        <v>879</v>
      </c>
    </row>
    <row r="33" spans="2:4" s="525" customFormat="1" x14ac:dyDescent="0.25">
      <c r="B33" s="282"/>
      <c r="C33" s="282"/>
      <c r="D33" s="282"/>
    </row>
  </sheetData>
  <pageMargins left="0.511811024" right="0.511811024" top="0.78740157499999996" bottom="0.78740157499999996" header="0.31496062000000002" footer="0.31496062000000002"/>
  <pageSetup paperSize="9" orientation="portrait" r:id="rId1"/>
  <ignoredErrors>
    <ignoredError sqref="F4:K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5D99-AC93-4D4C-9F57-7233A856B245}">
  <sheetPr codeName="Planilha11">
    <tabColor rgb="FFB4AA99"/>
  </sheetPr>
  <dimension ref="A2:N31"/>
  <sheetViews>
    <sheetView showGridLines="0" zoomScale="90" zoomScaleNormal="90" workbookViewId="0">
      <pane xSplit="1" ySplit="4" topLeftCell="H5" activePane="bottomRight" state="frozen"/>
      <selection pane="topRight" activeCell="B1" sqref="B1"/>
      <selection pane="bottomLeft" activeCell="A5" sqref="A5"/>
      <selection pane="bottomRight" activeCell="N5" sqref="N5:N27"/>
    </sheetView>
  </sheetViews>
  <sheetFormatPr defaultRowHeight="13.5" outlineLevelCol="1" x14ac:dyDescent="0.25"/>
  <cols>
    <col min="1" max="1" width="40" style="445" customWidth="1"/>
    <col min="2" max="2" width="11" style="342" customWidth="1"/>
    <col min="3" max="4" width="11" style="342" hidden="1" customWidth="1" outlineLevel="1"/>
    <col min="5" max="6" width="11" style="11" hidden="1" customWidth="1" outlineLevel="1"/>
    <col min="7" max="7" width="11" style="11" customWidth="1" collapsed="1"/>
    <col min="8" max="8" width="10.81640625" style="11" customWidth="1"/>
    <col min="9" max="11" width="11.90625" style="11" customWidth="1"/>
    <col min="12" max="12" width="12.54296875" style="11" customWidth="1"/>
    <col min="13" max="13" width="11.90625" style="525" customWidth="1"/>
    <col min="14" max="16384" width="8.7265625" style="11"/>
  </cols>
  <sheetData>
    <row r="2" spans="1:14" x14ac:dyDescent="0.25">
      <c r="A2" s="444"/>
    </row>
    <row r="4" spans="1:14" s="445" customFormat="1" ht="20.5" customHeight="1" x14ac:dyDescent="0.25">
      <c r="A4" s="457" t="s" vm="1">
        <v>585</v>
      </c>
      <c r="B4" s="472" t="s" vm="339">
        <v>2</v>
      </c>
      <c r="C4" s="472" t="s">
        <v>592</v>
      </c>
      <c r="D4" s="472" t="s">
        <v>591</v>
      </c>
      <c r="E4" s="442" t="s">
        <v>608</v>
      </c>
      <c r="F4" s="442" t="s">
        <v>654</v>
      </c>
      <c r="G4" s="442" t="s" vm="28">
        <v>57</v>
      </c>
      <c r="H4" s="442" t="s">
        <v>768</v>
      </c>
      <c r="I4" s="442" t="s">
        <v>782</v>
      </c>
      <c r="J4" s="442" t="s">
        <v>796</v>
      </c>
      <c r="K4" s="246" t="s">
        <v>808</v>
      </c>
      <c r="L4" s="246" t="s" vm="1357">
        <v>642</v>
      </c>
      <c r="M4" s="552" t="s">
        <v>840</v>
      </c>
      <c r="N4" s="552" t="s">
        <v>883</v>
      </c>
    </row>
    <row r="5" spans="1:14" ht="14" x14ac:dyDescent="0.3">
      <c r="A5" s="448" t="s" vm="19">
        <v>305</v>
      </c>
      <c r="B5" s="345">
        <v>0</v>
      </c>
      <c r="C5" s="345" vm="927">
        <v>5524056.8200000003</v>
      </c>
      <c r="D5" s="345" vm="928">
        <v>11398621.699999999</v>
      </c>
      <c r="E5" s="345" vm="929">
        <v>2690569.93</v>
      </c>
      <c r="F5" s="345" vm="930">
        <v>10275463.289999999</v>
      </c>
      <c r="G5" s="345" vm="931">
        <v>29888711.739999998</v>
      </c>
      <c r="H5" s="345" vm="539">
        <v>1941288.43</v>
      </c>
      <c r="I5" s="345" vm="932">
        <v>3660702.42</v>
      </c>
      <c r="J5" s="345" vm="1338">
        <v>3977452.0599999996</v>
      </c>
      <c r="K5" s="345" vm="1509">
        <v>9468993.8299999945</v>
      </c>
      <c r="L5" s="345" vm="1510">
        <v>18503602.140000001</v>
      </c>
      <c r="M5" s="553" vm="1650">
        <v>4873727.040000001</v>
      </c>
      <c r="N5" s="553" vm="1763">
        <v>3907305.4000000008</v>
      </c>
    </row>
    <row r="6" spans="1:14" x14ac:dyDescent="0.25">
      <c r="A6" s="458" t="s" vm="18">
        <v>306</v>
      </c>
      <c r="B6" s="346">
        <v>0</v>
      </c>
      <c r="C6" s="346" vm="933">
        <v>-654182.22</v>
      </c>
      <c r="D6" s="346" vm="934">
        <v>-1634410.14</v>
      </c>
      <c r="E6" s="346" vm="935">
        <v>107576.63</v>
      </c>
      <c r="F6" s="346" vm="936">
        <v>-869084.24</v>
      </c>
      <c r="G6" s="346" vm="937">
        <v>-3050099.97</v>
      </c>
      <c r="H6" s="346" vm="540">
        <v>-164936.73000000001</v>
      </c>
      <c r="I6" s="346" vm="938">
        <v>-153767.59</v>
      </c>
      <c r="J6" s="346" vm="1339">
        <v>-464098.76</v>
      </c>
      <c r="K6" s="346" vm="1511">
        <v>-818754.93</v>
      </c>
      <c r="L6" s="346" vm="1512">
        <v>-1410162.9</v>
      </c>
      <c r="M6" s="554" vm="1651">
        <v>-461310.48</v>
      </c>
      <c r="N6" s="554" vm="1764">
        <v>-351768.33999999997</v>
      </c>
    </row>
    <row r="7" spans="1:14" ht="14" x14ac:dyDescent="0.3">
      <c r="A7" s="448" t="s" vm="17">
        <v>307</v>
      </c>
      <c r="B7" s="345">
        <v>0</v>
      </c>
      <c r="C7" s="345">
        <v>4869874.6000000006</v>
      </c>
      <c r="D7" s="345">
        <v>9764211.5599999987</v>
      </c>
      <c r="E7" s="345">
        <v>2798146.56</v>
      </c>
      <c r="F7" s="345">
        <v>9406379.0499999989</v>
      </c>
      <c r="G7" s="345">
        <v>26838611.77</v>
      </c>
      <c r="H7" s="345">
        <v>1776351.7</v>
      </c>
      <c r="I7" s="345">
        <v>3506934.83</v>
      </c>
      <c r="J7" s="345">
        <v>3513353.3</v>
      </c>
      <c r="K7" s="345">
        <v>8650238.8999999948</v>
      </c>
      <c r="L7" s="345">
        <v>17093439.240000002</v>
      </c>
      <c r="M7" s="553">
        <v>4412416.5600000005</v>
      </c>
      <c r="N7" s="553">
        <v>3555537.060000001</v>
      </c>
    </row>
    <row r="8" spans="1:14" x14ac:dyDescent="0.25">
      <c r="A8" s="447" t="s" vm="16">
        <v>308</v>
      </c>
      <c r="B8" s="346" vm="276">
        <v>0</v>
      </c>
      <c r="C8" s="346" vm="939">
        <v>-254899.45</v>
      </c>
      <c r="D8" s="346" vm="940">
        <v>-477243.65</v>
      </c>
      <c r="E8" s="346" vm="941">
        <v>-412455.28</v>
      </c>
      <c r="F8" s="346" vm="942">
        <v>-700289.83</v>
      </c>
      <c r="G8" s="346" vm="943">
        <v>-1844888.21</v>
      </c>
      <c r="H8" s="346" vm="541">
        <v>-543237.22</v>
      </c>
      <c r="I8" s="346" vm="944">
        <v>-750295.84</v>
      </c>
      <c r="J8" s="346" vm="1340">
        <v>-762163.22</v>
      </c>
      <c r="K8" s="346" vm="1513">
        <v>-823111.0399999998</v>
      </c>
      <c r="L8" s="346" vm="1514">
        <v>-2737089.4799999995</v>
      </c>
      <c r="M8" s="554" vm="1652">
        <v>-527300.13</v>
      </c>
      <c r="N8" s="554" vm="1765">
        <v>-393817.32000000007</v>
      </c>
    </row>
    <row r="9" spans="1:14" ht="14" x14ac:dyDescent="0.3">
      <c r="A9" s="459" t="s" vm="15">
        <v>309</v>
      </c>
      <c r="B9" s="348">
        <v>0</v>
      </c>
      <c r="C9" s="348">
        <v>4614975.1500000004</v>
      </c>
      <c r="D9" s="348">
        <v>9286967.9099999983</v>
      </c>
      <c r="E9" s="348">
        <v>2385691.2800000003</v>
      </c>
      <c r="F9" s="348">
        <v>8706089.2199999988</v>
      </c>
      <c r="G9" s="348">
        <v>24993723.559999999</v>
      </c>
      <c r="H9" s="348">
        <v>1233114.48</v>
      </c>
      <c r="I9" s="348">
        <v>2756638.99</v>
      </c>
      <c r="J9" s="348">
        <v>2751190.08</v>
      </c>
      <c r="K9" s="348">
        <v>7827127.8599999947</v>
      </c>
      <c r="L9" s="348">
        <v>14356349.760000002</v>
      </c>
      <c r="M9" s="557">
        <v>3885116.4300000006</v>
      </c>
      <c r="N9" s="557">
        <v>3161719.7400000012</v>
      </c>
    </row>
    <row r="10" spans="1:14" ht="14" x14ac:dyDescent="0.3">
      <c r="A10" s="460" t="s">
        <v>310</v>
      </c>
      <c r="B10" s="362">
        <v>0</v>
      </c>
      <c r="C10" s="362">
        <v>0.94765790273121198</v>
      </c>
      <c r="D10" s="362">
        <v>0.95112317599148777</v>
      </c>
      <c r="E10" s="362">
        <v>0.85259697047462735</v>
      </c>
      <c r="F10" s="362">
        <v>0.92555160425945193</v>
      </c>
      <c r="G10" s="362">
        <v>0.93125992410448732</v>
      </c>
      <c r="H10" s="362">
        <v>0.69418374750900957</v>
      </c>
      <c r="I10" s="349">
        <v>0.78605366898135376</v>
      </c>
      <c r="J10" s="349">
        <v>0.78306673000976024</v>
      </c>
      <c r="K10" s="349">
        <v>0.90484528236555406</v>
      </c>
      <c r="L10" s="349">
        <v>0.83987485247585547</v>
      </c>
      <c r="M10" s="349">
        <v>0.88049629430273013</v>
      </c>
      <c r="N10" s="349">
        <v>0.88923830258149528</v>
      </c>
    </row>
    <row r="11" spans="1:14" ht="14" x14ac:dyDescent="0.3">
      <c r="A11" s="448" t="s">
        <v>311</v>
      </c>
      <c r="B11" s="345">
        <v>-1882163.4400000002</v>
      </c>
      <c r="C11" s="345">
        <v>-4221430.82</v>
      </c>
      <c r="D11" s="345">
        <v>-4670682.37</v>
      </c>
      <c r="E11" s="345">
        <v>3218400.55</v>
      </c>
      <c r="F11" s="345">
        <v>-3539164.2299999995</v>
      </c>
      <c r="G11" s="345">
        <v>-9212876.870000001</v>
      </c>
      <c r="H11" s="345">
        <v>-1603940.7500000002</v>
      </c>
      <c r="I11" s="345">
        <v>-4270434.13</v>
      </c>
      <c r="J11" s="345">
        <v>-5875526.1799999988</v>
      </c>
      <c r="K11" s="345">
        <v>-3540372.78</v>
      </c>
      <c r="L11" s="345">
        <v>-13169294.850000003</v>
      </c>
      <c r="M11" s="553">
        <v>-4446446.9500000011</v>
      </c>
      <c r="N11" s="553">
        <v>-4566002.820000004</v>
      </c>
    </row>
    <row r="12" spans="1:14" x14ac:dyDescent="0.25">
      <c r="A12" s="447" t="s" vm="14">
        <v>312</v>
      </c>
      <c r="B12" s="346" vm="277">
        <v>-270944.52</v>
      </c>
      <c r="C12" s="346" vm="945">
        <v>-830478.36</v>
      </c>
      <c r="D12" s="346" vm="946">
        <v>-1543486.94</v>
      </c>
      <c r="E12" s="346" vm="947">
        <v>-588562.65</v>
      </c>
      <c r="F12" s="346" vm="948">
        <v>767562.41</v>
      </c>
      <c r="G12" s="346" vm="949">
        <v>-2194965.54</v>
      </c>
      <c r="H12" s="346" vm="542">
        <v>-21253.47</v>
      </c>
      <c r="I12" s="346" vm="950">
        <v>-175591.95</v>
      </c>
      <c r="J12" s="346" vm="1341">
        <v>-438065.68999999994</v>
      </c>
      <c r="K12" s="346" vm="1515">
        <v>-411436</v>
      </c>
      <c r="L12" s="346" vm="1516">
        <v>-1024012.8300000001</v>
      </c>
      <c r="M12" s="554" vm="1653">
        <v>-474250.26</v>
      </c>
      <c r="N12" s="554" vm="1766">
        <v>-657198.63</v>
      </c>
    </row>
    <row r="13" spans="1:14" x14ac:dyDescent="0.25">
      <c r="A13" s="447" t="s" vm="13">
        <v>313</v>
      </c>
      <c r="B13" s="346" vm="278">
        <v>-1611237.84</v>
      </c>
      <c r="C13" s="346" vm="951">
        <v>-3365776.04</v>
      </c>
      <c r="D13" s="346" vm="952">
        <v>-3127195.43</v>
      </c>
      <c r="E13" s="346" vm="953">
        <v>-3648286.63</v>
      </c>
      <c r="F13" s="346" vm="954">
        <v>-4306726.6399999997</v>
      </c>
      <c r="G13" s="346" vm="955">
        <v>-14447984.74</v>
      </c>
      <c r="H13" s="346" vm="543">
        <v>-3578850.69</v>
      </c>
      <c r="I13" s="346" vm="956">
        <v>-4094847.18</v>
      </c>
      <c r="J13" s="346" vm="1342">
        <v>-5454342.0999999968</v>
      </c>
      <c r="K13" s="346" vm="1517">
        <v>-4206632.4800000004</v>
      </c>
      <c r="L13" s="346" vm="1518">
        <v>-13185962.750000002</v>
      </c>
      <c r="M13" s="554" vm="1654">
        <v>-3972196.6900000009</v>
      </c>
      <c r="N13" s="554" vm="1767">
        <v>-4048277.1900000041</v>
      </c>
    </row>
    <row r="14" spans="1:14" x14ac:dyDescent="0.25">
      <c r="A14" s="447" t="s" vm="21">
        <v>314</v>
      </c>
      <c r="B14" s="346" vm="279">
        <v>18.920000000000002</v>
      </c>
      <c r="C14" s="346" vm="957">
        <v>-25176.42</v>
      </c>
      <c r="D14" s="346">
        <v>0</v>
      </c>
      <c r="E14" s="346" vm="958">
        <v>7455249.8300000001</v>
      </c>
      <c r="F14" s="346">
        <v>0</v>
      </c>
      <c r="G14" s="346" vm="959">
        <v>7430073.4100000001</v>
      </c>
      <c r="H14" s="346" vm="960">
        <v>1996163.41</v>
      </c>
      <c r="I14" s="346" vm="961">
        <v>5</v>
      </c>
      <c r="J14" s="346" vm="1343">
        <v>16881.609999998152</v>
      </c>
      <c r="K14" s="346" vm="1519">
        <v>1077695.7000000007</v>
      </c>
      <c r="L14" s="346" vm="1520">
        <v>1040680.7299999986</v>
      </c>
      <c r="M14" s="554" vm="1655">
        <v>4.6566128730773926E-10</v>
      </c>
      <c r="N14" s="554" vm="1768">
        <v>139473</v>
      </c>
    </row>
    <row r="15" spans="1:14" s="15" customFormat="1" ht="14" x14ac:dyDescent="0.3">
      <c r="A15" s="448" t="s" vm="12">
        <v>315</v>
      </c>
      <c r="B15" s="346">
        <v>0</v>
      </c>
      <c r="C15" s="346">
        <v>0</v>
      </c>
      <c r="D15" s="346">
        <v>0</v>
      </c>
      <c r="E15" s="346">
        <v>0</v>
      </c>
      <c r="F15" s="346">
        <v>0</v>
      </c>
      <c r="G15" s="346">
        <v>0</v>
      </c>
      <c r="H15" s="346">
        <v>0</v>
      </c>
      <c r="I15" s="345">
        <v>0</v>
      </c>
      <c r="J15" s="345">
        <v>0</v>
      </c>
      <c r="K15" s="345">
        <v>0</v>
      </c>
      <c r="L15" s="345">
        <v>0</v>
      </c>
      <c r="M15" s="553">
        <v>0</v>
      </c>
      <c r="N15" s="553">
        <v>0</v>
      </c>
    </row>
    <row r="16" spans="1:14" ht="14" x14ac:dyDescent="0.3">
      <c r="A16" s="461" t="s" vm="11">
        <v>316</v>
      </c>
      <c r="B16" s="350">
        <v>-1882163.4400000002</v>
      </c>
      <c r="C16" s="350">
        <v>393544.33000000007</v>
      </c>
      <c r="D16" s="350">
        <v>4616285.5399999982</v>
      </c>
      <c r="E16" s="350">
        <v>5604091.8300000001</v>
      </c>
      <c r="F16" s="350">
        <v>5166924.9899999993</v>
      </c>
      <c r="G16" s="350">
        <v>15780846.689999998</v>
      </c>
      <c r="H16" s="350">
        <v>-370826.27000000025</v>
      </c>
      <c r="I16" s="350">
        <v>-1513795.1399999997</v>
      </c>
      <c r="J16" s="350">
        <v>-3124336.0999999987</v>
      </c>
      <c r="K16" s="350">
        <v>4286755.0799999945</v>
      </c>
      <c r="L16" s="350">
        <v>1187054.9099999983</v>
      </c>
      <c r="M16" s="580">
        <v>-561330.52000000048</v>
      </c>
      <c r="N16" s="580">
        <v>-1404283.0800000029</v>
      </c>
    </row>
    <row r="17" spans="1:14" x14ac:dyDescent="0.25">
      <c r="A17" s="462" t="s" vm="10">
        <v>317</v>
      </c>
      <c r="B17" s="351">
        <v>0</v>
      </c>
      <c r="C17" s="351" vm="962">
        <v>111888.03</v>
      </c>
      <c r="D17" s="351" vm="963">
        <v>123913.42</v>
      </c>
      <c r="E17" s="351" vm="964">
        <v>142703.64000000001</v>
      </c>
      <c r="F17" s="351" vm="965">
        <v>162278.96</v>
      </c>
      <c r="G17" s="351" vm="966">
        <v>540784.05000000005</v>
      </c>
      <c r="H17" s="351" vm="544">
        <v>171094.62</v>
      </c>
      <c r="I17" s="351" vm="967">
        <v>191574.62</v>
      </c>
      <c r="J17" s="351" vm="1344">
        <v>206421.67</v>
      </c>
      <c r="K17" s="351" vm="1521">
        <v>18077.46</v>
      </c>
      <c r="L17" s="351" vm="1522">
        <v>53678.569999999992</v>
      </c>
      <c r="M17" s="558" vm="1656">
        <v>48354.42</v>
      </c>
      <c r="N17" s="558" vm="1769">
        <v>67956.26999999999</v>
      </c>
    </row>
    <row r="18" spans="1:14" ht="14" x14ac:dyDescent="0.3">
      <c r="A18" s="448" t="s" vm="9">
        <v>27</v>
      </c>
      <c r="B18" s="347">
        <v>-1882163.4400000002</v>
      </c>
      <c r="C18" s="347">
        <v>505432.3600000001</v>
      </c>
      <c r="D18" s="347">
        <v>4740198.9599999981</v>
      </c>
      <c r="E18" s="347">
        <v>5746795.4699999997</v>
      </c>
      <c r="F18" s="347">
        <v>5329203.9499999993</v>
      </c>
      <c r="G18" s="347">
        <v>16321630.739999998</v>
      </c>
      <c r="H18" s="347">
        <v>-199731.65000000026</v>
      </c>
      <c r="I18" s="347">
        <v>-1322220.5199999996</v>
      </c>
      <c r="J18" s="347">
        <v>-2917914.4299999988</v>
      </c>
      <c r="K18" s="347">
        <v>4304832.5399999944</v>
      </c>
      <c r="L18" s="347">
        <v>1240733.4799999984</v>
      </c>
      <c r="M18" s="555">
        <v>-512976.1000000005</v>
      </c>
      <c r="N18" s="555">
        <v>-1336326.8100000028</v>
      </c>
    </row>
    <row r="19" spans="1:14" x14ac:dyDescent="0.25">
      <c r="A19" s="447" t="s" vm="8">
        <v>570</v>
      </c>
      <c r="B19" s="346">
        <v>0</v>
      </c>
      <c r="C19" s="346">
        <v>0</v>
      </c>
      <c r="D19" s="346">
        <v>0</v>
      </c>
      <c r="E19" s="346">
        <v>0</v>
      </c>
      <c r="F19" s="346">
        <v>0</v>
      </c>
      <c r="G19" s="346">
        <v>0</v>
      </c>
      <c r="H19" s="346">
        <v>0</v>
      </c>
      <c r="I19" s="346">
        <v>0</v>
      </c>
      <c r="J19" s="346">
        <v>0</v>
      </c>
      <c r="K19" s="346">
        <v>0</v>
      </c>
      <c r="L19" s="346">
        <v>0</v>
      </c>
      <c r="M19" s="554">
        <v>0</v>
      </c>
      <c r="N19" s="554">
        <v>0</v>
      </c>
    </row>
    <row r="20" spans="1:14" x14ac:dyDescent="0.25">
      <c r="A20" s="458" t="s" vm="7">
        <v>318</v>
      </c>
      <c r="B20" s="346">
        <v>0</v>
      </c>
      <c r="C20" s="346">
        <v>0</v>
      </c>
      <c r="D20" s="346">
        <v>0</v>
      </c>
      <c r="E20" s="346">
        <v>0</v>
      </c>
      <c r="F20" s="346">
        <v>0</v>
      </c>
      <c r="G20" s="346">
        <v>0</v>
      </c>
      <c r="H20" s="346">
        <v>0</v>
      </c>
      <c r="I20" s="346">
        <v>0</v>
      </c>
      <c r="J20" s="346" vm="1345">
        <v>1563946.9900000002</v>
      </c>
      <c r="K20" s="346">
        <v>0</v>
      </c>
      <c r="L20" s="346" vm="1523">
        <v>1105857.6100000001</v>
      </c>
      <c r="M20" s="554" vm="1657">
        <v>455915.88</v>
      </c>
      <c r="N20" s="554" vm="1770">
        <v>558122.17109999992</v>
      </c>
    </row>
    <row r="21" spans="1:14" x14ac:dyDescent="0.25">
      <c r="A21" s="458" t="s">
        <v>578</v>
      </c>
      <c r="B21" s="346">
        <v>0</v>
      </c>
      <c r="C21" s="346">
        <v>0</v>
      </c>
      <c r="D21" s="346">
        <v>0</v>
      </c>
      <c r="E21" s="346">
        <v>0</v>
      </c>
      <c r="F21" s="346">
        <v>0</v>
      </c>
      <c r="G21" s="346">
        <v>0</v>
      </c>
      <c r="H21" s="346" vm="545">
        <v>2800.33</v>
      </c>
      <c r="I21" s="346" vm="968">
        <v>111.41</v>
      </c>
      <c r="J21" s="346" vm="1346">
        <v>15.16</v>
      </c>
      <c r="K21" s="346" vm="1524">
        <v>557925.54</v>
      </c>
      <c r="L21" s="346" vm="1525">
        <v>560852.43999999994</v>
      </c>
      <c r="M21" s="554" vm="1658">
        <v>167955.06</v>
      </c>
      <c r="N21" s="554" vm="1771">
        <v>144836.14000000001</v>
      </c>
    </row>
    <row r="22" spans="1:14" ht="14" x14ac:dyDescent="0.3">
      <c r="A22" s="459" t="s" vm="6">
        <v>319</v>
      </c>
      <c r="B22" s="348">
        <v>-1882163.4400000002</v>
      </c>
      <c r="C22" s="348">
        <v>505432.3600000001</v>
      </c>
      <c r="D22" s="348">
        <v>4740198.9599999981</v>
      </c>
      <c r="E22" s="348">
        <v>5746795.4699999997</v>
      </c>
      <c r="F22" s="348">
        <v>5329203.9499999993</v>
      </c>
      <c r="G22" s="348">
        <v>16321630.739999998</v>
      </c>
      <c r="H22" s="348">
        <v>-196931.32000000027</v>
      </c>
      <c r="I22" s="348">
        <v>-1322109.1099999996</v>
      </c>
      <c r="J22" s="348">
        <v>-1353952.2799999986</v>
      </c>
      <c r="K22" s="348">
        <v>4862758.0799999945</v>
      </c>
      <c r="L22" s="348">
        <v>2907443.5299999984</v>
      </c>
      <c r="M22" s="557">
        <v>110894.8399999995</v>
      </c>
      <c r="N22" s="557">
        <v>-633368.49890000292</v>
      </c>
    </row>
    <row r="23" spans="1:14" s="16" customFormat="1" ht="14" x14ac:dyDescent="0.3">
      <c r="A23" s="460" t="s">
        <v>310</v>
      </c>
      <c r="B23" s="362">
        <v>0</v>
      </c>
      <c r="C23" s="362">
        <v>0.10378755132627029</v>
      </c>
      <c r="D23" s="362">
        <v>0.48546663812761537</v>
      </c>
      <c r="E23" s="362">
        <v>2.0537864428373616</v>
      </c>
      <c r="F23" s="362">
        <v>0.56655211550293627</v>
      </c>
      <c r="G23" s="362">
        <v>0.60813990231209336</v>
      </c>
      <c r="H23" s="362">
        <v>-0.11086279817223148</v>
      </c>
      <c r="I23" s="349">
        <v>-0.37699848274625614</v>
      </c>
      <c r="J23" s="349">
        <v>-0.38537322164554266</v>
      </c>
      <c r="K23" s="349">
        <v>0.56215303833978469</v>
      </c>
      <c r="L23" s="349">
        <v>0.17009119634604311</v>
      </c>
      <c r="M23" s="349">
        <v>2.5132450323321124E-2</v>
      </c>
      <c r="N23" s="349">
        <v>-0.1781358169558786</v>
      </c>
    </row>
    <row r="24" spans="1:14" x14ac:dyDescent="0.25">
      <c r="A24" s="458" t="s">
        <v>577</v>
      </c>
      <c r="B24" s="346" vm="280">
        <v>0.06</v>
      </c>
      <c r="C24" s="346" vm="969">
        <v>685826.18</v>
      </c>
      <c r="D24" s="346" vm="970">
        <v>-47492.84</v>
      </c>
      <c r="E24" s="346" vm="971">
        <v>-34378.49</v>
      </c>
      <c r="F24" s="346" vm="972">
        <v>-33739.74</v>
      </c>
      <c r="G24" s="346" vm="973">
        <v>570215.11</v>
      </c>
      <c r="H24" s="346" vm="546">
        <v>-6666.16</v>
      </c>
      <c r="I24" s="346" vm="974">
        <v>-79.03</v>
      </c>
      <c r="J24" s="346" vm="1347">
        <v>40404.05999999999</v>
      </c>
      <c r="K24" s="346" vm="1526">
        <v>2497960.41</v>
      </c>
      <c r="L24" s="346" vm="1527">
        <v>2543443.94</v>
      </c>
      <c r="M24" s="554" vm="1659">
        <v>-270699</v>
      </c>
      <c r="N24" s="554" vm="1772">
        <v>1049871.8899999999</v>
      </c>
    </row>
    <row r="25" spans="1:14" x14ac:dyDescent="0.25">
      <c r="A25" s="458" t="s">
        <v>574</v>
      </c>
      <c r="B25" s="346">
        <v>0</v>
      </c>
      <c r="C25" s="346" vm="975">
        <v>0</v>
      </c>
      <c r="D25" s="346" vm="976">
        <v>0</v>
      </c>
      <c r="E25" s="346">
        <v>0</v>
      </c>
      <c r="F25" s="346">
        <v>0</v>
      </c>
      <c r="G25" s="346" vm="977">
        <v>0</v>
      </c>
      <c r="H25" s="346">
        <v>0</v>
      </c>
      <c r="I25" s="346">
        <v>0</v>
      </c>
      <c r="J25" s="346">
        <v>0</v>
      </c>
      <c r="K25" s="346">
        <v>0</v>
      </c>
      <c r="L25" s="346">
        <v>0</v>
      </c>
      <c r="M25" s="554">
        <v>0</v>
      </c>
      <c r="N25" s="554">
        <v>0</v>
      </c>
    </row>
    <row r="26" spans="1:14" ht="14" x14ac:dyDescent="0.3">
      <c r="A26" s="459" t="s" vm="3">
        <v>576</v>
      </c>
      <c r="B26" s="348">
        <v>-1882163.3800000001</v>
      </c>
      <c r="C26" s="348">
        <v>1079370.5100000002</v>
      </c>
      <c r="D26" s="348">
        <v>4568792.6999999983</v>
      </c>
      <c r="E26" s="348">
        <v>5569713.3399999999</v>
      </c>
      <c r="F26" s="348">
        <v>5133185.2499999991</v>
      </c>
      <c r="G26" s="348">
        <v>16351061.799999997</v>
      </c>
      <c r="H26" s="348">
        <v>-377492.43000000023</v>
      </c>
      <c r="I26" s="348">
        <v>-1513874.1699999997</v>
      </c>
      <c r="J26" s="348">
        <v>-3083932.0399999986</v>
      </c>
      <c r="K26" s="348">
        <v>6784715.4899999946</v>
      </c>
      <c r="L26" s="348">
        <v>3730498.8499999982</v>
      </c>
      <c r="M26" s="557">
        <v>-832029.52000000048</v>
      </c>
      <c r="N26" s="557">
        <v>-354411.19000000297</v>
      </c>
    </row>
    <row r="27" spans="1:14" ht="14" x14ac:dyDescent="0.3">
      <c r="A27" s="460" t="s">
        <v>310</v>
      </c>
      <c r="B27" s="362">
        <v>0</v>
      </c>
      <c r="C27" s="362">
        <v>0.22164236220784825</v>
      </c>
      <c r="D27" s="362">
        <v>0.46791209632495906</v>
      </c>
      <c r="E27" s="362">
        <v>1.9905009335894113</v>
      </c>
      <c r="F27" s="362">
        <v>0.54571320406230062</v>
      </c>
      <c r="G27" s="362">
        <v>0.6092364962884218</v>
      </c>
      <c r="H27" s="362">
        <v>-0.21250996072455711</v>
      </c>
      <c r="I27" s="349">
        <v>-0.43168015471790211</v>
      </c>
      <c r="J27" s="349">
        <v>-0.87777452953564306</v>
      </c>
      <c r="K27" s="349">
        <v>0.78433851000346344</v>
      </c>
      <c r="L27" s="349">
        <v>0.21824156026309413</v>
      </c>
      <c r="M27" s="349">
        <v>-0.18856549663570304</v>
      </c>
      <c r="N27" s="349">
        <v>-9.967866570345997E-2</v>
      </c>
    </row>
    <row r="28" spans="1:14" x14ac:dyDescent="0.25">
      <c r="A28" s="470"/>
      <c r="B28" s="343"/>
      <c r="C28" s="343"/>
      <c r="D28" s="343"/>
      <c r="E28" s="43"/>
      <c r="F28" s="43"/>
      <c r="G28" s="43"/>
      <c r="H28" s="43"/>
      <c r="I28" s="43"/>
      <c r="J28" s="43"/>
    </row>
    <row r="29" spans="1:14" x14ac:dyDescent="0.25">
      <c r="A29" s="471" t="s">
        <v>596</v>
      </c>
    </row>
    <row r="30" spans="1:14" x14ac:dyDescent="0.25">
      <c r="A30" s="469" t="s">
        <v>589</v>
      </c>
    </row>
    <row r="31" spans="1:14" x14ac:dyDescent="0.25">
      <c r="A31" s="456" t="s">
        <v>294</v>
      </c>
    </row>
  </sheetData>
  <pageMargins left="0.511811024" right="0.511811024" top="0.78740157499999996" bottom="0.78740157499999996" header="0.31496062000000002" footer="0.31496062000000002"/>
  <pageSetup paperSize="9" orientation="portrait" r:id="rId1"/>
  <ignoredErrors>
    <ignoredError sqref="G4 B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96AD14E9-E261-4FD1-97E1-508C5CD567E9}">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32</vt:i4>
      </vt:variant>
    </vt:vector>
  </HeadingPairs>
  <TitlesOfParts>
    <vt:vector size="32" baseType="lpstr">
      <vt:lpstr>Summary</vt:lpstr>
      <vt:lpstr>Glossary</vt:lpstr>
      <vt:lpstr>P&amp;L</vt:lpstr>
      <vt:lpstr>P&amp;L_RI</vt:lpstr>
      <vt:lpstr>P&amp;L_Malls</vt:lpstr>
      <vt:lpstr>P&amp;L_H&amp;G</vt:lpstr>
      <vt:lpstr>P&amp;L_Airport</vt:lpstr>
      <vt:lpstr>P&amp;L_Rental</vt:lpstr>
      <vt:lpstr>P&amp;L_Capital</vt:lpstr>
      <vt:lpstr>P&amp;L_Retail</vt:lpstr>
      <vt:lpstr>P&amp;L_RE</vt:lpstr>
      <vt:lpstr>P&amp;L_Holding</vt:lpstr>
      <vt:lpstr>DRE_Malls,Var,Dig</vt:lpstr>
      <vt:lpstr>Cash Flow</vt:lpstr>
      <vt:lpstr>Balance Sheet</vt:lpstr>
      <vt:lpstr>Balance Sheet - by Segment</vt:lpstr>
      <vt:lpstr>Cash Flow - by Segment</vt:lpstr>
      <vt:lpstr>Principal Amortization Schedule</vt:lpstr>
      <vt:lpstr>RE Development Sales</vt:lpstr>
      <vt:lpstr>POC-Revenue to be appropriated</vt:lpstr>
      <vt:lpstr>Accounts receivables RE</vt:lpstr>
      <vt:lpstr>Landbank</vt:lpstr>
      <vt:lpstr>Inventory - Launched Projects</vt:lpstr>
      <vt:lpstr>PSV to be launched per year</vt:lpstr>
      <vt:lpstr>Historical Projects</vt:lpstr>
      <vt:lpstr>Indicators Malls</vt:lpstr>
      <vt:lpstr>Malls Projects</vt:lpstr>
      <vt:lpstr>Fasano Indicators</vt:lpstr>
      <vt:lpstr>Fasano Projects</vt:lpstr>
      <vt:lpstr>Airport Indicators</vt:lpstr>
      <vt:lpstr>Projects Rental Houses &amp; Clubs</vt:lpstr>
      <vt:lpstr>DRE_Shopp,Var,Dig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dcterms:created xsi:type="dcterms:W3CDTF">2022-03-29T17:51:54Z</dcterms:created>
  <dcterms:modified xsi:type="dcterms:W3CDTF">2025-10-07T17:34:36Z</dcterms:modified>
</cp:coreProperties>
</file>