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DRIN\08 Press Release\4T21\Press Release\VERSAO FINAL\ING\"/>
    </mc:Choice>
  </mc:AlternateContent>
  <bookViews>
    <workbookView xWindow="0" yWindow="0" windowWidth="25125" windowHeight="12300" tabRatio="717"/>
  </bookViews>
  <sheets>
    <sheet name="MENU" sheetId="38" r:id="rId1"/>
    <sheet name="I - INCOME STATEMENT" sheetId="13" r:id="rId2"/>
    <sheet name="I - BALANCE SHEET" sheetId="28" r:id="rId3"/>
    <sheet name="I - CASH FLOW" sheetId="29" r:id="rId4"/>
    <sheet name="I - FINANCIAL RESULT" sheetId="35" r:id="rId5"/>
    <sheet name="I - EBITDA" sheetId="36" r:id="rId6"/>
    <sheet name="II - COPEL GET" sheetId="12" r:id="rId7"/>
    <sheet name="II - COPEL DIS" sheetId="31" r:id="rId8"/>
    <sheet name="II - COPEL COM" sheetId="32" r:id="rId9"/>
    <sheet name="II - COMPANY QUARTER" sheetId="23" r:id="rId10"/>
    <sheet name="II - COMPANY ACCUMULATED" sheetId="41" r:id="rId11"/>
    <sheet name="II - ASSETS BY COMPANY" sheetId="43" r:id="rId12"/>
    <sheet name="II - LIABILITIES BY COMPANY" sheetId="44" r:id="rId13"/>
    <sheet name="III - TARIFFS" sheetId="33" r:id="rId14"/>
    <sheet name="III - ELECTRICITY AND CHARGES" sheetId="42" r:id="rId15"/>
    <sheet name="III - ENERGY BALANCE" sheetId="37" r:id="rId16"/>
    <sheet name="III - DISTRIBUTION MARKET" sheetId="7" r:id="rId17"/>
    <sheet name="III - ENERGY FLOW" sheetId="19" r:id="rId18"/>
    <sheet name="IV - INDICATORS SUMMARY" sheetId="34" r:id="rId19"/>
    <sheet name="IV - GENERATION" sheetId="25" r:id="rId20"/>
    <sheet name="IV - GENERATION - INTEREST" sheetId="40" r:id="rId21"/>
    <sheet name="IV - TRANSMISSION" sheetId="26" r:id="rId22"/>
    <sheet name="IV - DISTRIBUTION" sheetId="27" r:id="rId23"/>
  </sheets>
  <definedNames>
    <definedName name="_xlnm.Print_Area" localSheetId="3">'I - CASH FLOW'!$B$1:$D$93</definedName>
    <definedName name="_xlnm.Print_Area" localSheetId="22">'IV - DISTRIBUTION'!$B$1:$H$42</definedName>
    <definedName name="_xlnm.Print_Area" localSheetId="19">'IV - GENERATION'!$A$1:$G$71</definedName>
    <definedName name="_xlnm.Print_Area" localSheetId="18">'IV - INDICATORS SUMMARY'!$B$1:$H$54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3" i="34" l="1"/>
  <c r="G42" i="34"/>
  <c r="F42" i="34"/>
  <c r="D42" i="34"/>
  <c r="G23" i="34"/>
  <c r="G26" i="34" s="1"/>
  <c r="C26" i="34"/>
  <c r="E26" i="34"/>
  <c r="C32" i="34"/>
  <c r="E32" i="34"/>
  <c r="G32" i="34"/>
  <c r="H32" i="26" l="1"/>
  <c r="E31" i="26"/>
  <c r="E32" i="26" s="1"/>
  <c r="G24" i="26"/>
  <c r="E25" i="40"/>
  <c r="D25" i="40"/>
  <c r="F9" i="40"/>
  <c r="F8" i="40" s="1"/>
  <c r="F25" i="40" s="1"/>
  <c r="G8" i="40"/>
  <c r="G25" i="40" s="1"/>
  <c r="C9" i="25"/>
  <c r="C8" i="25" s="1"/>
  <c r="C70" i="25" s="1"/>
  <c r="G14" i="34" l="1"/>
  <c r="F14" i="34"/>
  <c r="E14" i="34"/>
  <c r="D14" i="34"/>
  <c r="C14" i="34"/>
</calcChain>
</file>

<file path=xl/sharedStrings.xml><?xml version="1.0" encoding="utf-8"?>
<sst xmlns="http://schemas.openxmlformats.org/spreadsheetml/2006/main" count="1443" uniqueCount="763">
  <si>
    <t>4Q21</t>
  </si>
  <si>
    <t>4Q20</t>
  </si>
  <si>
    <t>Δ%</t>
  </si>
  <si>
    <t>2021</t>
  </si>
  <si>
    <t>OPERATING REVENUES</t>
  </si>
  <si>
    <t xml:space="preserve">Electricity sales to final customers </t>
  </si>
  <si>
    <t xml:space="preserve">Electricity sales to distributors </t>
  </si>
  <si>
    <t>Use of the main distribution and transmission grid</t>
  </si>
  <si>
    <t>Construction revenue</t>
  </si>
  <si>
    <t>Fair value of assets from the indemnity for the concession</t>
  </si>
  <si>
    <t>Revenues from telecommunications</t>
  </si>
  <si>
    <t xml:space="preserve">Distribution of piped gas </t>
  </si>
  <si>
    <t>Result of Sectorial financial assets and liabilities</t>
  </si>
  <si>
    <t>Other operating revenues</t>
  </si>
  <si>
    <t>OPERATING COSTS AND EXPENSES</t>
  </si>
  <si>
    <t>Electricity purchased for resale</t>
  </si>
  <si>
    <t>Charge of the main distribution and transmission grid</t>
  </si>
  <si>
    <t>Personnel and management</t>
  </si>
  <si>
    <t>Pension and healthcare plans</t>
  </si>
  <si>
    <t xml:space="preserve">Materials and supplies </t>
  </si>
  <si>
    <t>Materials and supplies for power eletricity</t>
  </si>
  <si>
    <t xml:space="preserve">Natural gas and supplies for the gas business </t>
  </si>
  <si>
    <t>Third-party services</t>
  </si>
  <si>
    <t>Depreciation and amortization</t>
  </si>
  <si>
    <t>Provisions and reversals</t>
  </si>
  <si>
    <t>Construction cost</t>
  </si>
  <si>
    <t>Other cost and expenses</t>
  </si>
  <si>
    <t>EQUITY IN EARNINGS OF SUBSIDIARIES</t>
  </si>
  <si>
    <t>PROFIT BEFORE FINANCIAL RESULTS AND TAXES</t>
  </si>
  <si>
    <t>FINANCIAL RESULTS</t>
  </si>
  <si>
    <t>Financial income</t>
  </si>
  <si>
    <t>Financial expenses</t>
  </si>
  <si>
    <t>OPERATIONAL EXPENSES/ INCOME</t>
  </si>
  <si>
    <t>INCOME TAX AND SOCIAL CONTRIBUTION ON PROFIT</t>
  </si>
  <si>
    <t>Income tax and social contribution on profit</t>
  </si>
  <si>
    <t>Deferred income tax and social contribution on profit</t>
  </si>
  <si>
    <t>-</t>
  </si>
  <si>
    <t>NET PROFIT continued operations</t>
  </si>
  <si>
    <t>NET PROFIT discontinued operations</t>
  </si>
  <si>
    <t>NET PROFIT</t>
  </si>
  <si>
    <t>Attributed to shareholders of the parent company - continuous operations</t>
  </si>
  <si>
    <t>Attributed to the controlling company's shareholders - discontinued operations</t>
  </si>
  <si>
    <t>Attributed to non-controlling shareholders</t>
  </si>
  <si>
    <t>EBITDA</t>
  </si>
  <si>
    <t>R$'000</t>
  </si>
  <si>
    <t>Assets</t>
  </si>
  <si>
    <t>Liabilities</t>
  </si>
  <si>
    <t>CURRENT</t>
  </si>
  <si>
    <t>Cash and cash equivalents</t>
  </si>
  <si>
    <t>Payroll, social charges and accruals</t>
  </si>
  <si>
    <t>Bonds and securities</t>
  </si>
  <si>
    <t>Suppliers</t>
  </si>
  <si>
    <t>Collaterals and escrow accounts</t>
  </si>
  <si>
    <t>Income tax and social contribution payable</t>
  </si>
  <si>
    <t xml:space="preserve">Customers </t>
  </si>
  <si>
    <t>Other taxes due</t>
  </si>
  <si>
    <t>Dividends receivable</t>
  </si>
  <si>
    <t>Loans, financing and debentures</t>
  </si>
  <si>
    <t>CRC transferred to the State of Paraná</t>
  </si>
  <si>
    <t>Minimum compulsory dividend payable</t>
  </si>
  <si>
    <t>Sectorial financial assets</t>
  </si>
  <si>
    <t xml:space="preserve">Post employment benefits </t>
  </si>
  <si>
    <t>Account receivable related to concession</t>
  </si>
  <si>
    <t>Customer charges due</t>
  </si>
  <si>
    <t>Accounts receivable related to the concession compensation</t>
  </si>
  <si>
    <t>Research and development and energy efficiency</t>
  </si>
  <si>
    <t>Contract Assets</t>
  </si>
  <si>
    <t>Accounts Payable related to concession</t>
  </si>
  <si>
    <t>Other current receivables</t>
  </si>
  <si>
    <t>Net sectorial financial liabilities</t>
  </si>
  <si>
    <t>Inventories</t>
  </si>
  <si>
    <t>Lease liability</t>
  </si>
  <si>
    <t>Income tax and social contribution</t>
  </si>
  <si>
    <t>Other accounts payable</t>
  </si>
  <si>
    <t>Other current recoverable taxes</t>
  </si>
  <si>
    <t>PIS and COFINS to be refunded to costumers</t>
  </si>
  <si>
    <t>Prepaid expenses</t>
  </si>
  <si>
    <t>Provision for litigation</t>
  </si>
  <si>
    <t>Related parties</t>
  </si>
  <si>
    <t xml:space="preserve">Liabilities associated with assets classified as held for sale </t>
  </si>
  <si>
    <t>Assets classified as held for sale</t>
  </si>
  <si>
    <t>NON-CURRENT</t>
  </si>
  <si>
    <t>Subsidiaries and Affiliates</t>
  </si>
  <si>
    <t>Long Term Assets</t>
  </si>
  <si>
    <t>Deferred income tax and social contribution</t>
  </si>
  <si>
    <t>Other temporary investments</t>
  </si>
  <si>
    <t>Loans, financing  and debentures</t>
  </si>
  <si>
    <t>Judicial deposits</t>
  </si>
  <si>
    <t xml:space="preserve">Accounts Payable related to concession </t>
  </si>
  <si>
    <t>Sectoral financial assets</t>
  </si>
  <si>
    <t>Other non-current receivables</t>
  </si>
  <si>
    <t>Tax, social security, labor and civil provisions</t>
  </si>
  <si>
    <t>EQUITY</t>
  </si>
  <si>
    <t xml:space="preserve">Deferred income tax and social contribution </t>
  </si>
  <si>
    <t>Attributed to controlling shareholders</t>
  </si>
  <si>
    <t>Other non-current recoverable taxes</t>
  </si>
  <si>
    <t xml:space="preserve">Share capital </t>
  </si>
  <si>
    <t>Equity valuation adjustments</t>
  </si>
  <si>
    <t>Legal reserves</t>
  </si>
  <si>
    <t>Investments</t>
  </si>
  <si>
    <t>Retained earnings</t>
  </si>
  <si>
    <t>Property, plant and equipment, net</t>
  </si>
  <si>
    <t>Additional proposed dividends</t>
  </si>
  <si>
    <t>Intangible assets</t>
  </si>
  <si>
    <t>Accrued earnings</t>
  </si>
  <si>
    <t>Right to use an asset</t>
  </si>
  <si>
    <t xml:space="preserve">Attributable to non-controlling interest </t>
  </si>
  <si>
    <t>TOTAL</t>
  </si>
  <si>
    <t>Net income (loss) from discontinued operations</t>
  </si>
  <si>
    <t>Net income</t>
  </si>
  <si>
    <t>Adjustments to reconcile net income for the period with cash</t>
  </si>
  <si>
    <t>Unrealized charges, monetary and exchange variations - net</t>
  </si>
  <si>
    <t xml:space="preserve"> Effective interest - bonus for granting a concession agreement under the quota system</t>
  </si>
  <si>
    <t xml:space="preserve"> Remuneration of transmission concession contracts</t>
  </si>
  <si>
    <t xml:space="preserve"> Income tax and social contribution - discontinued operations</t>
  </si>
  <si>
    <t xml:space="preserve"> Deferred income tax and social contribution - discontinued operations</t>
  </si>
  <si>
    <t xml:space="preserve"> Recovery of PIS/Pasep and Cofins on ICMS</t>
  </si>
  <si>
    <t xml:space="preserve"> Income tax and social contribution</t>
  </si>
  <si>
    <t xml:space="preserve"> Deferred income tax and social contribution</t>
  </si>
  <si>
    <t xml:space="preserve"> Equity Income</t>
  </si>
  <si>
    <t xml:space="preserve"> Appropriation of the actuarial calculation of post-employment benefits</t>
  </si>
  <si>
    <t xml:space="preserve"> Appropriation of social security and assistance contributions</t>
  </si>
  <si>
    <t xml:space="preserve"> Constitution for research and development and energy efficiency programs</t>
  </si>
  <si>
    <t xml:space="preserve"> Recognition of the fair value of the indemnifiable asset of the concession</t>
  </si>
  <si>
    <t xml:space="preserve"> Result of sectoral financial assets and liabilities</t>
  </si>
  <si>
    <t xml:space="preserve"> Depreciation and amortization</t>
  </si>
  <si>
    <t xml:space="preserve"> Estimated losses, provisions and net operating reversals</t>
  </si>
  <si>
    <t xml:space="preserve"> Result of hydrological risk renegotiation - GSF</t>
  </si>
  <si>
    <t xml:space="preserve"> Realization of surplus/loss in business combinations</t>
  </si>
  <si>
    <t xml:space="preserve"> Fair value in energy purchase and sale operations in the active market</t>
  </si>
  <si>
    <t xml:space="preserve"> Fair value in operations with derivatives</t>
  </si>
  <si>
    <t xml:space="preserve"> Write-offs of accounts receivable linked to the concession</t>
  </si>
  <si>
    <t xml:space="preserve"> Contract asset write-offs</t>
  </si>
  <si>
    <t xml:space="preserve"> Result of asset write-offs</t>
  </si>
  <si>
    <t xml:space="preserve"> Result of write-offs of intangibles</t>
  </si>
  <si>
    <t xml:space="preserve"> Result of write-offs of right to use lease assets and liabilities - net</t>
  </si>
  <si>
    <t xml:space="preserve"> Net income for the period from discontinued operations</t>
  </si>
  <si>
    <t xml:space="preserve">Decrease (increase) in assets  </t>
  </si>
  <si>
    <t xml:space="preserve"> Customers</t>
  </si>
  <si>
    <t xml:space="preserve">  Dividends and interest on equity received</t>
  </si>
  <si>
    <t xml:space="preserve">  Transfer CRC to the Government of the State of Paraná</t>
  </si>
  <si>
    <t xml:space="preserve">  Judicial deposits</t>
  </si>
  <si>
    <t xml:space="preserve">  Sectoral financial assets</t>
  </si>
  <si>
    <t xml:space="preserve">  Other credits</t>
  </si>
  <si>
    <t xml:space="preserve">  Stocks</t>
  </si>
  <si>
    <t xml:space="preserve">  Income tax and social contribution to be recovered</t>
  </si>
  <si>
    <t xml:space="preserve">  Other taxes to be recovered</t>
  </si>
  <si>
    <t xml:space="preserve">  Prepaid expenses</t>
  </si>
  <si>
    <t>Increase (decrease) in liabilities</t>
  </si>
  <si>
    <t xml:space="preserve">  Social and labor obligations</t>
  </si>
  <si>
    <t xml:space="preserve">  Providers</t>
  </si>
  <si>
    <t xml:space="preserve">  Other tax obligations</t>
  </si>
  <si>
    <t xml:space="preserve">  post-employment benefits</t>
  </si>
  <si>
    <t xml:space="preserve">  Sector charges to be collected</t>
  </si>
  <si>
    <t xml:space="preserve">  Research and development and energy efficiency</t>
  </si>
  <si>
    <t xml:space="preserve">  Accounts payable linked to the concession</t>
  </si>
  <si>
    <t xml:space="preserve">  Other bills to pay</t>
  </si>
  <si>
    <t xml:space="preserve">  Provisions for disputes settled</t>
  </si>
  <si>
    <t xml:space="preserve">CASH GENERATED FROM OPERATING ACTIVITIES  </t>
  </si>
  <si>
    <t xml:space="preserve">  Income tax and social contribution paid</t>
  </si>
  <si>
    <t xml:space="preserve">  Loan and financing charges paid</t>
  </si>
  <si>
    <t xml:space="preserve">  Debenture charges paid</t>
  </si>
  <si>
    <t xml:space="preserve">  Lease liability charges paid</t>
  </si>
  <si>
    <t>NET CASH GENERATED BY OPERATING ACTIVITIES FROM CONTINUING OPERATIONS</t>
  </si>
  <si>
    <t>NET CASH (USED) GENERATED BY OPERATING ACTIVITIES FROM DISCONTINUED OPERATIONS</t>
  </si>
  <si>
    <t xml:space="preserve">NET CASH GENERATED FROM OPERATING ACTIVITIES  </t>
  </si>
  <si>
    <t xml:space="preserve">CASH FLOWS FROM INVESTMENT ACTIVITIES   </t>
  </si>
  <si>
    <t xml:space="preserve">Financial investments </t>
  </si>
  <si>
    <t>Additions to contract assets</t>
  </si>
  <si>
    <t>Acquisitions of subsidiaries - effect on cash</t>
  </si>
  <si>
    <t xml:space="preserve">Additions in investments  </t>
  </si>
  <si>
    <t>Capital reduction of investees</t>
  </si>
  <si>
    <t xml:space="preserve">Additions to property, plant and equipment </t>
  </si>
  <si>
    <t>Additions to intangible assets</t>
  </si>
  <si>
    <t>NET CASH GENERATED (USED) BY INVESTMENT ACTIVITIES FROM CONTINUING OPERATIONS</t>
  </si>
  <si>
    <t xml:space="preserve"> NET CASH USED BY INVESTMENT ACTIVITIES FROM DISCONTINUED OPERATIONS</t>
  </si>
  <si>
    <t xml:space="preserve">NET CASH GENERATED (USED) FROM INVESTING ACTIVITIES  </t>
  </si>
  <si>
    <t xml:space="preserve">CASH FLOWS FROM FINANCING ACTIVITIES   </t>
  </si>
  <si>
    <t>Loan and financing receipts</t>
  </si>
  <si>
    <t>Tickets from issued debentures</t>
  </si>
  <si>
    <t>Amortizations of principal of loans and financing</t>
  </si>
  <si>
    <t>Debenture principal amortizations</t>
  </si>
  <si>
    <t>Amortizations of principal of lease liabilities</t>
  </si>
  <si>
    <t>Amortizations of principal of obligations with related parties</t>
  </si>
  <si>
    <t>Dividends and interest on equity paid</t>
  </si>
  <si>
    <t>NET CASH USED BY FINANCING ACTIVITIES FROM CONTINUING OPERATIONS</t>
  </si>
  <si>
    <t xml:space="preserve"> NET CASH GENERATED BY FINANCING ACTIVITIES FROM DISCONTINUED OPERATIONS</t>
  </si>
  <si>
    <t xml:space="preserve">NET CASH USED FROM FINANCING ACTIVITIES   </t>
  </si>
  <si>
    <t xml:space="preserve">TOTAL EFFECTS ON CASH AND CASH EQUIVALENTS   </t>
  </si>
  <si>
    <t>Opening balance of cash and cash equivalents</t>
  </si>
  <si>
    <t>Closing balance of cash and cash equivalents from continuing operations</t>
  </si>
  <si>
    <t>Closing balance of cash and cash equivalents from discontinued operations</t>
  </si>
  <si>
    <t xml:space="preserve">CHANGE IN CASH AND CASH EQUIVALENTS    </t>
  </si>
  <si>
    <t>Financial Revenues</t>
  </si>
  <si>
    <t>Income and monetary variation on CRC transfer</t>
  </si>
  <si>
    <t>Income from investments held for trading</t>
  </si>
  <si>
    <t>Monetary restatement on indemnifiable assets - concession</t>
  </si>
  <si>
    <t>Exchange variation on loan collateral</t>
  </si>
  <si>
    <t>Late fees on electricity bills</t>
  </si>
  <si>
    <t>Monetary restatement on interest on indemnified assets - compensation of the concession</t>
  </si>
  <si>
    <t>Income from financial investments available for sale</t>
  </si>
  <si>
    <t>Monetary restatement and adjustment to present value of accounts payable related to concession</t>
  </si>
  <si>
    <t>Income from sectorial assets and liabilities</t>
  </si>
  <si>
    <t>Exchange variation About Purchase Itaipu Electric Power</t>
  </si>
  <si>
    <t>Derivatives fair value - forward contract</t>
  </si>
  <si>
    <t>Tax credit recognition</t>
  </si>
  <si>
    <t>Other financial revenues</t>
  </si>
  <si>
    <t>Financial Expenses</t>
  </si>
  <si>
    <t>Monetary variation, foreign exchange and debt service charges</t>
  </si>
  <si>
    <t>Monetary variation and adjustment to present value of accounts payable related to concession</t>
  </si>
  <si>
    <t>Pis/ Pasep and Cofins taxes over interest on equity</t>
  </si>
  <si>
    <t>Interest on R&amp;D and PEE</t>
  </si>
  <si>
    <t>Monetary variation on CRC transfer</t>
  </si>
  <si>
    <t>Estimated losses on impairment of assets</t>
  </si>
  <si>
    <t>Other financial expenses</t>
  </si>
  <si>
    <t xml:space="preserve"> Financial income (expenses)</t>
  </si>
  <si>
    <t>Adjusted EBITDA</t>
  </si>
  <si>
    <r>
      <rPr>
        <b/>
        <sz val="10"/>
        <color rgb="FFF37324"/>
        <rFont val="Calibri"/>
        <family val="2"/>
      </rPr>
      <t>Δ</t>
    </r>
    <r>
      <rPr>
        <b/>
        <sz val="10"/>
        <color rgb="FFF37324"/>
        <rFont val="Gadugi"/>
        <family val="2"/>
      </rPr>
      <t>%</t>
    </r>
  </si>
  <si>
    <t>EBITDA continued operations</t>
  </si>
  <si>
    <t>(-) / + EBITDA Discontinued operations (Copel Telecom)</t>
  </si>
  <si>
    <t>EBITDA with discontinued operations</t>
  </si>
  <si>
    <t>(-)/+ Profit sharing complement</t>
  </si>
  <si>
    <t>(-)/+ Provision for PDI</t>
  </si>
  <si>
    <t>(-)/+ PIS / Cofins lawsuit</t>
  </si>
  <si>
    <t>(-)/+ Fair value in the purchase and sale of energy</t>
  </si>
  <si>
    <t>(-)/+ Gain on Telecom's divestment</t>
  </si>
  <si>
    <t>(-)/+ Hydrological risk renegotiation</t>
  </si>
  <si>
    <t>(-)/+ Provisions and litigation</t>
  </si>
  <si>
    <t>(-)/+ Impairment</t>
  </si>
  <si>
    <t>(-)/+ Voluntary Overcontracting</t>
  </si>
  <si>
    <t>(-)/+ Sale of Copel Headquarters property</t>
  </si>
  <si>
    <t>Adjusted EBITDA with discontinued operations</t>
  </si>
  <si>
    <t>(-) / + Equity in earnings of subsidiaries</t>
  </si>
  <si>
    <t>Adjusted EBITDA without earnings of subsidiaries</t>
  </si>
  <si>
    <t>¹ PIS/Cofins credit referring to the exclusion of ICMS Base - Telecom, Former Copel Headquarters property sale; Caiuá and Cantareira contract arbitration in 2020</t>
  </si>
  <si>
    <t>Variation in Equity in earnings of subsidiaries</t>
  </si>
  <si>
    <t>Joint Ventures</t>
  </si>
  <si>
    <t xml:space="preserve">Voltalia São Miguel do Gostoso I Participações S.A. </t>
  </si>
  <si>
    <t>Caiuá Transmissora de Energia S.A.</t>
  </si>
  <si>
    <t>Integração Maranhense Transmissora de Energia S.A.</t>
  </si>
  <si>
    <t>Matrinchã Transmissora de Energia (TP NORTE) S.A.</t>
  </si>
  <si>
    <t>Guaraciaba Transmissora de Energia (TP SUL) S.A.</t>
  </si>
  <si>
    <t>Paranaíba Transmissora de Energia S.A.</t>
  </si>
  <si>
    <t>Mata de Santa Genebra Transmissão S.A.</t>
  </si>
  <si>
    <t>Cantareira Transmissora de Energia S.A.</t>
  </si>
  <si>
    <t>Solar Paraná</t>
  </si>
  <si>
    <t>Associates</t>
  </si>
  <si>
    <t>Dona Francisca Energética S.A.</t>
  </si>
  <si>
    <t>Foz do Chopim Energética Ltda.</t>
  </si>
  <si>
    <r>
      <t>Dominó Holdings Ltda.</t>
    </r>
    <r>
      <rPr>
        <vertAlign val="superscript"/>
        <sz val="10"/>
        <rFont val="Gadugi"/>
        <family val="2"/>
      </rPr>
      <t xml:space="preserve"> </t>
    </r>
  </si>
  <si>
    <r>
      <t>Others</t>
    </r>
    <r>
      <rPr>
        <vertAlign val="superscript"/>
        <sz val="10"/>
        <rFont val="Gadugi"/>
        <family val="2"/>
      </rPr>
      <t xml:space="preserve"> ¹</t>
    </r>
  </si>
  <si>
    <t xml:space="preserve">TOTAL </t>
  </si>
  <si>
    <r>
      <rPr>
        <vertAlign val="superscript"/>
        <sz val="9"/>
        <rFont val="Gadugi"/>
        <family val="2"/>
      </rPr>
      <t>1</t>
    </r>
    <r>
      <rPr>
        <sz val="9"/>
        <rFont val="Gadugi"/>
        <family val="2"/>
      </rPr>
      <t xml:space="preserve"> Includes Carbocampel S.A., Copel Amec S/C Ltda, Escoelectric Ltda e Dois Saltos Ltda.</t>
    </r>
  </si>
  <si>
    <t>Income Statement</t>
  </si>
  <si>
    <t>Use of the main transmission grid</t>
  </si>
  <si>
    <t>Charges of main distribution and transmission grid</t>
  </si>
  <si>
    <t>NET INCOME (LOSS)</t>
  </si>
  <si>
    <t>Use of the main distribution grid</t>
  </si>
  <si>
    <t>Sectorial assets and liabilities result</t>
  </si>
  <si>
    <t>Charges of main transmission grid</t>
  </si>
  <si>
    <t>Income Statement 4T21</t>
  </si>
  <si>
    <t>GET</t>
  </si>
  <si>
    <t>Distribuição</t>
  </si>
  <si>
    <t>Compagas</t>
  </si>
  <si>
    <t>Elejor</t>
  </si>
  <si>
    <t>UEG Araucária</t>
  </si>
  <si>
    <t>Serviços</t>
  </si>
  <si>
    <t>FDA</t>
  </si>
  <si>
    <t>Bela Vista</t>
  </si>
  <si>
    <t>Mercado Livre</t>
  </si>
  <si>
    <t>Holding</t>
  </si>
  <si>
    <t>Geração</t>
  </si>
  <si>
    <t>Transmissão</t>
  </si>
  <si>
    <t>NET OPERATING INCOME</t>
  </si>
  <si>
    <t>Electricity sales to final customers</t>
  </si>
  <si>
    <t>Electricity sales to distributors</t>
  </si>
  <si>
    <t>Use of the main distribution and transmission grid (TUSD/ TUST)</t>
  </si>
  <si>
    <t xml:space="preserve">Telecommunications </t>
  </si>
  <si>
    <t>Distribution of piped gas</t>
  </si>
  <si>
    <t>Sectoral assets and liabilities result</t>
  </si>
  <si>
    <t xml:space="preserve">Energy purchased for resale </t>
  </si>
  <si>
    <t>Charges of the main distribution and transmission grid</t>
  </si>
  <si>
    <t xml:space="preserve">Private pension and health plans </t>
  </si>
  <si>
    <t>Materials</t>
  </si>
  <si>
    <t xml:space="preserve">Raw material and supplies - energy production </t>
  </si>
  <si>
    <t>Natural gas and supplies for gas business</t>
  </si>
  <si>
    <t>Other operating costs and expenses</t>
  </si>
  <si>
    <t>OPERATIONAL EXPENSES / INCOME</t>
  </si>
  <si>
    <t>EARNINGS BEFORE INCOME TAXES</t>
  </si>
  <si>
    <t>NET INCOME FROM CONTINUED OPERATIONS</t>
  </si>
  <si>
    <t>NET INCOME</t>
  </si>
  <si>
    <t>Attributed to controlling shareholders - continued operations</t>
  </si>
  <si>
    <t>Attributed to non-controlling interest</t>
  </si>
  <si>
    <t>Assets - December/2021</t>
  </si>
  <si>
    <t>Liabilities - December/2021</t>
  </si>
  <si>
    <t>Social charges and accruals</t>
  </si>
  <si>
    <t xml:space="preserve">Associated companies and parent company </t>
  </si>
  <si>
    <t>Income Tax and Social Contribution payable</t>
  </si>
  <si>
    <t>Other taxes</t>
  </si>
  <si>
    <t>Loans and financing</t>
  </si>
  <si>
    <t>Debentures</t>
  </si>
  <si>
    <t>Dividends payable</t>
  </si>
  <si>
    <t>Post employment benefits</t>
  </si>
  <si>
    <t xml:space="preserve">Payables related to concession </t>
  </si>
  <si>
    <t>Sectorial financial liabilities</t>
  </si>
  <si>
    <t>Other bills to pay</t>
  </si>
  <si>
    <t>PIS and Cofins to be refunded to consumers</t>
  </si>
  <si>
    <t>Provisions for litigation</t>
  </si>
  <si>
    <t>Liabilities associated with assets classified as held for sale</t>
  </si>
  <si>
    <t>Tax liabilities</t>
  </si>
  <si>
    <t>Post-employment benefits</t>
  </si>
  <si>
    <t>Payables related to the concession</t>
  </si>
  <si>
    <t>Other payables</t>
  </si>
  <si>
    <t>PIS/Cofins to be refunded to consumers</t>
  </si>
  <si>
    <t>Attributable to controlling shareholders</t>
  </si>
  <si>
    <t>Capital</t>
  </si>
  <si>
    <t>Advance for Future Capital Increase</t>
  </si>
  <si>
    <t>Capital reserves</t>
  </si>
  <si>
    <t xml:space="preserve">Equity valuation adjustments </t>
  </si>
  <si>
    <t>Legal Reserves</t>
  </si>
  <si>
    <t>Retained earnigs</t>
  </si>
  <si>
    <t>Accrued earnings (losses)</t>
  </si>
  <si>
    <t>Attributable to noncontrolling interests</t>
  </si>
  <si>
    <t>Amount</t>
  </si>
  <si>
    <t>Average MW</t>
  </si>
  <si>
    <r>
      <t xml:space="preserve">Itaipu </t>
    </r>
    <r>
      <rPr>
        <vertAlign val="superscript"/>
        <sz val="9"/>
        <rFont val="Calibri"/>
        <family val="2"/>
        <scheme val="minor"/>
      </rPr>
      <t>1</t>
    </r>
  </si>
  <si>
    <t>Auction – CCEAR 2010 – H30</t>
  </si>
  <si>
    <r>
      <t xml:space="preserve">Auction – CCEAR 2010 – T15 </t>
    </r>
    <r>
      <rPr>
        <vertAlign val="superscript"/>
        <sz val="9"/>
        <rFont val="Calibri"/>
        <family val="2"/>
        <scheme val="minor"/>
      </rPr>
      <t>2</t>
    </r>
  </si>
  <si>
    <t>Auction – CCEAR 2011 – H30</t>
  </si>
  <si>
    <r>
      <t xml:space="preserve">Auction – CCEAR 2011 – T15 </t>
    </r>
    <r>
      <rPr>
        <vertAlign val="superscript"/>
        <sz val="9"/>
        <rFont val="Calibri"/>
        <family val="2"/>
        <scheme val="minor"/>
      </rPr>
      <t>2</t>
    </r>
  </si>
  <si>
    <r>
      <t xml:space="preserve">Auction – CCEAR 2012 – T15 </t>
    </r>
    <r>
      <rPr>
        <vertAlign val="superscript"/>
        <sz val="9"/>
        <rFont val="Calibri"/>
        <family val="2"/>
        <scheme val="minor"/>
      </rPr>
      <t>2</t>
    </r>
  </si>
  <si>
    <r>
      <t xml:space="preserve">Auction – CCEAR 2016 – T20 </t>
    </r>
    <r>
      <rPr>
        <vertAlign val="superscript"/>
        <sz val="9"/>
        <rFont val="Calibri"/>
        <family val="2"/>
        <scheme val="minor"/>
      </rPr>
      <t>2</t>
    </r>
  </si>
  <si>
    <t>Angra</t>
  </si>
  <si>
    <r>
      <t xml:space="preserve">CCGF </t>
    </r>
    <r>
      <rPr>
        <vertAlign val="superscript"/>
        <sz val="9"/>
        <rFont val="Calibri"/>
        <family val="2"/>
        <scheme val="minor"/>
      </rPr>
      <t>3</t>
    </r>
  </si>
  <si>
    <t>Santo Antônio</t>
  </si>
  <si>
    <t xml:space="preserve">Jirau </t>
  </si>
  <si>
    <r>
      <t xml:space="preserve">Others Auctions </t>
    </r>
    <r>
      <rPr>
        <vertAlign val="superscript"/>
        <sz val="9"/>
        <rFont val="Calibri"/>
        <family val="2"/>
        <scheme val="minor"/>
      </rPr>
      <t>4</t>
    </r>
  </si>
  <si>
    <r>
      <rPr>
        <vertAlign val="superscript"/>
        <sz val="8"/>
        <rFont val="Calibri"/>
        <family val="2"/>
        <scheme val="minor"/>
      </rPr>
      <t>1</t>
    </r>
    <r>
      <rPr>
        <sz val="8"/>
        <rFont val="Calibri"/>
        <family val="2"/>
        <scheme val="minor"/>
      </rPr>
      <t xml:space="preserve">  Furnas transport charge not included.</t>
    </r>
  </si>
  <si>
    <r>
      <rPr>
        <vertAlign val="superscript"/>
        <sz val="8"/>
        <rFont val="Calibri"/>
        <family val="2"/>
        <scheme val="minor"/>
      </rPr>
      <t xml:space="preserve">2 </t>
    </r>
    <r>
      <rPr>
        <sz val="8"/>
        <rFont val="Calibri"/>
        <family val="2"/>
        <scheme val="minor"/>
      </rPr>
      <t>Average auction price restated according as bilateral payment to vendors. It does not include hiring effects recorded by the CCEE.</t>
    </r>
  </si>
  <si>
    <r>
      <rPr>
        <vertAlign val="superscript"/>
        <sz val="8"/>
        <rFont val="Calibri"/>
        <family val="2"/>
        <scheme val="minor"/>
      </rPr>
      <t>3</t>
    </r>
    <r>
      <rPr>
        <sz val="8"/>
        <rFont val="Calibri"/>
        <family val="2"/>
        <scheme val="minor"/>
      </rPr>
      <t xml:space="preserve"> Contract of quotas of assured power of those HPPs which concessions were extended pursuant the new rules of Law 12783/13.</t>
    </r>
  </si>
  <si>
    <r>
      <rPr>
        <vertAlign val="superscript"/>
        <sz val="8"/>
        <rFont val="Calibri"/>
        <family val="2"/>
        <scheme val="minor"/>
      </rPr>
      <t xml:space="preserve">4 </t>
    </r>
    <r>
      <rPr>
        <sz val="8"/>
        <rFont val="Calibri"/>
        <family val="2"/>
        <scheme val="minor"/>
      </rPr>
      <t xml:space="preserve"> Products average price, does not include PROINFA.</t>
    </r>
  </si>
  <si>
    <t>*The table has been updated for all periods as new calculation methodology for average prices, a result of the 4th phase of the Public Hearing 78/2011 Aneel approved on 03.28.2016.</t>
  </si>
  <si>
    <t xml:space="preserve">Supply Tariff </t>
  </si>
  <si>
    <t>Copel Geração e Transmissão</t>
  </si>
  <si>
    <t>Auction CCEAR 2011 - 2040 ( HPP Mauá)</t>
  </si>
  <si>
    <t>Auction CCEAR 2013 - 2042 (Cavernoso II)</t>
  </si>
  <si>
    <t>Copel Distribuição</t>
  </si>
  <si>
    <t xml:space="preserve"> </t>
  </si>
  <si>
    <t>Concession holders in the State of Paraná</t>
  </si>
  <si>
    <t>Total / Tariff Weighted Average Supply</t>
  </si>
  <si>
    <t>Industrial</t>
  </si>
  <si>
    <t>Residential</t>
  </si>
  <si>
    <t>Commercial</t>
  </si>
  <si>
    <t>Rural</t>
  </si>
  <si>
    <t>Other</t>
  </si>
  <si>
    <t>Demand average tariff (R$/MW)</t>
  </si>
  <si>
    <t xml:space="preserve"> Does not consider tariff flags, Pis/Pasep and net of ICMS.</t>
  </si>
  <si>
    <t>4T21</t>
  </si>
  <si>
    <t>Itaipu Binacional</t>
  </si>
  <si>
    <t>Câmara de Comercialização de Energia - CCEE</t>
  </si>
  <si>
    <t>Proinfa</t>
  </si>
  <si>
    <t xml:space="preserve">  TOTAL</t>
  </si>
  <si>
    <t>2020</t>
  </si>
  <si>
    <t>Copel DIS</t>
  </si>
  <si>
    <t>CCEE (MVE)</t>
  </si>
  <si>
    <t>CCEE (MCP)</t>
  </si>
  <si>
    <t>Copel GeT</t>
  </si>
  <si>
    <t xml:space="preserve">CCEAR  (Copel DIS) </t>
  </si>
  <si>
    <t>CCEE (MCP)²</t>
  </si>
  <si>
    <t>CER</t>
  </si>
  <si>
    <t>Copel Mercado Livre</t>
  </si>
  <si>
    <t>Var. %</t>
  </si>
  <si>
    <t>GWh</t>
  </si>
  <si>
    <t>COPEL DIS</t>
  </si>
  <si>
    <t>COPEL COM</t>
  </si>
  <si>
    <t>CONSOLIDADO</t>
  </si>
  <si>
    <t>Own Generation</t>
  </si>
  <si>
    <t>Purchased energy</t>
  </si>
  <si>
    <t>Companies of the group</t>
  </si>
  <si>
    <t>Itaipu</t>
  </si>
  <si>
    <t>Auction – CCEAR</t>
  </si>
  <si>
    <t>CCGF</t>
  </si>
  <si>
    <t>Other (1)</t>
  </si>
  <si>
    <t>Dona Francisca</t>
  </si>
  <si>
    <t>MRE Receipt</t>
  </si>
  <si>
    <t>Captive Market</t>
  </si>
  <si>
    <t>Concessionaires (2)</t>
  </si>
  <si>
    <t>CCEE concessionaire supply (3)</t>
  </si>
  <si>
    <t>CCEE (MCSD EN Assignments) (4)</t>
  </si>
  <si>
    <t>CCEE (MVE) (5)</t>
  </si>
  <si>
    <t>CCEE (MCP) (6)</t>
  </si>
  <si>
    <t>Free Customers</t>
  </si>
  <si>
    <t>Bilateral Agreements</t>
  </si>
  <si>
    <t>Auction – CCEAR (7)</t>
  </si>
  <si>
    <t>MRE assignment (8)</t>
  </si>
  <si>
    <t>CER (9)</t>
  </si>
  <si>
    <t>Losses and Differences</t>
  </si>
  <si>
    <t>Basic network losses</t>
  </si>
  <si>
    <t>Distribution losses</t>
  </si>
  <si>
    <t>CG contract allocation (10)</t>
  </si>
  <si>
    <t>(1) Others: Energy purchased by Copel Comercialização. Includes MCSD EM Assignments of Copel Distribuição (purchase)</t>
  </si>
  <si>
    <t>(2) Energy supply to concessionaires and licensees with their own market below 500GWh/year</t>
  </si>
  <si>
    <t>(3) Supply of energy to CCEE's agent distributor, through a Regulated Bilateral Contract Agreement - CBR</t>
  </si>
  <si>
    <t>(4) Assignments MCSD EN - Contractual assignments to other distributors through the New Energy Surplus and Deficit Compensation Mechanism</t>
  </si>
  <si>
    <t>(5) CCEE (MVE): Financial settlement of energy surpluses from the distributor to the free market through the Surplus Sale Mechanism</t>
  </si>
  <si>
    <t>(6) CCEE (MCP): Electric Energy Commercialization Chamber (Short-Term Market).</t>
  </si>
  <si>
    <t>(7) CCEAR: Energy Trading Agreement in the Regulated Environment.</t>
  </si>
  <si>
    <t>(8) MRE: Energy Reallocation Mechanism.</t>
  </si>
  <si>
    <t>(9) CER: Reserve Energy Contract.</t>
  </si>
  <si>
    <t>(10) CG: Submarket Center of Gravity (difference between billed and received energy at the CG).</t>
  </si>
  <si>
    <t>It does not consider the energy produced by UTE Araucária sold on the spot market (MCP).</t>
  </si>
  <si>
    <t>Notes:</t>
  </si>
  <si>
    <t>CCEAR: Energy Purchase Agreements in the Regulated Market.</t>
  </si>
  <si>
    <t>CER: Reserve Energy Agreements.</t>
  </si>
  <si>
    <t>MRE: Energy Reallocation Mechanism.</t>
  </si>
  <si>
    <t>CCEE (MCP): Electric Power Trade Chamber (Short-term market).</t>
  </si>
  <si>
    <t>CG: Center of gravity of the Submarket (difference between billed and energy received from CG).</t>
  </si>
  <si>
    <t>¹ Other: Energy purchased by Copel Comercialização and Copel Distribuição</t>
  </si>
  <si>
    <r>
      <rPr>
        <vertAlign val="superscript"/>
        <sz val="8"/>
        <rFont val="Gadugi"/>
        <family val="2"/>
      </rPr>
      <t>2</t>
    </r>
    <r>
      <rPr>
        <sz val="8"/>
        <rFont val="Gadugi"/>
        <family val="2"/>
      </rPr>
      <t xml:space="preserve"> Electricity sales to concessionaries and licensees with own market of less than 500GWh/year</t>
    </r>
  </si>
  <si>
    <r>
      <rPr>
        <vertAlign val="superscript"/>
        <sz val="8"/>
        <rFont val="Gadugi"/>
        <family val="2"/>
      </rPr>
      <t>3</t>
    </r>
    <r>
      <rPr>
        <sz val="8"/>
        <rFont val="Gadugi"/>
        <family val="2"/>
      </rPr>
      <t xml:space="preserve"> Eletricity sales to the agent distributor of CCEE through a Regulated Bilateral Contract - CBR</t>
    </r>
  </si>
  <si>
    <r>
      <rPr>
        <vertAlign val="superscript"/>
        <sz val="8"/>
        <rFont val="Gadugi"/>
        <family val="2"/>
      </rPr>
      <t>4</t>
    </r>
    <r>
      <rPr>
        <sz val="8"/>
        <rFont val="Gadugi"/>
        <family val="2"/>
      </rPr>
      <t xml:space="preserve"> Assignments MCSD EN - Contractual assignments to other distributors through the Mechanism for Compensation of Surpluses and Deficits (MCSD)</t>
    </r>
  </si>
  <si>
    <t>Don't consider the energy produced by TPP Araucária which was sold in the short-term market (MCP).</t>
  </si>
  <si>
    <r>
      <rPr>
        <vertAlign val="superscript"/>
        <sz val="8"/>
        <rFont val="Gadugi"/>
        <family val="2"/>
      </rPr>
      <t>5</t>
    </r>
    <r>
      <rPr>
        <sz val="8"/>
        <rFont val="Gadugi"/>
        <family val="2"/>
      </rPr>
      <t xml:space="preserve"> CCEE (MVE) - Financial settlemen of energy to the free market through the Surplus Selling Mechanism.</t>
    </r>
  </si>
  <si>
    <t>It does not consider the energy produced by TPP Araucária sold in the MCP (Short Term Market) or through bilateral contracts.</t>
  </si>
  <si>
    <t>Geração e Transmissão</t>
  </si>
  <si>
    <t>Telecomunicações</t>
  </si>
  <si>
    <t>Comercialização</t>
  </si>
  <si>
    <t xml:space="preserve"> - </t>
  </si>
  <si>
    <t>Compagás</t>
  </si>
  <si>
    <t>Copel GET</t>
  </si>
  <si>
    <t>Total Copel GET</t>
  </si>
  <si>
    <t>Solar</t>
  </si>
  <si>
    <t>MERCADO LIVRE</t>
  </si>
  <si>
    <t>COPEL GET</t>
  </si>
  <si>
    <r>
      <t>Gov. Bento Munhoz da Rocha Netto (Foz do Areia)</t>
    </r>
    <r>
      <rPr>
        <vertAlign val="superscript"/>
        <sz val="10"/>
        <rFont val="Calibri"/>
        <family val="2"/>
        <scheme val="minor"/>
      </rPr>
      <t>(5)</t>
    </r>
  </si>
  <si>
    <r>
      <t>Gov. Ney Aminthas de B. Braga (Segredo)</t>
    </r>
    <r>
      <rPr>
        <vertAlign val="superscript"/>
        <sz val="10"/>
        <rFont val="Calibri"/>
        <family val="2"/>
        <scheme val="minor"/>
      </rPr>
      <t>(5)</t>
    </r>
  </si>
  <si>
    <t>25.09.2032</t>
  </si>
  <si>
    <r>
      <t>Gov. José Richa (Salto Caxias)</t>
    </r>
    <r>
      <rPr>
        <vertAlign val="superscript"/>
        <sz val="10"/>
        <rFont val="Calibri"/>
        <family val="2"/>
        <scheme val="minor"/>
      </rPr>
      <t xml:space="preserve">(5) </t>
    </r>
  </si>
  <si>
    <t>20.03.2033</t>
  </si>
  <si>
    <r>
      <t xml:space="preserve">Gov. Parigot de Souza </t>
    </r>
    <r>
      <rPr>
        <vertAlign val="superscript"/>
        <sz val="10"/>
        <rFont val="Calibri"/>
        <family val="2"/>
        <scheme val="minor"/>
      </rPr>
      <t>(1)(5)</t>
    </r>
  </si>
  <si>
    <t>03.01.2053</t>
  </si>
  <si>
    <t xml:space="preserve">           - Regime de Cotas (70%)</t>
  </si>
  <si>
    <t xml:space="preserve">           - Copel GeT(30%)</t>
  </si>
  <si>
    <r>
      <t>Colíder</t>
    </r>
    <r>
      <rPr>
        <vertAlign val="superscript"/>
        <sz val="10"/>
        <rFont val="Calibri"/>
        <family val="2"/>
        <scheme val="minor"/>
      </rPr>
      <t>(5)</t>
    </r>
  </si>
  <si>
    <t>30.01.2046</t>
  </si>
  <si>
    <r>
      <t>Guaricana</t>
    </r>
    <r>
      <rPr>
        <vertAlign val="superscript"/>
        <sz val="10"/>
        <rFont val="Calibri"/>
        <family val="2"/>
        <scheme val="minor"/>
      </rPr>
      <t>(5)</t>
    </r>
    <r>
      <rPr>
        <sz val="10"/>
        <rFont val="Calibri"/>
        <family val="2"/>
        <scheme val="minor"/>
      </rPr>
      <t xml:space="preserve"> </t>
    </r>
    <r>
      <rPr>
        <vertAlign val="superscript"/>
        <sz val="10"/>
        <rFont val="Calibri"/>
        <family val="2"/>
        <scheme val="minor"/>
      </rPr>
      <t xml:space="preserve"> </t>
    </r>
  </si>
  <si>
    <t>21.07.2028</t>
  </si>
  <si>
    <r>
      <t>Bela Vista</t>
    </r>
    <r>
      <rPr>
        <vertAlign val="superscript"/>
        <sz val="10"/>
        <rFont val="Calibri"/>
        <family val="2"/>
        <scheme val="minor"/>
      </rPr>
      <t>(2)</t>
    </r>
  </si>
  <si>
    <t>02.01.2041</t>
  </si>
  <si>
    <r>
      <t xml:space="preserve">Cavernoso  </t>
    </r>
    <r>
      <rPr>
        <vertAlign val="superscript"/>
        <sz val="10"/>
        <rFont val="Calibri"/>
        <family val="2"/>
        <scheme val="minor"/>
      </rPr>
      <t>(5)</t>
    </r>
  </si>
  <si>
    <t>23.06.2033</t>
  </si>
  <si>
    <r>
      <t>Cavernoso II</t>
    </r>
    <r>
      <rPr>
        <vertAlign val="superscript"/>
        <sz val="10"/>
        <rFont val="Calibri"/>
        <family val="2"/>
        <scheme val="minor"/>
      </rPr>
      <t>(5)</t>
    </r>
  </si>
  <si>
    <t>06.12.2050</t>
  </si>
  <si>
    <r>
      <t xml:space="preserve">Chaminé </t>
    </r>
    <r>
      <rPr>
        <vertAlign val="superscript"/>
        <sz val="10"/>
        <rFont val="Calibri"/>
        <family val="2"/>
        <scheme val="minor"/>
      </rPr>
      <t>(5)</t>
    </r>
  </si>
  <si>
    <t>02.08.2028</t>
  </si>
  <si>
    <r>
      <t>Apucaraninha</t>
    </r>
    <r>
      <rPr>
        <vertAlign val="superscript"/>
        <sz val="10"/>
        <rFont val="Calibri"/>
        <family val="2"/>
        <scheme val="minor"/>
      </rPr>
      <t xml:space="preserve"> (5)</t>
    </r>
  </si>
  <si>
    <t>27.01.2027</t>
  </si>
  <si>
    <r>
      <t xml:space="preserve">Derivação do Rio Jordão </t>
    </r>
    <r>
      <rPr>
        <vertAlign val="superscript"/>
        <sz val="10"/>
        <rFont val="Calibri"/>
        <family val="2"/>
        <scheme val="minor"/>
      </rPr>
      <t>(5)</t>
    </r>
  </si>
  <si>
    <t>21.06.2032</t>
  </si>
  <si>
    <r>
      <t xml:space="preserve">São Jorge </t>
    </r>
    <r>
      <rPr>
        <vertAlign val="superscript"/>
        <sz val="10"/>
        <rFont val="Calibri"/>
        <family val="2"/>
        <scheme val="minor"/>
      </rPr>
      <t>(5)</t>
    </r>
  </si>
  <si>
    <t>24.07.2026</t>
  </si>
  <si>
    <t xml:space="preserve">Marumbi </t>
  </si>
  <si>
    <t>(6)</t>
  </si>
  <si>
    <t xml:space="preserve">Chopim I </t>
  </si>
  <si>
    <t>(3)</t>
  </si>
  <si>
    <t xml:space="preserve">Melissa </t>
  </si>
  <si>
    <t xml:space="preserve">Salto do Vau </t>
  </si>
  <si>
    <t xml:space="preserve">Pitangui </t>
  </si>
  <si>
    <t xml:space="preserve">Figueira </t>
  </si>
  <si>
    <t>27.03.2019</t>
  </si>
  <si>
    <r>
      <t xml:space="preserve">Eólica de Palmas </t>
    </r>
    <r>
      <rPr>
        <vertAlign val="superscript"/>
        <sz val="10"/>
        <rFont val="Calibri"/>
        <family val="2"/>
        <scheme val="minor"/>
      </rPr>
      <t>(4)</t>
    </r>
  </si>
  <si>
    <t>29.09.2029</t>
  </si>
  <si>
    <t>São Bento Energia, Invest. e Part. S.A.</t>
  </si>
  <si>
    <t xml:space="preserve">GE Boa Vista S.A. </t>
  </si>
  <si>
    <t>GE Farol S.A.</t>
  </si>
  <si>
    <t>GE Olho D’Água S.A.</t>
  </si>
  <si>
    <t>01.06.2046</t>
  </si>
  <si>
    <t>GE São Bento do Norte S.A.</t>
  </si>
  <si>
    <t>Copel Brisa Potiguar S.A.</t>
  </si>
  <si>
    <t>Nova Asa Branca I Energias Renováveis S.A.</t>
  </si>
  <si>
    <t>Nova Asa Branca II Energias Renováveis S.A.</t>
  </si>
  <si>
    <t>Nova Asa Branca III Energias Renováveis S.A.</t>
  </si>
  <si>
    <t>Nova Eurus IV Energias Renováveis S.A.</t>
  </si>
  <si>
    <t>Santa Maria Energias Renováveis S.A.</t>
  </si>
  <si>
    <t>Santa Helena Energias Renováveis S.A.</t>
  </si>
  <si>
    <t>Ventos de Santo Uriel S.A.</t>
  </si>
  <si>
    <t>Complexo Eólico Cutia</t>
  </si>
  <si>
    <t>UEE Cutia S.A.</t>
  </si>
  <si>
    <t>UEE Esperança do Nordeste S.A.</t>
  </si>
  <si>
    <t>UEE Guajiru S.A.</t>
  </si>
  <si>
    <t>UEE Jangada S.A.</t>
  </si>
  <si>
    <t>UEE Maria Helena S.A.</t>
  </si>
  <si>
    <t>UEE Paraíso dos Ventos do Nordeste S.A.</t>
  </si>
  <si>
    <t>UEE Potiguar S.A.</t>
  </si>
  <si>
    <t>Complexo Eólico Bento Miguel</t>
  </si>
  <si>
    <t>CGE São Bento do Norte I S.A.</t>
  </si>
  <si>
    <t>CGE São Bento do Norte II S.A.</t>
  </si>
  <si>
    <t>CGE São Bento do Norte III S.A.</t>
  </si>
  <si>
    <t>CGE São Miguel I S.A.</t>
  </si>
  <si>
    <t>CGE São Miguel II S.A.</t>
  </si>
  <si>
    <t>CGE São Miguel III S.A.</t>
  </si>
  <si>
    <r>
      <t xml:space="preserve">Complexo Eólico Vilas </t>
    </r>
    <r>
      <rPr>
        <b/>
        <vertAlign val="superscript"/>
        <sz val="10"/>
        <rFont val="Calibri"/>
        <family val="2"/>
        <scheme val="minor"/>
      </rPr>
      <t>(8)</t>
    </r>
  </si>
  <si>
    <t>Vila Ceará I (Antiga Vila Paraíba IV)</t>
  </si>
  <si>
    <t>14.01.2054</t>
  </si>
  <si>
    <t>Vila Maranhão I</t>
  </si>
  <si>
    <t>11.01.2054</t>
  </si>
  <si>
    <t xml:space="preserve">Vila Maranhão II </t>
  </si>
  <si>
    <t>Vila Maranhão III (Antiga Vila Paraíba III)</t>
  </si>
  <si>
    <t>Vila Mato Grosso (Antiga Vila Alagoas III)</t>
  </si>
  <si>
    <t>06.12.2054</t>
  </si>
  <si>
    <t>COPEL GeT - 51%
Eletrosul - 49%</t>
  </si>
  <si>
    <t>COPEL GeT - 30%
Geração Céu Azul - 70%</t>
  </si>
  <si>
    <t>COPEL - 70%
Paineira Participações - 30%</t>
  </si>
  <si>
    <t>COPEL - 23,03%
Gerdau - 51,82%
Celesc - 23,03%
Statkraft - 2,12%</t>
  </si>
  <si>
    <t>COPEL GeT - 35,77%
Silea Participações - 64,23%</t>
  </si>
  <si>
    <t>COPEL - 20,3% 
COPEL GeT - 60,9% 
Petrobras - 18,8%</t>
  </si>
  <si>
    <r>
      <t xml:space="preserve">Voltalia - São Miguel 
do Gostoso </t>
    </r>
    <r>
      <rPr>
        <sz val="10"/>
        <rFont val="Calibri"/>
        <family val="2"/>
        <scheme val="minor"/>
      </rPr>
      <t>(5 parques)</t>
    </r>
  </si>
  <si>
    <t xml:space="preserve">COPEL- 49%
Voltalia-  51% </t>
  </si>
  <si>
    <t xml:space="preserve"> Solar</t>
  </si>
  <si>
    <t xml:space="preserve">        
  COPEL - 49% 
</t>
  </si>
  <si>
    <t>MVA</t>
  </si>
  <si>
    <r>
      <t>060/2001</t>
    </r>
    <r>
      <rPr>
        <vertAlign val="superscript"/>
        <sz val="10"/>
        <rFont val="Calibri"/>
        <family val="2"/>
        <scheme val="minor"/>
      </rPr>
      <t>3</t>
    </r>
  </si>
  <si>
    <t>01.01.2043</t>
  </si>
  <si>
    <r>
      <t>075/2001</t>
    </r>
    <r>
      <rPr>
        <vertAlign val="superscript"/>
        <sz val="10"/>
        <rFont val="Calibri"/>
        <family val="2"/>
        <scheme val="minor"/>
      </rPr>
      <t>4</t>
    </r>
  </si>
  <si>
    <t>006/2008</t>
  </si>
  <si>
    <t>027/2009</t>
  </si>
  <si>
    <t>010/2010</t>
  </si>
  <si>
    <t>015/2010</t>
  </si>
  <si>
    <t>SE Cerquilho III</t>
  </si>
  <si>
    <t>022/2012</t>
  </si>
  <si>
    <t>002/2013</t>
  </si>
  <si>
    <t>005/2014</t>
  </si>
  <si>
    <t>021/2014</t>
  </si>
  <si>
    <t>022/2014</t>
  </si>
  <si>
    <r>
      <t>006/16</t>
    </r>
    <r>
      <rPr>
        <vertAlign val="superscript"/>
        <sz val="10"/>
        <rFont val="Calibri"/>
        <family val="2"/>
      </rPr>
      <t>5</t>
    </r>
  </si>
  <si>
    <r>
      <t xml:space="preserve">Costa Oeste 
</t>
    </r>
    <r>
      <rPr>
        <sz val="8"/>
        <rFont val="Calibri"/>
        <family val="2"/>
      </rPr>
      <t>Copel Get - 100%</t>
    </r>
  </si>
  <si>
    <t>001/2012</t>
  </si>
  <si>
    <r>
      <t xml:space="preserve">Marumbi
</t>
    </r>
    <r>
      <rPr>
        <sz val="8"/>
        <rFont val="Calibri"/>
        <family val="2"/>
      </rPr>
      <t>Copel GeT - 100%</t>
    </r>
  </si>
  <si>
    <t>008/2012</t>
  </si>
  <si>
    <t>Uirapuru Transmissora
Copel GeT - 100%</t>
  </si>
  <si>
    <r>
      <t>002/2005</t>
    </r>
    <r>
      <rPr>
        <vertAlign val="superscript"/>
        <sz val="10"/>
        <rFont val="Calibri"/>
        <family val="2"/>
      </rPr>
      <t>6</t>
    </r>
  </si>
  <si>
    <r>
      <t xml:space="preserve">Subtotal Copel GeT </t>
    </r>
    <r>
      <rPr>
        <b/>
        <vertAlign val="superscript"/>
        <sz val="10"/>
        <color rgb="FFF37324"/>
        <rFont val="Calibri"/>
        <family val="2"/>
        <scheme val="minor"/>
      </rPr>
      <t>7</t>
    </r>
  </si>
  <si>
    <r>
      <t xml:space="preserve">Caiuá Transmissora
</t>
    </r>
    <r>
      <rPr>
        <sz val="8"/>
        <rFont val="Calibri"/>
        <family val="2"/>
      </rPr>
      <t>Copel GeT - 49%
Elecnor - 51%</t>
    </r>
  </si>
  <si>
    <t>007/2012</t>
  </si>
  <si>
    <r>
      <t xml:space="preserve">Integração Maranhense
</t>
    </r>
    <r>
      <rPr>
        <sz val="8"/>
        <rFont val="Calibri"/>
        <family val="2"/>
      </rPr>
      <t>Copel GeT - 49%
Elecnor - 51%</t>
    </r>
  </si>
  <si>
    <t>011/2012</t>
  </si>
  <si>
    <r>
      <t>Matrinchã</t>
    </r>
    <r>
      <rPr>
        <vertAlign val="superscript"/>
        <sz val="10"/>
        <rFont val="Calibri"/>
        <family val="2"/>
        <scheme val="minor"/>
      </rPr>
      <t xml:space="preserve"> </t>
    </r>
    <r>
      <rPr>
        <sz val="10"/>
        <rFont val="Calibri"/>
        <family val="2"/>
        <scheme val="minor"/>
      </rPr>
      <t xml:space="preserve">
</t>
    </r>
    <r>
      <rPr>
        <sz val="8"/>
        <rFont val="Calibri"/>
        <family val="2"/>
        <scheme val="minor"/>
      </rPr>
      <t>Copel GeT - 49%
State Grid - 51%</t>
    </r>
  </si>
  <si>
    <t>012/2012</t>
  </si>
  <si>
    <r>
      <t xml:space="preserve">Guaraciaba
</t>
    </r>
    <r>
      <rPr>
        <sz val="8"/>
        <rFont val="Calibri"/>
        <family val="2"/>
        <scheme val="minor"/>
      </rPr>
      <t>Copel GeT - 49%
State Grid - 51%</t>
    </r>
  </si>
  <si>
    <t>013/2012</t>
  </si>
  <si>
    <r>
      <t>Paranaíba</t>
    </r>
    <r>
      <rPr>
        <sz val="10"/>
        <rFont val="Calibri"/>
        <family val="2"/>
        <scheme val="minor"/>
      </rPr>
      <t xml:space="preserve">
</t>
    </r>
    <r>
      <rPr>
        <sz val="8"/>
        <rFont val="Calibri"/>
        <family val="2"/>
        <scheme val="minor"/>
      </rPr>
      <t>Copel GeT - 24,5% 
Furnas - 24,5% 
State Grid - 51%</t>
    </r>
  </si>
  <si>
    <r>
      <t xml:space="preserve">Cantareira
</t>
    </r>
    <r>
      <rPr>
        <sz val="8"/>
        <rFont val="Calibri"/>
        <family val="2"/>
        <scheme val="minor"/>
      </rPr>
      <t>Copel GeT - 49%
Elecnor - 51%</t>
    </r>
  </si>
  <si>
    <t>19/2014</t>
  </si>
  <si>
    <r>
      <t xml:space="preserve">Mata de Santa Genebra
</t>
    </r>
    <r>
      <rPr>
        <sz val="8"/>
        <rFont val="Calibri"/>
        <family val="2"/>
        <scheme val="minor"/>
      </rPr>
      <t>Copel GeT - 50,1%
Furnas - 49,9%</t>
    </r>
  </si>
  <si>
    <t>001/14</t>
  </si>
  <si>
    <t>Total</t>
  </si>
  <si>
    <t>13,8 kV</t>
  </si>
  <si>
    <t>34,5 kV</t>
  </si>
  <si>
    <t>69 kV</t>
  </si>
  <si>
    <t>138 kV</t>
  </si>
  <si>
    <t>Consum/Emp</t>
  </si>
  <si>
    <t xml:space="preserve"> Real (2)</t>
  </si>
  <si>
    <t xml:space="preserve"> Total (6)</t>
  </si>
  <si>
    <t>ELIMINATIONS</t>
  </si>
  <si>
    <t>COMBINED</t>
  </si>
  <si>
    <t>WIND POWER</t>
  </si>
  <si>
    <t>Note: Not considering the energy from MRE (Energy Relocation Mechanism).
¹ Includes Short Term Sales Agreements and CBR
² Assured Power allocated in the period, after impact of the GSF.
CCEE: Electric Power Trade Chamber / CCEAR: Energy Purchase Agreements in the Regulated Market / MCP: Short Term Market / CER: Agreements Reserve Energy / MCSD EN - Mechanism for Compensation of Surpluses and Deficits of New Energy / MVE - MVE - Sale of energy to the free market through the Surplus Selling Mechanism.</t>
  </si>
  <si>
    <t>Energy Sold (GWh)</t>
  </si>
  <si>
    <t>Number of Customers / Agreements</t>
  </si>
  <si>
    <t>Captive</t>
  </si>
  <si>
    <t>Free</t>
  </si>
  <si>
    <t>Others</t>
  </si>
  <si>
    <t xml:space="preserve"> Total Captive Market</t>
  </si>
  <si>
    <t xml:space="preserve"> Total Free Market</t>
  </si>
  <si>
    <t xml:space="preserve">Supply to Concessionaries </t>
  </si>
  <si>
    <t xml:space="preserve"> Total Grid Market</t>
  </si>
  <si>
    <t>Number of Costumers</t>
  </si>
  <si>
    <t xml:space="preserve">Copel’s Consolidated Market </t>
  </si>
  <si>
    <t>Copel Distribuição's grid market</t>
  </si>
  <si>
    <t>Auction - CCEAR 2015 - 2044 (HPP Colíder)</t>
  </si>
  <si>
    <t>Auction - CCAR 2018 - 2048 (HPP Baixo Iguaçu)</t>
  </si>
  <si>
    <t>Electricity Purchased for Resale</t>
  </si>
  <si>
    <t>(-) Transfer CDE and ACR funds - CCEE</t>
  </si>
  <si>
    <t>Micro and mini generators and customer repurchase</t>
  </si>
  <si>
    <t>Fair value in the purchase and sale of energy</t>
  </si>
  <si>
    <t>(-) PIS/Pasep and Cofins</t>
  </si>
  <si>
    <t>Purchase of energy in the regulated party - CCEAR</t>
  </si>
  <si>
    <t xml:space="preserve">Charges of the main distribution and transmission grid </t>
  </si>
  <si>
    <t>Concessionaries  and Licensees</t>
  </si>
  <si>
    <t>CCEE (Assigments MCSD EN)</t>
  </si>
  <si>
    <t>CCEAR  (other concessionaries)</t>
  </si>
  <si>
    <t>Bilateral Agreements (Copel Mercado Livre)</t>
  </si>
  <si>
    <t>Bilateral Agreements ¹</t>
  </si>
  <si>
    <t>CCEE (MCP) ²</t>
  </si>
  <si>
    <t>Wind Farms Complex</t>
  </si>
  <si>
    <t>Bilateral Agreements (Group Companies)</t>
  </si>
  <si>
    <t>Total Copel Consolidated</t>
  </si>
  <si>
    <t>System usage charges</t>
  </si>
  <si>
    <t>Itaipu transportation charges</t>
  </si>
  <si>
    <t>Charge reserve energy - EER</t>
  </si>
  <si>
    <t>System Service Charges - ESS</t>
  </si>
  <si>
    <t>(-) PIS / Pasep and Cofins taxes on charges for use of power grid</t>
  </si>
  <si>
    <t>Energy Balance - Copel GET</t>
  </si>
  <si>
    <t>Copel Staff List</t>
  </si>
  <si>
    <t>MANAGEMENT</t>
  </si>
  <si>
    <t>Interest</t>
  </si>
  <si>
    <t>Installed
Capacity (MW)</t>
  </si>
  <si>
    <t>Installed 
Capacity (MW)</t>
  </si>
  <si>
    <t>Assured Power
(Average MW)</t>
  </si>
  <si>
    <t>Generation
(GWh)*</t>
  </si>
  <si>
    <t>Proportional installed capacity (MW)</t>
  </si>
  <si>
    <t>Concession Expires</t>
  </si>
  <si>
    <t>Transmission Lines (km)</t>
  </si>
  <si>
    <t>Substation (amount)</t>
  </si>
  <si>
    <t>TRANSMISSION</t>
  </si>
  <si>
    <t>GENERATION</t>
  </si>
  <si>
    <t>DISTRIBUTION</t>
  </si>
  <si>
    <t>Distribution lines (km)</t>
  </si>
  <si>
    <t>Substations</t>
  </si>
  <si>
    <t>Installed power substations (MVA)</t>
  </si>
  <si>
    <t>Municipalities served</t>
  </si>
  <si>
    <t>Locations served</t>
  </si>
  <si>
    <t>Captive customers</t>
  </si>
  <si>
    <t>Customers by distribution employee</t>
  </si>
  <si>
    <t xml:space="preserve">DEC (in hundredths of an hour and minute) </t>
  </si>
  <si>
    <t>FEC (number of outages)</t>
  </si>
  <si>
    <t>Number of contracts</t>
  </si>
  <si>
    <t>Energy sold (GWh)</t>
  </si>
  <si>
    <t>APR (R$ million)</t>
  </si>
  <si>
    <t>Proporcional APR (R$ million)</t>
  </si>
  <si>
    <t>Proporcional Assured Power
(Average MW)</t>
  </si>
  <si>
    <t>(4) Assured power considered the average wind generation.
(5) Extension of Grant according to REH 2919/2021 and 2932/2021.
(6) Under approval by ANEEL.
(7) Plant in the process of modernization.
(8) Generation only for the month of Dec/2021.
* Considers internal consumption of generators.</t>
  </si>
  <si>
    <t>(1) RAG of R$139.7 million, updated by Aneel's Resolution No. 2,902, of July 20, 2021.
(2) In partial operation, entry into commercial operation of the fourth generating unit scheduled for the 1st quarter of 2022.
(3) Power plants exempted from concession, are only registered with ANEEL.</t>
  </si>
  <si>
    <t>Hydroelectric Power Plants</t>
  </si>
  <si>
    <t>Thermal Power Plant</t>
  </si>
  <si>
    <t>Wind Power Plants</t>
  </si>
  <si>
    <t>Large hydroelectric power plant (HPP)</t>
  </si>
  <si>
    <t>Small hydroelectric power station (SHP)</t>
  </si>
  <si>
    <t>hydroelectric power plant (HPP)</t>
  </si>
  <si>
    <t>Hydroelectric</t>
  </si>
  <si>
    <t>Thermoelectric</t>
  </si>
  <si>
    <t>Wind</t>
  </si>
  <si>
    <t>Total Participations</t>
  </si>
  <si>
    <t>Enterprise</t>
  </si>
  <si>
    <t>Partners</t>
  </si>
  <si>
    <t>Subsidiary / SPC</t>
  </si>
  <si>
    <t>Contract</t>
  </si>
  <si>
    <t>TL</t>
  </si>
  <si>
    <r>
      <t>Extension (km)</t>
    </r>
    <r>
      <rPr>
        <b/>
        <vertAlign val="superscript"/>
        <sz val="10"/>
        <color rgb="FFF37324"/>
        <rFont val="Calibri"/>
        <family val="2"/>
        <scheme val="minor"/>
      </rPr>
      <t>2</t>
    </r>
  </si>
  <si>
    <t>APR ¹ (R$ milhões)</t>
  </si>
  <si>
    <t>Concession Expiration</t>
  </si>
  <si>
    <t>Several</t>
  </si>
  <si>
    <t>TL Bateias - Jaguariaiva</t>
  </si>
  <si>
    <t>TL Bateias - Pilarzinho</t>
  </si>
  <si>
    <t>TL Foz - Cascavel Oeste</t>
  </si>
  <si>
    <t>TL Araraquara II — Taubaté</t>
  </si>
  <si>
    <t>TL Foz do Chopim - Salto Osório
LT Londrina - Figueira</t>
  </si>
  <si>
    <t>TL Assis — Paraguaçu Paulista II</t>
  </si>
  <si>
    <t>TL Bateias - Curitiba Norte</t>
  </si>
  <si>
    <t>TL Foz do Chopim - Realeza</t>
  </si>
  <si>
    <t>TL Assis – Londrina</t>
  </si>
  <si>
    <t>Lot E: TL Baixo Iguaçu - Realeza; TL Uberaba - Curitiba Centro; TL Curitiba Leste - Blumenau; SE Medianeira; SE Curitiba Centro; SE Andirá leste; Other Sections</t>
  </si>
  <si>
    <r>
      <rPr>
        <vertAlign val="superscript"/>
        <sz val="8"/>
        <rFont val="Calibri"/>
        <family val="2"/>
        <scheme val="minor"/>
      </rPr>
      <t>1</t>
    </r>
    <r>
      <rPr>
        <sz val="8"/>
        <rFont val="Calibri"/>
        <family val="2"/>
        <scheme val="minor"/>
      </rPr>
      <t xml:space="preserve">  Since February 1, 2014, the plant’s operation has been under the responsibility of UEGA. The Araucária TPP does not have availability agreements and operates under the merchant model.</t>
    </r>
  </si>
  <si>
    <t>TL Cascavel Norte - Cascavel Oeste 
TL Cascavel Norte - Umuarama Sul 
SE Umuarama Sul</t>
  </si>
  <si>
    <t>TL Curitiba - Curitiba Leste</t>
  </si>
  <si>
    <r>
      <rPr>
        <vertAlign val="superscript"/>
        <sz val="8"/>
        <rFont val="Calibri"/>
        <family val="2"/>
        <scheme val="minor"/>
      </rPr>
      <t>2</t>
    </r>
    <r>
      <rPr>
        <sz val="8"/>
        <rFont val="Calibri"/>
        <family val="2"/>
        <scheme val="minor"/>
      </rPr>
      <t xml:space="preserve"> GSF reconciliation under approval. New term of the concession after approval: 08.15.2032.</t>
    </r>
  </si>
  <si>
    <t>TL Ivaiporã - Londrina</t>
  </si>
  <si>
    <t>TL Guaíra - Umuarama Sul 
TL Cascavel Norte - Cascavel Oeste
SE Santa Quitéria / SE Cascavel Norte</t>
  </si>
  <si>
    <t>TL Açailandia - Miranda II</t>
  </si>
  <si>
    <t>TL Paranaíta - Ribeirãozinho</t>
  </si>
  <si>
    <t>TL Ribeirãozinho - Marimbondo</t>
  </si>
  <si>
    <t>TL Barreiras II - Pirapora II</t>
  </si>
  <si>
    <t>TL Estreito - Fernão Dias</t>
  </si>
  <si>
    <r>
      <t xml:space="preserve">HPP Mauá 
</t>
    </r>
    <r>
      <rPr>
        <sz val="10"/>
        <rFont val="Calibri"/>
        <family val="2"/>
        <scheme val="minor"/>
      </rPr>
      <t>(Consórcio Energético Cruzeiro do Sul)</t>
    </r>
  </si>
  <si>
    <t>TL Araraquara II - Bateias</t>
  </si>
  <si>
    <r>
      <t xml:space="preserve">HPP Baixo Iguaçu
</t>
    </r>
    <r>
      <rPr>
        <sz val="10"/>
        <rFont val="Calibri"/>
        <family val="2"/>
        <scheme val="minor"/>
      </rPr>
      <t>(Consórcio Empreendedor Baixo Iguaçu)</t>
    </r>
  </si>
  <si>
    <r>
      <t>Subtotal SPCs</t>
    </r>
    <r>
      <rPr>
        <b/>
        <vertAlign val="superscript"/>
        <sz val="10"/>
        <color rgb="FFF37324"/>
        <rFont val="Calibri"/>
        <family val="2"/>
        <scheme val="minor"/>
      </rPr>
      <t xml:space="preserve"> 8</t>
    </r>
  </si>
  <si>
    <r>
      <rPr>
        <b/>
        <sz val="10"/>
        <rFont val="Calibri"/>
        <family val="2"/>
        <scheme val="minor"/>
      </rPr>
      <t>HPP Santa Clara</t>
    </r>
    <r>
      <rPr>
        <sz val="10"/>
        <rFont val="Calibri"/>
        <family val="2"/>
        <scheme val="minor"/>
      </rPr>
      <t xml:space="preserve">  
(Elejor)</t>
    </r>
  </si>
  <si>
    <r>
      <rPr>
        <b/>
        <sz val="10"/>
        <rFont val="Calibri"/>
        <family val="2"/>
        <scheme val="minor"/>
      </rPr>
      <t>HPP Fundão</t>
    </r>
    <r>
      <rPr>
        <sz val="10"/>
        <rFont val="Calibri"/>
        <family val="2"/>
        <scheme val="minor"/>
      </rPr>
      <t xml:space="preserve">  
(Elejor)</t>
    </r>
  </si>
  <si>
    <r>
      <rPr>
        <b/>
        <sz val="10"/>
        <rFont val="Calibri"/>
        <family val="2"/>
        <scheme val="minor"/>
      </rPr>
      <t>HPP Dona Francisca</t>
    </r>
    <r>
      <rPr>
        <sz val="10"/>
        <rFont val="Calibri"/>
        <family val="2"/>
        <scheme val="minor"/>
      </rPr>
      <t xml:space="preserve"> 
(DFESA)</t>
    </r>
  </si>
  <si>
    <r>
      <rPr>
        <b/>
        <sz val="10"/>
        <rFont val="Calibri"/>
        <family val="2"/>
        <scheme val="minor"/>
      </rPr>
      <t>SHP Santa Clara I</t>
    </r>
    <r>
      <rPr>
        <sz val="10"/>
        <rFont val="Calibri"/>
        <family val="2"/>
        <scheme val="minor"/>
      </rPr>
      <t xml:space="preserve">  
(Elejor)</t>
    </r>
  </si>
  <si>
    <r>
      <rPr>
        <b/>
        <sz val="10"/>
        <rFont val="Calibri"/>
        <family val="2"/>
        <scheme val="minor"/>
      </rPr>
      <t>SHP Fundão I</t>
    </r>
    <r>
      <rPr>
        <sz val="10"/>
        <rFont val="Calibri"/>
        <family val="2"/>
        <scheme val="minor"/>
      </rPr>
      <t xml:space="preserve">  
(Elejor)</t>
    </r>
  </si>
  <si>
    <r>
      <rPr>
        <b/>
        <sz val="10"/>
        <rFont val="Calibri"/>
        <family val="2"/>
        <scheme val="minor"/>
      </rPr>
      <t xml:space="preserve">SHP Arturo Andreoli </t>
    </r>
    <r>
      <rPr>
        <vertAlign val="superscript"/>
        <sz val="10"/>
        <rFont val="Calibri"/>
        <family val="2"/>
        <scheme val="minor"/>
      </rPr>
      <t>2</t>
    </r>
    <r>
      <rPr>
        <b/>
        <sz val="10"/>
        <rFont val="Calibri"/>
        <family val="2"/>
        <scheme val="minor"/>
      </rPr>
      <t xml:space="preserve"> 
</t>
    </r>
    <r>
      <rPr>
        <sz val="10"/>
        <rFont val="Calibri"/>
        <family val="2"/>
        <scheme val="minor"/>
      </rPr>
      <t>(Foz do Chopim)</t>
    </r>
  </si>
  <si>
    <r>
      <rPr>
        <b/>
        <sz val="10"/>
        <rFont val="Calibri"/>
        <family val="2"/>
        <scheme val="minor"/>
      </rPr>
      <t xml:space="preserve">TPP Araucária </t>
    </r>
    <r>
      <rPr>
        <vertAlign val="superscript"/>
        <sz val="10"/>
        <rFont val="Calibri"/>
        <family val="2"/>
        <scheme val="minor"/>
      </rPr>
      <t xml:space="preserve">1
</t>
    </r>
    <r>
      <rPr>
        <sz val="10"/>
        <rFont val="Calibri"/>
        <family val="2"/>
        <scheme val="minor"/>
      </rPr>
      <t>(UEG Araucária)</t>
    </r>
  </si>
  <si>
    <t>DEC ¹
(hours)</t>
  </si>
  <si>
    <t xml:space="preserve">FEC ²
(outages) </t>
  </si>
  <si>
    <t>¹  DEC measured in hours and hundredths of an hour
²  FEC expressed in number of interruptions and hundredths of a number of interruptions year to date</t>
  </si>
  <si>
    <r>
      <rPr>
        <vertAlign val="superscript"/>
        <sz val="8"/>
        <rFont val="Calibri"/>
        <family val="2"/>
        <scheme val="minor"/>
      </rPr>
      <t>1</t>
    </r>
    <r>
      <rPr>
        <sz val="8"/>
        <rFont val="Calibri"/>
        <family val="2"/>
        <scheme val="minor"/>
      </rPr>
      <t xml:space="preserve"> Proportional to Copel's interest in the project. Values referring to the 2021/2022 cycle according to REH 2,959/2021, without considering the adjustment portion (PA). It considers assets that came into operation until 09.30.2021.
² Considers double circuit sections (circuits that share the same transmission tower).
³ Contract renewed according to Law 12,783/13.
</t>
    </r>
    <r>
      <rPr>
        <vertAlign val="superscript"/>
        <sz val="8"/>
        <rFont val="Calibri"/>
        <family val="2"/>
        <scheme val="minor"/>
      </rPr>
      <t>4</t>
    </r>
    <r>
      <rPr>
        <sz val="8"/>
        <rFont val="Calibri"/>
        <family val="2"/>
        <scheme val="minor"/>
      </rPr>
      <t xml:space="preserve"> As of 10.31.2018, the RAP was reduced by 50%.
</t>
    </r>
    <r>
      <rPr>
        <vertAlign val="superscript"/>
        <sz val="8"/>
        <rFont val="Calibri"/>
        <family val="2"/>
        <scheme val="minor"/>
      </rPr>
      <t>5</t>
    </r>
    <r>
      <rPr>
        <sz val="8"/>
        <rFont val="Calibri"/>
        <family val="2"/>
        <scheme val="minor"/>
      </rPr>
      <t xml:space="preserve"> The construction of 38 km of sectioning lines was foreseen in the implementation of the Andirá Leste and Medianeira SEs, 2 km of which for Contract 060/2001 and 36 km for LTs that do not belong to Copel GeT, which, despite being included in the RAP, in reason for the investment made, will not be added to Copel's assets.
</t>
    </r>
    <r>
      <rPr>
        <vertAlign val="superscript"/>
        <sz val="8"/>
        <rFont val="Calibri"/>
        <family val="2"/>
        <scheme val="minor"/>
      </rPr>
      <t>6</t>
    </r>
    <r>
      <rPr>
        <sz val="8"/>
        <rFont val="Calibri"/>
        <family val="2"/>
        <scheme val="minor"/>
      </rPr>
      <t xml:space="preserve"> As of 07/09/2021, the RAP was reduced by 50%.
</t>
    </r>
    <r>
      <rPr>
        <vertAlign val="superscript"/>
        <sz val="8"/>
        <rFont val="Calibri"/>
        <family val="2"/>
        <scheme val="minor"/>
      </rPr>
      <t>7</t>
    </r>
    <r>
      <rPr>
        <sz val="8"/>
        <rFont val="Calibri"/>
        <family val="2"/>
        <scheme val="minor"/>
      </rPr>
      <t xml:space="preserve"> Consolidated Result.
</t>
    </r>
    <r>
      <rPr>
        <vertAlign val="superscript"/>
        <sz val="8"/>
        <rFont val="Calibri"/>
        <family val="2"/>
        <scheme val="minor"/>
      </rPr>
      <t>8</t>
    </r>
    <r>
      <rPr>
        <sz val="8"/>
        <rFont val="Calibri"/>
        <family val="2"/>
        <scheme val="minor"/>
      </rPr>
      <t xml:space="preserve"> Equity Income.</t>
    </r>
  </si>
  <si>
    <t>QUALITY OF SUPPLY</t>
  </si>
  <si>
    <t>OPERATIONAL DATA</t>
  </si>
  <si>
    <t>Number of Consumers</t>
  </si>
  <si>
    <t>Cities served</t>
  </si>
  <si>
    <t>Voltage</t>
  </si>
  <si>
    <t>Number of Substations</t>
  </si>
  <si>
    <t>Km of lines</t>
  </si>
  <si>
    <t>Telecom</t>
  </si>
  <si>
    <t>Income Statement 2021</t>
  </si>
  <si>
    <t>NET INCOME FROM DISCONTINUED OPERATIONS</t>
  </si>
  <si>
    <t>Attributed to controlling shareholders - discontinued operations</t>
  </si>
  <si>
    <t>NET OPERATING REVENUE</t>
  </si>
  <si>
    <t>Consumer-to-employee ratio DIS</t>
  </si>
  <si>
    <t xml:space="preserve">
Captive Consumers </t>
  </si>
  <si>
    <t>Copel Dis employees</t>
  </si>
  <si>
    <t>Jan-Dec</t>
  </si>
  <si>
    <t>Technical Loss</t>
  </si>
  <si>
    <t>Non-Technical Loss</t>
  </si>
  <si>
    <t>Total loss</t>
  </si>
  <si>
    <t>Period</t>
  </si>
  <si>
    <t>Regulatory (1)</t>
  </si>
  <si>
    <t>Regulatory (3)</t>
  </si>
  <si>
    <t>Regulatory (5)</t>
  </si>
  <si>
    <t xml:space="preserve"> Calculated (4)</t>
  </si>
  <si>
    <t>(1) Percentage established in the tariff review;</t>
  </si>
  <si>
    <t>(2) Technical loss calculated and reported monthly to Aneel;</t>
  </si>
  <si>
    <t>(3) Percentage established in the tariff review;</t>
  </si>
  <si>
    <t>(4) Difference between reported total losses and technical losses calculated as a percentage established in the review and the total injected energy, also reported monthly to Aneel;</t>
  </si>
  <si>
    <t>(5) (Regulatory percentage of PNT x informed BT Market + technical losses calculated as a percentage established in the review and the total energy injected) / Injected energy;</t>
  </si>
  <si>
    <t>(6) Total loss on injected energy.</t>
  </si>
  <si>
    <t>NOTE: In the calculation of the distributor's total losses, energy losses inherent to the electric power system (technical losses), commercial losses (mainly due to fraud, theft) and differences related to the shift in the billing schedule and the effects of the portion of mini and micro generation distributed in the Company's network</t>
  </si>
  <si>
    <t>Income Statement 4T20</t>
  </si>
  <si>
    <t>ENERGY FLOW CONSOLIDATED 4Q21</t>
  </si>
  <si>
    <t>ENERGY FLOW CONSOLIDATED 2021</t>
  </si>
  <si>
    <t>Cotrolated Staff List</t>
  </si>
  <si>
    <t>Costa Oeste, Marumbi, Uirapuru</t>
  </si>
  <si>
    <t>Wind Farms</t>
  </si>
  <si>
    <t>Eliminations</t>
  </si>
  <si>
    <t>Consolidated</t>
  </si>
  <si>
    <t>Assets - December/2020</t>
  </si>
  <si>
    <t>Liabilities - December/2020</t>
  </si>
  <si>
    <t>Attributed to controlling shareholders - descontinued operations</t>
  </si>
  <si>
    <t>EBITDA discontinued operations (Copel Telecom)</t>
  </si>
  <si>
    <t>EBITDA with continued operations</t>
  </si>
  <si>
    <t>R$ mil</t>
  </si>
  <si>
    <t>R$ '000</t>
  </si>
  <si>
    <t>C. Oeste, Marumbi, Uirapuru</t>
  </si>
  <si>
    <t>Elimination</t>
  </si>
  <si>
    <t>Contains PIS and COFINS</t>
  </si>
  <si>
    <t>Contains PIS and COFINS. Net of ICMS.</t>
  </si>
  <si>
    <t>Final Costumer Tariff - Copel Distribuição</t>
  </si>
  <si>
    <t>Final Costumer Tariff  supply average tariff (R$/MWh)</t>
  </si>
  <si>
    <t>Purchase Tariff - Copel Distribuição</t>
  </si>
  <si>
    <t xml:space="preserve">Total /  Average Purchuse Tariff </t>
  </si>
  <si>
    <t>(average MW)</t>
  </si>
  <si>
    <t>Reference: February-22</t>
  </si>
  <si>
    <t>Concessionaires Supply CCEE</t>
  </si>
  <si>
    <t>COPEL GET
+ FDA + BELA VISTA</t>
  </si>
  <si>
    <t>Energy Flow</t>
  </si>
  <si>
    <t>Avaiable</t>
  </si>
  <si>
    <t>Linhas</t>
  </si>
  <si>
    <t>Subestações</t>
  </si>
  <si>
    <t>INTEREST</t>
  </si>
  <si>
    <t>Own Resources GeT*</t>
  </si>
  <si>
    <t>Own Resources SPP and Wind Farm</t>
  </si>
  <si>
    <t>Purchases</t>
  </si>
  <si>
    <t xml:space="preserve">TOTAL OWN RESOURCES + SOLD </t>
  </si>
  <si>
    <t>TOTAL SOLD</t>
  </si>
  <si>
    <t>Sales (Regulated)</t>
  </si>
  <si>
    <t>Sales (Regulated) %</t>
  </si>
  <si>
    <t>Sales (Free Market)</t>
  </si>
  <si>
    <t>Sales (Free Market) %</t>
  </si>
  <si>
    <t>Total Available</t>
  </si>
  <si>
    <t>Total Available (%)</t>
  </si>
  <si>
    <t xml:space="preserve">Avarege price of energy sold (R$)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</si>
</sst>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41" formatCode="_(* #,##0_);_(* \(#,##0\);_(* &quot;-&quot;_);_(@_)"/>
    <numFmt numFmtId="43" formatCode="_(* #,##0.00_);_(* \(#,##0.00\);_(* &quot;-&quot;??_);_(@_)"/>
    <numFmt numFmtId="164" formatCode="&quot;R$&quot;\ #,##0;[Red]\-&quot;R$&quot;\ #,##0"/>
    <numFmt numFmtId="165" formatCode="_-* #,##0_-;\-* #,##0_-;_-* &quot;-&quot;_-;_-@_-"/>
    <numFmt numFmtId="166" formatCode="_-* #,##0.00_-;\-* #,##0.00_-;_-* &quot;-&quot;??_-;_-@_-"/>
    <numFmt numFmtId="167" formatCode="_(* #,##0_);_(* \(#,##0\);_(* \-??_);_(@_)"/>
    <numFmt numFmtId="168" formatCode="_(* #,##0.0_);_(* \(#,##0.0\);_(* \-??_);_(@_)"/>
    <numFmt numFmtId="169" formatCode="0.0"/>
    <numFmt numFmtId="170" formatCode="_(* #,##0.00_);_(* \(#,##0.00\);_(* \-??_);_(@_)"/>
    <numFmt numFmtId="171" formatCode="&quot;R$ &quot;#,##0_);[Red]&quot;(R$ &quot;#,##0\)"/>
    <numFmt numFmtId="172" formatCode="[$-416]#,##0_);[Red]\(#,##0\)"/>
    <numFmt numFmtId="173" formatCode="#,##0.0_);[Red]\-#,##0.0"/>
    <numFmt numFmtId="174" formatCode="0_);\(0\)"/>
    <numFmt numFmtId="175" formatCode="[$-416]#,##0_);\(#,##0\)"/>
    <numFmt numFmtId="176" formatCode="_(* #,##0.0_);_(* \(#,##0.0\);_(* \-_);_(@_)"/>
    <numFmt numFmtId="177" formatCode="_(* #,##0_);_(* \(#,##0\);_(* \-_);_(@_)"/>
    <numFmt numFmtId="178" formatCode="0.0_);\(0.0\)"/>
    <numFmt numFmtId="179" formatCode="_(* #,##0.0_);_(* \(#,##0.0\);_(* &quot;-&quot;??_);_(@_)"/>
    <numFmt numFmtId="180" formatCode="_(* #,##0_);_(* \(#,##0\);_(* &quot;-&quot;??_);_(@_)"/>
    <numFmt numFmtId="181" formatCode="_(* #,##0.0_);_(* \(#,##0.0\);_(* &quot;-&quot;_);_(@_)"/>
    <numFmt numFmtId="182" formatCode="_-* #,##0_-;\-* #,##0_-;_-* &quot;-&quot;??_-;_-@_-"/>
    <numFmt numFmtId="183" formatCode="&quot;R$ &quot;#,##0_);[Red]\(&quot;R$ &quot;#,##0\)"/>
    <numFmt numFmtId="184" formatCode="#,##0.0"/>
    <numFmt numFmtId="185" formatCode="dd\.mm\.yyyy"/>
    <numFmt numFmtId="186" formatCode="_-* #,##0_-;\-* #,##0_-;_-* \-??_-;_-@_-"/>
    <numFmt numFmtId="187" formatCode="0.0%"/>
    <numFmt numFmtId="188" formatCode="#,##0.0_);\(#,##0.0\)"/>
    <numFmt numFmtId="189" formatCode="#,##0_ ;\-#,##0\ "/>
    <numFmt numFmtId="190" formatCode="mm\.dd\.yyyy"/>
    <numFmt numFmtId="191" formatCode="_-* #,##0.0_-;\-* #,##0.0_-;_-* &quot;-&quot;??_-;_-@_-"/>
    <numFmt numFmtId="192" formatCode="#,##0.00_ ;\-#,##0.00\ "/>
    <numFmt numFmtId="193" formatCode="#,##0.0_ ;\-#,##0.0\ "/>
  </numFmts>
  <fonts count="72" x14ac:knownFonts="1">
    <font>
      <sz val="11"/>
      <color theme="1"/>
      <name val="Calibri"/>
      <family val="2"/>
      <scheme val="minor"/>
    </font>
    <font>
      <sz val="11"/>
      <color theme="1"/>
      <name val="Calibri"/>
      <family val="2"/>
      <scheme val="minor"/>
    </font>
    <font>
      <sz val="10"/>
      <name val="Calibri"/>
      <family val="2"/>
    </font>
    <font>
      <b/>
      <sz val="10"/>
      <color rgb="FFF37324"/>
      <name val="Calibri"/>
      <family val="2"/>
    </font>
    <font>
      <b/>
      <sz val="10"/>
      <color rgb="FFF37324"/>
      <name val="Calibri"/>
      <family val="2"/>
      <scheme val="minor"/>
    </font>
    <font>
      <sz val="10"/>
      <name val="Calibri"/>
      <family val="2"/>
      <scheme val="minor"/>
    </font>
    <font>
      <sz val="9"/>
      <name val="Calibri"/>
      <family val="2"/>
    </font>
    <font>
      <b/>
      <sz val="10"/>
      <color theme="1"/>
      <name val="Calibri"/>
      <family val="2"/>
      <scheme val="minor"/>
    </font>
    <font>
      <b/>
      <sz val="10"/>
      <name val="Calibri"/>
      <family val="2"/>
      <scheme val="minor"/>
    </font>
    <font>
      <sz val="10"/>
      <color theme="1"/>
      <name val="Calibri"/>
      <family val="2"/>
      <scheme val="minor"/>
    </font>
    <font>
      <sz val="10"/>
      <name val="Arial"/>
      <family val="2"/>
    </font>
    <font>
      <sz val="11"/>
      <color theme="5"/>
      <name val="Calibri"/>
      <family val="2"/>
      <scheme val="minor"/>
    </font>
    <font>
      <b/>
      <sz val="9"/>
      <name val="Calibri"/>
      <family val="2"/>
      <charset val="1"/>
    </font>
    <font>
      <b/>
      <sz val="9"/>
      <name val="Calibri"/>
      <family val="2"/>
      <scheme val="minor"/>
    </font>
    <font>
      <sz val="9"/>
      <name val="Calibri"/>
      <family val="2"/>
      <scheme val="minor"/>
    </font>
    <font>
      <vertAlign val="superscript"/>
      <sz val="10"/>
      <name val="Calibri"/>
      <family val="2"/>
      <scheme val="minor"/>
    </font>
    <font>
      <sz val="8"/>
      <name val="Calibri"/>
      <family val="2"/>
      <scheme val="minor"/>
    </font>
    <font>
      <vertAlign val="superscript"/>
      <sz val="8"/>
      <name val="Calibri"/>
      <family val="2"/>
      <scheme val="minor"/>
    </font>
    <font>
      <sz val="8"/>
      <name val="Calibri"/>
      <family val="2"/>
    </font>
    <font>
      <b/>
      <vertAlign val="superscript"/>
      <sz val="10"/>
      <color rgb="FFF37324"/>
      <name val="Calibri"/>
      <family val="2"/>
      <scheme val="minor"/>
    </font>
    <font>
      <vertAlign val="superscript"/>
      <sz val="10"/>
      <name val="Calibri"/>
      <family val="2"/>
    </font>
    <font>
      <b/>
      <sz val="10"/>
      <color theme="5"/>
      <name val="Calibri"/>
      <family val="2"/>
    </font>
    <font>
      <sz val="9"/>
      <color theme="1"/>
      <name val="Calibri"/>
      <family val="2"/>
      <scheme val="minor"/>
    </font>
    <font>
      <b/>
      <sz val="9"/>
      <color theme="1"/>
      <name val="Calibri"/>
      <family val="2"/>
      <scheme val="minor"/>
    </font>
    <font>
      <b/>
      <sz val="12"/>
      <color theme="0"/>
      <name val="Calibri"/>
      <family val="2"/>
    </font>
    <font>
      <vertAlign val="superscript"/>
      <sz val="9"/>
      <name val="Calibri"/>
      <family val="2"/>
      <scheme val="minor"/>
    </font>
    <font>
      <b/>
      <sz val="10"/>
      <color rgb="FFF37334"/>
      <name val="Calibri"/>
      <family val="2"/>
      <scheme val="minor"/>
    </font>
    <font>
      <sz val="10"/>
      <name val="Arial"/>
      <family val="2"/>
    </font>
    <font>
      <b/>
      <sz val="12"/>
      <color rgb="FFF37324"/>
      <name val="Calibri"/>
      <family val="2"/>
    </font>
    <font>
      <b/>
      <sz val="8"/>
      <color theme="1"/>
      <name val="Calibri"/>
      <family val="2"/>
      <scheme val="minor"/>
    </font>
    <font>
      <b/>
      <sz val="10"/>
      <color theme="1" tint="0.14999847407452621"/>
      <name val="Calibri"/>
      <family val="2"/>
      <scheme val="minor"/>
    </font>
    <font>
      <b/>
      <vertAlign val="superscript"/>
      <sz val="10"/>
      <name val="Calibri"/>
      <family val="2"/>
      <scheme val="minor"/>
    </font>
    <font>
      <b/>
      <sz val="10"/>
      <name val="Gadugi"/>
      <family val="2"/>
    </font>
    <font>
      <sz val="10"/>
      <name val="Gadugi"/>
      <family val="2"/>
    </font>
    <font>
      <b/>
      <sz val="10"/>
      <color rgb="FFF37324"/>
      <name val="Gadugi"/>
      <family val="2"/>
    </font>
    <font>
      <b/>
      <sz val="10"/>
      <color rgb="FFF37424"/>
      <name val="Gadugi"/>
      <family val="2"/>
    </font>
    <font>
      <vertAlign val="superscript"/>
      <sz val="10"/>
      <name val="Gadugi"/>
      <family val="2"/>
    </font>
    <font>
      <sz val="9"/>
      <name val="Gadugi"/>
      <family val="2"/>
    </font>
    <font>
      <vertAlign val="superscript"/>
      <sz val="9"/>
      <name val="Gadugi"/>
      <family val="2"/>
    </font>
    <font>
      <b/>
      <sz val="10"/>
      <color theme="5"/>
      <name val="Gadugi"/>
      <family val="2"/>
    </font>
    <font>
      <b/>
      <sz val="9"/>
      <color rgb="FFF37324"/>
      <name val="Gadugi"/>
      <family val="2"/>
    </font>
    <font>
      <b/>
      <sz val="9"/>
      <name val="Gadugi"/>
      <family val="2"/>
    </font>
    <font>
      <b/>
      <sz val="11"/>
      <color theme="1"/>
      <name val="Calibri"/>
      <family val="2"/>
      <scheme val="minor"/>
    </font>
    <font>
      <b/>
      <sz val="8"/>
      <color theme="1"/>
      <name val="Gadugi"/>
      <family val="2"/>
    </font>
    <font>
      <sz val="8"/>
      <name val="Gadugi"/>
      <family val="2"/>
    </font>
    <font>
      <vertAlign val="superscript"/>
      <sz val="8"/>
      <name val="Gadugi"/>
      <family val="2"/>
    </font>
    <font>
      <sz val="9"/>
      <color theme="1"/>
      <name val="Gadugi"/>
      <family val="2"/>
    </font>
    <font>
      <sz val="8"/>
      <color theme="1"/>
      <name val="Calibri"/>
      <family val="2"/>
      <scheme val="minor"/>
    </font>
    <font>
      <b/>
      <sz val="8"/>
      <name val="Calibri"/>
      <family val="2"/>
      <scheme val="minor"/>
    </font>
    <font>
      <b/>
      <sz val="8"/>
      <name val="Calibri"/>
      <family val="2"/>
    </font>
    <font>
      <b/>
      <sz val="9"/>
      <color rgb="FFF37424"/>
      <name val="Gadugi"/>
      <family val="2"/>
    </font>
    <font>
      <sz val="10"/>
      <color theme="1"/>
      <name val="Gadugi"/>
      <family val="2"/>
    </font>
    <font>
      <sz val="11"/>
      <color theme="1"/>
      <name val="Gadugi"/>
      <family val="2"/>
    </font>
    <font>
      <i/>
      <sz val="9"/>
      <name val="Gadugi"/>
      <family val="2"/>
    </font>
    <font>
      <b/>
      <sz val="10"/>
      <color theme="1"/>
      <name val="Gadugi"/>
      <family val="2"/>
    </font>
    <font>
      <b/>
      <sz val="8"/>
      <color rgb="FFF37324"/>
      <name val="Gadugi"/>
      <family val="2"/>
    </font>
    <font>
      <b/>
      <sz val="8"/>
      <name val="Gadugi"/>
      <family val="2"/>
    </font>
    <font>
      <b/>
      <sz val="9"/>
      <color theme="5"/>
      <name val="Gadugi"/>
      <family val="2"/>
    </font>
    <font>
      <b/>
      <sz val="8"/>
      <color theme="5"/>
      <name val="Gadugi"/>
      <family val="2"/>
    </font>
    <font>
      <sz val="9"/>
      <color theme="5"/>
      <name val="Gadugi"/>
      <family val="2"/>
    </font>
    <font>
      <sz val="8"/>
      <color theme="1"/>
      <name val="Gadugi"/>
      <family val="2"/>
    </font>
    <font>
      <b/>
      <sz val="9"/>
      <color theme="1"/>
      <name val="Gadugi"/>
      <family val="2"/>
    </font>
    <font>
      <b/>
      <sz val="9"/>
      <color rgb="FF000000"/>
      <name val="Gadugi"/>
      <family val="2"/>
    </font>
    <font>
      <sz val="9"/>
      <color rgb="FF000000"/>
      <name val="Gadugi"/>
      <family val="2"/>
    </font>
    <font>
      <b/>
      <sz val="10"/>
      <color theme="0"/>
      <name val="Gadugi"/>
      <family val="2"/>
    </font>
    <font>
      <i/>
      <sz val="9"/>
      <color theme="1"/>
      <name val="Gadugi"/>
      <family val="2"/>
    </font>
    <font>
      <b/>
      <i/>
      <sz val="10"/>
      <color rgb="FFF37324"/>
      <name val="Gadugi"/>
      <family val="2"/>
    </font>
    <font>
      <b/>
      <sz val="12"/>
      <color theme="0"/>
      <name val="Gadugi"/>
      <family val="2"/>
    </font>
    <font>
      <b/>
      <sz val="10"/>
      <color rgb="FFF37334"/>
      <name val="Gadugi"/>
      <family val="2"/>
    </font>
    <font>
      <sz val="10"/>
      <color rgb="FFF37324"/>
      <name val="Gadugi"/>
      <family val="2"/>
    </font>
    <font>
      <b/>
      <sz val="9"/>
      <color theme="0"/>
      <name val="Gadugi"/>
      <family val="2"/>
    </font>
    <font>
      <b/>
      <sz val="9"/>
      <color theme="1" tint="0.14999847407452621"/>
      <name val="Gadugi"/>
      <family val="2"/>
    </font>
  </fonts>
  <fills count="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indexed="9"/>
        <bgColor indexed="64"/>
      </patternFill>
    </fill>
    <fill>
      <patternFill patternType="solid">
        <fgColor rgb="FFF37324"/>
        <bgColor indexed="64"/>
      </patternFill>
    </fill>
    <fill>
      <patternFill patternType="solid">
        <fgColor theme="0"/>
        <bgColor rgb="FF000000"/>
      </patternFill>
    </fill>
    <fill>
      <patternFill patternType="solid">
        <fgColor theme="0"/>
        <bgColor rgb="FFFFFFCC"/>
      </patternFill>
    </fill>
  </fills>
  <borders count="153">
    <border>
      <left/>
      <right/>
      <top/>
      <bottom/>
      <diagonal/>
    </border>
    <border>
      <left/>
      <right/>
      <top style="thin">
        <color rgb="FFF37324"/>
      </top>
      <bottom/>
      <diagonal/>
    </border>
    <border>
      <left/>
      <right/>
      <top style="thin">
        <color rgb="FFF37324"/>
      </top>
      <bottom style="thin">
        <color rgb="FFF37324"/>
      </bottom>
      <diagonal/>
    </border>
    <border>
      <left/>
      <right/>
      <top/>
      <bottom style="thin">
        <color rgb="FFF37324"/>
      </bottom>
      <diagonal/>
    </border>
    <border>
      <left/>
      <right/>
      <top style="thin">
        <color rgb="FFF37324"/>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diagonal/>
    </border>
    <border>
      <left/>
      <right/>
      <top style="thin">
        <color theme="0"/>
      </top>
      <bottom/>
      <diagonal/>
    </border>
    <border>
      <left/>
      <right/>
      <top style="thin">
        <color theme="0"/>
      </top>
      <bottom style="thin">
        <color theme="0"/>
      </bottom>
      <diagonal/>
    </border>
    <border>
      <left/>
      <right style="thin">
        <color theme="0"/>
      </right>
      <top/>
      <bottom style="thin">
        <color rgb="FFF37324"/>
      </bottom>
      <diagonal/>
    </border>
    <border>
      <left style="thin">
        <color theme="0"/>
      </left>
      <right style="thin">
        <color theme="0"/>
      </right>
      <top/>
      <bottom style="thin">
        <color rgb="FFF37324"/>
      </bottom>
      <diagonal/>
    </border>
    <border>
      <left style="thin">
        <color theme="0"/>
      </left>
      <right/>
      <top/>
      <bottom style="thin">
        <color rgb="FFF37324"/>
      </bottom>
      <diagonal/>
    </border>
    <border>
      <left/>
      <right/>
      <top style="thin">
        <color theme="0" tint="-0.14996795556505021"/>
      </top>
      <bottom style="thin">
        <color theme="0" tint="-0.14996795556505021"/>
      </bottom>
      <diagonal/>
    </border>
    <border>
      <left style="thin">
        <color theme="0"/>
      </left>
      <right style="thin">
        <color theme="0"/>
      </right>
      <top style="thin">
        <color theme="0"/>
      </top>
      <bottom style="thin">
        <color theme="0"/>
      </bottom>
      <diagonal/>
    </border>
    <border>
      <left/>
      <right style="thin">
        <color theme="0"/>
      </right>
      <top style="thin">
        <color rgb="FFF37324"/>
      </top>
      <bottom style="thin">
        <color rgb="FFF37324"/>
      </bottom>
      <diagonal/>
    </border>
    <border>
      <left style="thin">
        <color theme="0"/>
      </left>
      <right/>
      <top/>
      <bottom/>
      <diagonal/>
    </border>
    <border>
      <left style="thin">
        <color theme="0"/>
      </left>
      <right style="thin">
        <color theme="0"/>
      </right>
      <top style="thin">
        <color rgb="FFF37324"/>
      </top>
      <bottom style="thin">
        <color rgb="FFF37324"/>
      </bottom>
      <diagonal/>
    </border>
    <border>
      <left style="thin">
        <color theme="0"/>
      </left>
      <right/>
      <top style="thin">
        <color rgb="FFF37324"/>
      </top>
      <bottom style="thin">
        <color rgb="FFF37324"/>
      </bottom>
      <diagonal/>
    </border>
    <border>
      <left style="thin">
        <color theme="0"/>
      </left>
      <right style="thin">
        <color theme="0"/>
      </right>
      <top style="thin">
        <color theme="0" tint="-0.24994659260841701"/>
      </top>
      <bottom style="thin">
        <color theme="0" tint="-0.24994659260841701"/>
      </bottom>
      <diagonal/>
    </border>
    <border>
      <left style="thin">
        <color theme="0"/>
      </left>
      <right style="thin">
        <color theme="0"/>
      </right>
      <top style="thin">
        <color rgb="FFF37324"/>
      </top>
      <bottom style="thin">
        <color theme="0" tint="-0.24994659260841701"/>
      </bottom>
      <diagonal/>
    </border>
    <border>
      <left style="thin">
        <color theme="0"/>
      </left>
      <right style="thin">
        <color theme="0"/>
      </right>
      <top/>
      <bottom style="thin">
        <color theme="0" tint="-0.24994659260841701"/>
      </bottom>
      <diagonal/>
    </border>
    <border>
      <left style="thin">
        <color theme="0"/>
      </left>
      <right/>
      <top style="thin">
        <color theme="0" tint="-0.24994659260841701"/>
      </top>
      <bottom style="thin">
        <color theme="0" tint="-0.24994659260841701"/>
      </bottom>
      <diagonal/>
    </border>
    <border>
      <left style="thin">
        <color theme="0"/>
      </left>
      <right style="thin">
        <color theme="0"/>
      </right>
      <top/>
      <bottom/>
      <diagonal/>
    </border>
    <border>
      <left style="thin">
        <color theme="0"/>
      </left>
      <right style="thin">
        <color theme="0"/>
      </right>
      <top style="thin">
        <color rgb="FFF37324"/>
      </top>
      <bottom/>
      <diagonal/>
    </border>
    <border>
      <left style="thin">
        <color theme="0"/>
      </left>
      <right/>
      <top/>
      <bottom style="thin">
        <color theme="0" tint="-0.24994659260841701"/>
      </bottom>
      <diagonal/>
    </border>
    <border>
      <left style="thin">
        <color theme="0"/>
      </left>
      <right style="thin">
        <color theme="0"/>
      </right>
      <top style="thin">
        <color theme="0" tint="-0.24994659260841701"/>
      </top>
      <bottom/>
      <diagonal/>
    </border>
    <border>
      <left style="thin">
        <color theme="0"/>
      </left>
      <right/>
      <top style="thin">
        <color rgb="FFF37324"/>
      </top>
      <bottom/>
      <diagonal/>
    </border>
    <border>
      <left style="thin">
        <color theme="0"/>
      </left>
      <right style="thin">
        <color theme="0"/>
      </right>
      <top style="thin">
        <color theme="5"/>
      </top>
      <bottom style="thin">
        <color theme="5"/>
      </bottom>
      <diagonal/>
    </border>
    <border>
      <left/>
      <right style="thin">
        <color theme="0"/>
      </right>
      <top style="thin">
        <color rgb="FFF37324"/>
      </top>
      <bottom/>
      <diagonal/>
    </border>
    <border>
      <left/>
      <right/>
      <top style="thin">
        <color theme="5"/>
      </top>
      <bottom style="thin">
        <color theme="5"/>
      </bottom>
      <diagonal/>
    </border>
    <border>
      <left/>
      <right/>
      <top/>
      <bottom style="thin">
        <color theme="5"/>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tint="-0.24994659260841701"/>
      </bottom>
      <diagonal/>
    </border>
    <border>
      <left/>
      <right style="thin">
        <color theme="0"/>
      </right>
      <top style="thin">
        <color theme="0" tint="-0.24994659260841701"/>
      </top>
      <bottom style="thin">
        <color theme="0" tint="-0.24994659260841701"/>
      </bottom>
      <diagonal/>
    </border>
    <border>
      <left/>
      <right/>
      <top/>
      <bottom style="thin">
        <color theme="0" tint="-0.14996795556505021"/>
      </bottom>
      <diagonal/>
    </border>
    <border>
      <left/>
      <right/>
      <top style="thin">
        <color theme="0" tint="-0.14996795556505021"/>
      </top>
      <bottom style="thin">
        <color theme="0" tint="-0.14993743705557422"/>
      </bottom>
      <diagonal/>
    </border>
    <border>
      <left/>
      <right/>
      <top style="thin">
        <color theme="0" tint="-0.14996795556505021"/>
      </top>
      <bottom/>
      <diagonal/>
    </border>
    <border>
      <left/>
      <right style="thin">
        <color theme="0"/>
      </right>
      <top style="thin">
        <color rgb="FFF37324"/>
      </top>
      <bottom style="thin">
        <color theme="0" tint="-0.24994659260841701"/>
      </bottom>
      <diagonal/>
    </border>
    <border>
      <left style="thin">
        <color theme="0"/>
      </left>
      <right/>
      <top style="thin">
        <color theme="0"/>
      </top>
      <bottom/>
      <diagonal/>
    </border>
    <border>
      <left style="thin">
        <color theme="0"/>
      </left>
      <right/>
      <top style="thin">
        <color theme="0" tint="-0.24994659260841701"/>
      </top>
      <bottom/>
      <diagonal/>
    </border>
    <border>
      <left/>
      <right style="thin">
        <color theme="0"/>
      </right>
      <top style="thin">
        <color theme="0" tint="-0.24994659260841701"/>
      </top>
      <bottom/>
      <diagonal/>
    </border>
    <border>
      <left/>
      <right style="thin">
        <color theme="0"/>
      </right>
      <top style="thin">
        <color rgb="FFBFBFBF"/>
      </top>
      <bottom style="thin">
        <color rgb="FFBFBFBF"/>
      </bottom>
      <diagonal/>
    </border>
    <border>
      <left style="thin">
        <color theme="0"/>
      </left>
      <right style="thin">
        <color theme="0"/>
      </right>
      <top style="thin">
        <color rgb="FFBFBFBF"/>
      </top>
      <bottom style="thin">
        <color rgb="FFBFBFBF"/>
      </bottom>
      <diagonal/>
    </border>
    <border>
      <left/>
      <right style="thin">
        <color theme="0"/>
      </right>
      <top style="thin">
        <color rgb="FFBFBFBF"/>
      </top>
      <bottom/>
      <diagonal/>
    </border>
    <border>
      <left style="thin">
        <color theme="0"/>
      </left>
      <right style="thin">
        <color theme="0"/>
      </right>
      <top style="thin">
        <color rgb="FFBFBFBF"/>
      </top>
      <bottom/>
      <diagonal/>
    </border>
    <border>
      <left/>
      <right style="thin">
        <color theme="0"/>
      </right>
      <top/>
      <bottom/>
      <diagonal/>
    </border>
    <border>
      <left/>
      <right/>
      <top/>
      <bottom style="thin">
        <color rgb="FFBFBFBF"/>
      </bottom>
      <diagonal/>
    </border>
    <border>
      <left/>
      <right style="thin">
        <color theme="0"/>
      </right>
      <top style="thin">
        <color theme="0"/>
      </top>
      <bottom style="thin">
        <color theme="0"/>
      </bottom>
      <diagonal/>
    </border>
    <border>
      <left/>
      <right/>
      <top style="thin">
        <color theme="5"/>
      </top>
      <bottom style="thin">
        <color theme="0" tint="-0.24994659260841701"/>
      </bottom>
      <diagonal/>
    </border>
    <border>
      <left/>
      <right/>
      <top style="thin">
        <color theme="0" tint="-0.24994659260841701"/>
      </top>
      <bottom style="thin">
        <color theme="5"/>
      </bottom>
      <diagonal/>
    </border>
    <border>
      <left/>
      <right/>
      <top/>
      <bottom style="thin">
        <color rgb="FFFF6600"/>
      </bottom>
      <diagonal/>
    </border>
    <border>
      <left/>
      <right/>
      <top style="thin">
        <color theme="0" tint="-0.14996795556505021"/>
      </top>
      <bottom style="thin">
        <color rgb="FFFF6600"/>
      </bottom>
      <diagonal/>
    </border>
    <border>
      <left/>
      <right style="thin">
        <color theme="0"/>
      </right>
      <top style="thin">
        <color theme="5"/>
      </top>
      <bottom style="thin">
        <color theme="5"/>
      </bottom>
      <diagonal/>
    </border>
    <border>
      <left/>
      <right style="thin">
        <color theme="0"/>
      </right>
      <top style="thin">
        <color theme="5"/>
      </top>
      <bottom style="thin">
        <color theme="0" tint="-0.24994659260841701"/>
      </bottom>
      <diagonal/>
    </border>
    <border>
      <left/>
      <right style="thin">
        <color theme="0"/>
      </right>
      <top style="thin">
        <color theme="0" tint="-0.24994659260841701"/>
      </top>
      <bottom style="thin">
        <color theme="5"/>
      </bottom>
      <diagonal/>
    </border>
    <border>
      <left/>
      <right style="thin">
        <color theme="0"/>
      </right>
      <top/>
      <bottom style="thin">
        <color rgb="FFF37424"/>
      </bottom>
      <diagonal/>
    </border>
    <border>
      <left style="thin">
        <color theme="0"/>
      </left>
      <right/>
      <top style="thin">
        <color rgb="FFBFBFBF"/>
      </top>
      <bottom style="thin">
        <color rgb="FFBFBFBF"/>
      </bottom>
      <diagonal/>
    </border>
    <border>
      <left style="thin">
        <color theme="0"/>
      </left>
      <right style="thin">
        <color theme="0"/>
      </right>
      <top style="thin">
        <color rgb="FFBFBFBF"/>
      </top>
      <bottom style="thin">
        <color rgb="FFF37324"/>
      </bottom>
      <diagonal/>
    </border>
    <border>
      <left/>
      <right/>
      <top/>
      <bottom style="thin">
        <color theme="0"/>
      </bottom>
      <diagonal/>
    </border>
    <border>
      <left/>
      <right/>
      <top style="thin">
        <color theme="5"/>
      </top>
      <bottom/>
      <diagonal/>
    </border>
    <border>
      <left/>
      <right style="thin">
        <color theme="0"/>
      </right>
      <top/>
      <bottom style="thin">
        <color theme="5"/>
      </bottom>
      <diagonal/>
    </border>
    <border>
      <left style="thin">
        <color theme="0"/>
      </left>
      <right style="thin">
        <color theme="0"/>
      </right>
      <top style="medium">
        <color auto="1"/>
      </top>
      <bottom style="medium">
        <color auto="1"/>
      </bottom>
      <diagonal/>
    </border>
    <border>
      <left/>
      <right style="thin">
        <color theme="0"/>
      </right>
      <top style="thin">
        <color theme="5"/>
      </top>
      <bottom style="thin">
        <color theme="0"/>
      </bottom>
      <diagonal/>
    </border>
    <border>
      <left style="thin">
        <color theme="0"/>
      </left>
      <right style="thin">
        <color theme="0"/>
      </right>
      <top style="thin">
        <color theme="5"/>
      </top>
      <bottom style="thin">
        <color theme="0"/>
      </bottom>
      <diagonal/>
    </border>
    <border>
      <left/>
      <right style="thin">
        <color theme="0"/>
      </right>
      <top style="thin">
        <color theme="0"/>
      </top>
      <bottom style="thin">
        <color theme="5"/>
      </bottom>
      <diagonal/>
    </border>
    <border>
      <left style="thin">
        <color theme="0"/>
      </left>
      <right style="thin">
        <color theme="0"/>
      </right>
      <top style="thin">
        <color theme="0"/>
      </top>
      <bottom style="thin">
        <color theme="5"/>
      </bottom>
      <diagonal/>
    </border>
    <border>
      <left style="thin">
        <color theme="0"/>
      </left>
      <right style="thin">
        <color theme="0"/>
      </right>
      <top style="thin">
        <color theme="5"/>
      </top>
      <bottom style="thin">
        <color rgb="FFBFBFBF"/>
      </bottom>
      <diagonal/>
    </border>
    <border>
      <left style="thin">
        <color theme="0"/>
      </left>
      <right/>
      <top style="thin">
        <color theme="5"/>
      </top>
      <bottom style="thin">
        <color rgb="FFBFBFBF"/>
      </bottom>
      <diagonal/>
    </border>
    <border>
      <left style="thin">
        <color theme="0"/>
      </left>
      <right style="thin">
        <color theme="0"/>
      </right>
      <top/>
      <bottom style="thin">
        <color rgb="FFBFBFBF"/>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6"/>
      </top>
      <bottom style="thin">
        <color theme="0"/>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thin">
        <color theme="6"/>
      </bottom>
      <diagonal/>
    </border>
    <border>
      <left/>
      <right/>
      <top style="thin">
        <color rgb="FFF37334"/>
      </top>
      <bottom style="thin">
        <color rgb="FFF37334"/>
      </bottom>
      <diagonal/>
    </border>
    <border>
      <left/>
      <right/>
      <top style="thin">
        <color rgb="FFBFBFBF"/>
      </top>
      <bottom style="thin">
        <color rgb="FFBFBFBF"/>
      </bottom>
      <diagonal/>
    </border>
    <border>
      <left/>
      <right/>
      <top style="thin">
        <color theme="0" tint="-0.24994659260841701"/>
      </top>
      <bottom style="thin">
        <color rgb="FFF37334"/>
      </bottom>
      <diagonal/>
    </border>
    <border>
      <left/>
      <right/>
      <top style="thin">
        <color rgb="FFBFBFBF"/>
      </top>
      <bottom/>
      <diagonal/>
    </border>
    <border>
      <left/>
      <right/>
      <top style="thin">
        <color rgb="FFF37424"/>
      </top>
      <bottom/>
      <diagonal/>
    </border>
    <border>
      <left/>
      <right/>
      <top style="thin">
        <color theme="0" tint="-0.24994659260841701"/>
      </top>
      <bottom style="thin">
        <color rgb="FFF37324"/>
      </bottom>
      <diagonal/>
    </border>
    <border>
      <left/>
      <right/>
      <top/>
      <bottom style="thin">
        <color rgb="FFF37424"/>
      </bottom>
      <diagonal/>
    </border>
    <border>
      <left/>
      <right/>
      <top style="thin">
        <color rgb="FFF37424"/>
      </top>
      <bottom style="thin">
        <color rgb="FFF37424"/>
      </bottom>
      <diagonal/>
    </border>
    <border>
      <left/>
      <right/>
      <top style="thin">
        <color rgb="FFD9D9D9"/>
      </top>
      <bottom style="thin">
        <color rgb="FFD9D9D9"/>
      </bottom>
      <diagonal/>
    </border>
    <border>
      <left/>
      <right/>
      <top style="thin">
        <color theme="6"/>
      </top>
      <bottom style="thin">
        <color theme="0" tint="-0.249977111117893"/>
      </bottom>
      <diagonal/>
    </border>
    <border>
      <left/>
      <right/>
      <top style="thin">
        <color theme="0" tint="-0.249977111117893"/>
      </top>
      <bottom/>
      <diagonal/>
    </border>
    <border>
      <left/>
      <right/>
      <top style="thin">
        <color theme="5"/>
      </top>
      <bottom style="thin">
        <color theme="0" tint="-0.249977111117893"/>
      </bottom>
      <diagonal/>
    </border>
    <border>
      <left/>
      <right/>
      <top style="thin">
        <color rgb="FFF37424"/>
      </top>
      <bottom style="thin">
        <color rgb="FFD9D9D9"/>
      </bottom>
      <diagonal/>
    </border>
    <border>
      <left/>
      <right/>
      <top style="thin">
        <color rgb="FFF37424"/>
      </top>
      <bottom style="thin">
        <color theme="0" tint="-0.14996795556505021"/>
      </bottom>
      <diagonal/>
    </border>
    <border>
      <left/>
      <right/>
      <top style="thin">
        <color rgb="FFF37324"/>
      </top>
      <bottom style="thin">
        <color rgb="FFD9D9D9"/>
      </bottom>
      <diagonal/>
    </border>
    <border>
      <left/>
      <right/>
      <top style="thin">
        <color theme="0" tint="-0.14996795556505021"/>
      </top>
      <bottom style="thin">
        <color rgb="FFF37424"/>
      </bottom>
      <diagonal/>
    </border>
    <border>
      <left/>
      <right/>
      <top style="thin">
        <color theme="5"/>
      </top>
      <bottom style="thin">
        <color rgb="FFD9D9D9"/>
      </bottom>
      <diagonal/>
    </border>
    <border>
      <left/>
      <right/>
      <top style="thin">
        <color theme="5"/>
      </top>
      <bottom style="thin">
        <color rgb="FFBFBFBF"/>
      </bottom>
      <diagonal/>
    </border>
    <border>
      <left/>
      <right/>
      <top style="medium">
        <color rgb="FFF37324"/>
      </top>
      <bottom style="thin">
        <color rgb="FFF37324"/>
      </bottom>
      <diagonal/>
    </border>
    <border>
      <left/>
      <right/>
      <top style="thin">
        <color rgb="FFF37324"/>
      </top>
      <bottom style="medium">
        <color rgb="FFF37324"/>
      </bottom>
      <diagonal/>
    </border>
    <border>
      <left/>
      <right style="thin">
        <color rgb="FFF37324"/>
      </right>
      <top style="thin">
        <color rgb="FFF37324"/>
      </top>
      <bottom style="medium">
        <color rgb="FFF37324"/>
      </bottom>
      <diagonal/>
    </border>
    <border>
      <left style="thin">
        <color rgb="FFF37324"/>
      </left>
      <right/>
      <top style="thin">
        <color rgb="FFF37324"/>
      </top>
      <bottom style="medium">
        <color rgb="FFF37324"/>
      </bottom>
      <diagonal/>
    </border>
    <border>
      <left style="thin">
        <color rgb="FFF37324"/>
      </left>
      <right/>
      <top/>
      <bottom style="thin">
        <color rgb="FFBFBFBF"/>
      </bottom>
      <diagonal/>
    </border>
    <border>
      <left/>
      <right style="thin">
        <color rgb="FFF37324"/>
      </right>
      <top/>
      <bottom style="thin">
        <color rgb="FFBFBFBF"/>
      </bottom>
      <diagonal/>
    </border>
    <border>
      <left style="thin">
        <color rgb="FFF37324"/>
      </left>
      <right/>
      <top style="thin">
        <color rgb="FFBFBFBF"/>
      </top>
      <bottom style="thin">
        <color rgb="FFBFBFBF"/>
      </bottom>
      <diagonal/>
    </border>
    <border>
      <left/>
      <right style="thin">
        <color rgb="FFF37324"/>
      </right>
      <top style="thin">
        <color rgb="FFBFBFBF"/>
      </top>
      <bottom style="thin">
        <color rgb="FFBFBFBF"/>
      </bottom>
      <diagonal/>
    </border>
    <border>
      <left style="thin">
        <color rgb="FFF37324"/>
      </left>
      <right/>
      <top/>
      <bottom/>
      <diagonal/>
    </border>
    <border>
      <left/>
      <right style="thin">
        <color rgb="FFF37324"/>
      </right>
      <top/>
      <bottom/>
      <diagonal/>
    </border>
    <border>
      <left/>
      <right/>
      <top style="medium">
        <color rgb="FFF37324"/>
      </top>
      <bottom style="medium">
        <color rgb="FFF37324"/>
      </bottom>
      <diagonal/>
    </border>
    <border>
      <left style="thin">
        <color rgb="FFF37324"/>
      </left>
      <right/>
      <top style="medium">
        <color rgb="FFF37324"/>
      </top>
      <bottom style="medium">
        <color rgb="FFF37324"/>
      </bottom>
      <diagonal/>
    </border>
    <border>
      <left/>
      <right style="thin">
        <color rgb="FFF37324"/>
      </right>
      <top style="medium">
        <color rgb="FFF37324"/>
      </top>
      <bottom style="medium">
        <color rgb="FFF37324"/>
      </bottom>
      <diagonal/>
    </border>
    <border>
      <left/>
      <right/>
      <top style="thin">
        <color rgb="FFBFBFBF"/>
      </top>
      <bottom style="medium">
        <color rgb="FFF37324"/>
      </bottom>
      <diagonal/>
    </border>
    <border>
      <left style="thin">
        <color rgb="FFF37324"/>
      </left>
      <right/>
      <top style="thin">
        <color rgb="FFBFBFBF"/>
      </top>
      <bottom style="medium">
        <color rgb="FFF37324"/>
      </bottom>
      <diagonal/>
    </border>
    <border>
      <left/>
      <right style="thin">
        <color rgb="FFF37324"/>
      </right>
      <top style="thin">
        <color rgb="FFBFBFBF"/>
      </top>
      <bottom style="medium">
        <color rgb="FFF37324"/>
      </bottom>
      <diagonal/>
    </border>
    <border>
      <left/>
      <right style="thin">
        <color rgb="FFF37324"/>
      </right>
      <top style="thin">
        <color theme="0" tint="-0.24994659260841701"/>
      </top>
      <bottom style="medium">
        <color theme="5"/>
      </bottom>
      <diagonal/>
    </border>
    <border>
      <left/>
      <right/>
      <top style="medium">
        <color theme="5"/>
      </top>
      <bottom/>
      <diagonal/>
    </border>
    <border>
      <left/>
      <right/>
      <top/>
      <bottom style="medium">
        <color theme="5"/>
      </bottom>
      <diagonal/>
    </border>
    <border>
      <left/>
      <right/>
      <top style="thin">
        <color rgb="FFF37324"/>
      </top>
      <bottom style="thin">
        <color theme="0" tint="-0.499984740745262"/>
      </bottom>
      <diagonal/>
    </border>
    <border>
      <left/>
      <right/>
      <top style="thin">
        <color theme="0" tint="-0.499984740745262"/>
      </top>
      <bottom style="thin">
        <color theme="0" tint="-0.499984740745262"/>
      </bottom>
      <diagonal/>
    </border>
    <border>
      <left/>
      <right style="thin">
        <color theme="0"/>
      </right>
      <top style="thin">
        <color theme="0" tint="-0.14996795556505021"/>
      </top>
      <bottom/>
      <diagonal/>
    </border>
    <border>
      <left/>
      <right style="thin">
        <color theme="0"/>
      </right>
      <top/>
      <bottom style="thin">
        <color theme="0" tint="-0.14996795556505021"/>
      </bottom>
      <diagonal/>
    </border>
    <border>
      <left/>
      <right/>
      <top style="thin">
        <color rgb="FFF37324"/>
      </top>
      <bottom style="thin">
        <color rgb="FFBFBFBF"/>
      </bottom>
      <diagonal/>
    </border>
    <border>
      <left/>
      <right/>
      <top style="medium">
        <color rgb="FFF37324"/>
      </top>
      <bottom/>
      <diagonal/>
    </border>
    <border>
      <left/>
      <right/>
      <top/>
      <bottom style="medium">
        <color rgb="FFF37324"/>
      </bottom>
      <diagonal/>
    </border>
    <border>
      <left style="thin">
        <color theme="0"/>
      </left>
      <right style="thin">
        <color theme="0"/>
      </right>
      <top style="thin">
        <color rgb="FFF37424"/>
      </top>
      <bottom/>
      <diagonal/>
    </border>
    <border>
      <left style="thin">
        <color theme="0"/>
      </left>
      <right style="thin">
        <color theme="0"/>
      </right>
      <top/>
      <bottom style="thin">
        <color rgb="FFF37424"/>
      </bottom>
      <diagonal/>
    </border>
    <border>
      <left/>
      <right/>
      <top style="thin">
        <color rgb="FFBFBFBF"/>
      </top>
      <bottom style="thin">
        <color rgb="FFA6A6A6"/>
      </bottom>
      <diagonal/>
    </border>
    <border>
      <left/>
      <right/>
      <top style="thin">
        <color rgb="FFBFBFBF"/>
      </top>
      <bottom style="thin">
        <color rgb="FFF37324"/>
      </bottom>
      <diagonal/>
    </border>
    <border>
      <left/>
      <right/>
      <top style="thin">
        <color theme="5"/>
      </top>
      <bottom style="thin">
        <color rgb="FFF37324"/>
      </bottom>
      <diagonal/>
    </border>
    <border>
      <left/>
      <right style="thin">
        <color theme="0"/>
      </right>
      <top style="thin">
        <color theme="5"/>
      </top>
      <bottom style="thin">
        <color rgb="FFF37324"/>
      </bottom>
      <diagonal/>
    </border>
    <border>
      <left/>
      <right/>
      <top style="thin">
        <color rgb="FFF37334"/>
      </top>
      <bottom/>
      <diagonal/>
    </border>
    <border>
      <left/>
      <right/>
      <top style="thin">
        <color rgb="FFF37334"/>
      </top>
      <bottom style="thin">
        <color theme="0" tint="-0.24994659260841701"/>
      </bottom>
      <diagonal/>
    </border>
    <border>
      <left style="thin">
        <color rgb="FFFFFFFF"/>
      </left>
      <right/>
      <top style="thin">
        <color rgb="FFF37334"/>
      </top>
      <bottom style="thin">
        <color theme="0" tint="-0.24994659260841701"/>
      </bottom>
      <diagonal/>
    </border>
    <border>
      <left/>
      <right/>
      <top/>
      <bottom style="thin">
        <color rgb="FFF37334"/>
      </bottom>
      <diagonal/>
    </border>
    <border>
      <left style="thin">
        <color theme="0"/>
      </left>
      <right style="thin">
        <color theme="0"/>
      </right>
      <top style="thin">
        <color theme="5"/>
      </top>
      <bottom/>
      <diagonal/>
    </border>
    <border>
      <left style="thin">
        <color theme="0"/>
      </left>
      <right style="thin">
        <color theme="0"/>
      </right>
      <top/>
      <bottom style="thin">
        <color theme="5"/>
      </bottom>
      <diagonal/>
    </border>
    <border>
      <left style="thin">
        <color theme="0"/>
      </left>
      <right/>
      <top style="thin">
        <color theme="5"/>
      </top>
      <bottom/>
      <diagonal/>
    </border>
    <border>
      <left style="thin">
        <color theme="0"/>
      </left>
      <right/>
      <top/>
      <bottom style="thin">
        <color theme="5"/>
      </bottom>
      <diagonal/>
    </border>
    <border>
      <left/>
      <right/>
      <top style="thin">
        <color rgb="FFFF6600"/>
      </top>
      <bottom/>
      <diagonal/>
    </border>
    <border>
      <left/>
      <right style="thin">
        <color theme="0"/>
      </right>
      <top style="thin">
        <color rgb="FFFF6600"/>
      </top>
      <bottom/>
      <diagonal/>
    </border>
    <border>
      <left/>
      <right style="thin">
        <color theme="0"/>
      </right>
      <top style="thin">
        <color theme="5"/>
      </top>
      <bottom/>
      <diagonal/>
    </border>
    <border>
      <left style="thin">
        <color theme="0"/>
      </left>
      <right style="thin">
        <color theme="0"/>
      </right>
      <top style="thin">
        <color theme="5"/>
      </top>
      <bottom style="thin">
        <color rgb="FFF37324"/>
      </bottom>
      <diagonal/>
    </border>
    <border>
      <left style="thin">
        <color theme="0"/>
      </left>
      <right/>
      <top style="thin">
        <color theme="5"/>
      </top>
      <bottom style="thin">
        <color theme="5"/>
      </bottom>
      <diagonal/>
    </border>
    <border>
      <left style="thin">
        <color theme="0"/>
      </left>
      <right style="thin">
        <color theme="0"/>
      </right>
      <top style="thin">
        <color rgb="FFF37324"/>
      </top>
      <bottom style="thin">
        <color theme="5"/>
      </bottom>
      <diagonal/>
    </border>
    <border>
      <left/>
      <right/>
      <top style="medium">
        <color auto="1"/>
      </top>
      <bottom style="medium">
        <color auto="1"/>
      </bottom>
      <diagonal/>
    </border>
    <border>
      <left style="thin">
        <color theme="0"/>
      </left>
      <right/>
      <top style="medium">
        <color auto="1"/>
      </top>
      <bottom style="medium">
        <color auto="1"/>
      </bottom>
      <diagonal/>
    </border>
    <border>
      <left style="thin">
        <color theme="0"/>
      </left>
      <right/>
      <top style="thin">
        <color theme="5"/>
      </top>
      <bottom style="thin">
        <color rgb="FFF37324"/>
      </bottom>
      <diagonal/>
    </border>
    <border>
      <left style="thin">
        <color theme="0"/>
      </left>
      <right/>
      <top style="thin">
        <color rgb="FFF37324"/>
      </top>
      <bottom style="thin">
        <color theme="5"/>
      </bottom>
      <diagonal/>
    </border>
    <border>
      <left/>
      <right style="thin">
        <color theme="0"/>
      </right>
      <top style="medium">
        <color theme="1"/>
      </top>
      <bottom style="medium">
        <color theme="1"/>
      </bottom>
      <diagonal/>
    </border>
    <border>
      <left style="thin">
        <color theme="0"/>
      </left>
      <right style="thin">
        <color theme="0"/>
      </right>
      <top style="medium">
        <color theme="1"/>
      </top>
      <bottom style="medium">
        <color theme="1"/>
      </bottom>
      <diagonal/>
    </border>
    <border>
      <left style="thin">
        <color theme="0"/>
      </left>
      <right/>
      <top style="medium">
        <color theme="1"/>
      </top>
      <bottom style="medium">
        <color theme="1"/>
      </bottom>
      <diagonal/>
    </border>
    <border>
      <left/>
      <right style="thin">
        <color theme="0"/>
      </right>
      <top/>
      <bottom style="medium">
        <color theme="1"/>
      </bottom>
      <diagonal/>
    </border>
    <border>
      <left style="thin">
        <color theme="0"/>
      </left>
      <right style="thin">
        <color theme="0"/>
      </right>
      <top/>
      <bottom style="medium">
        <color theme="1"/>
      </bottom>
      <diagonal/>
    </border>
    <border>
      <left style="thin">
        <color theme="0"/>
      </left>
      <right/>
      <top/>
      <bottom style="medium">
        <color theme="1"/>
      </bottom>
      <diagonal/>
    </border>
    <border>
      <left/>
      <right/>
      <top style="thin">
        <color rgb="FFBFBFBF"/>
      </top>
      <bottom style="thin">
        <color theme="5"/>
      </bottom>
      <diagonal/>
    </border>
  </borders>
  <cellStyleXfs count="13">
    <xf numFmtId="0" fontId="0" fillId="0" borderId="0"/>
    <xf numFmtId="166" fontId="1" fillId="0" borderId="0" applyFont="0" applyFill="0" applyBorder="0" applyAlignment="0" applyProtection="0"/>
    <xf numFmtId="9" fontId="1" fillId="0" borderId="0" applyFont="0" applyFill="0" applyBorder="0" applyAlignment="0" applyProtection="0"/>
    <xf numFmtId="170" fontId="10" fillId="0" borderId="0" applyFill="0" applyBorder="0" applyAlignment="0" applyProtection="0"/>
    <xf numFmtId="9" fontId="10" fillId="0" borderId="0" applyFill="0" applyBorder="0" applyAlignment="0" applyProtection="0"/>
    <xf numFmtId="0" fontId="10" fillId="0" borderId="0"/>
    <xf numFmtId="0" fontId="10" fillId="0" borderId="0"/>
    <xf numFmtId="0" fontId="1" fillId="0" borderId="0"/>
    <xf numFmtId="43" fontId="1" fillId="0" borderId="0" applyFont="0" applyFill="0" applyBorder="0" applyAlignment="0" applyProtection="0"/>
    <xf numFmtId="0" fontId="27" fillId="0" borderId="0"/>
    <xf numFmtId="9" fontId="10"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cellStyleXfs>
  <cellXfs count="1026">
    <xf numFmtId="0" fontId="0" fillId="0" borderId="0" xfId="0"/>
    <xf numFmtId="0" fontId="0" fillId="2" borderId="0" xfId="0" applyFill="1"/>
    <xf numFmtId="0" fontId="2" fillId="2" borderId="0" xfId="0" applyFont="1" applyFill="1"/>
    <xf numFmtId="0" fontId="11" fillId="2" borderId="0" xfId="0" applyFont="1" applyFill="1"/>
    <xf numFmtId="0" fontId="0" fillId="2" borderId="14" xfId="0" applyFill="1" applyBorder="1"/>
    <xf numFmtId="0" fontId="2" fillId="2" borderId="14" xfId="0" applyFont="1" applyFill="1" applyBorder="1"/>
    <xf numFmtId="0" fontId="2" fillId="2" borderId="32" xfId="0" applyFont="1" applyFill="1" applyBorder="1"/>
    <xf numFmtId="0" fontId="0" fillId="2" borderId="32" xfId="0" applyFill="1" applyBorder="1"/>
    <xf numFmtId="0" fontId="4" fillId="4" borderId="2" xfId="0" applyFont="1" applyFill="1" applyBorder="1" applyAlignment="1">
      <alignment horizontal="center" vertical="center" wrapText="1"/>
    </xf>
    <xf numFmtId="0" fontId="0" fillId="2" borderId="0" xfId="0" applyFill="1" applyAlignment="1">
      <alignment horizontal="center"/>
    </xf>
    <xf numFmtId="0" fontId="2" fillId="2" borderId="0" xfId="0" applyFont="1" applyFill="1" applyAlignment="1">
      <alignment horizontal="center"/>
    </xf>
    <xf numFmtId="184" fontId="5" fillId="0" borderId="20" xfId="1" applyNumberFormat="1" applyFont="1" applyFill="1" applyBorder="1" applyAlignment="1">
      <alignment horizontal="center" vertical="center"/>
    </xf>
    <xf numFmtId="3" fontId="5" fillId="0" borderId="21" xfId="1" applyNumberFormat="1" applyFont="1" applyFill="1" applyBorder="1" applyAlignment="1">
      <alignment horizontal="center" vertical="center"/>
    </xf>
    <xf numFmtId="1" fontId="5" fillId="0" borderId="21" xfId="1" applyNumberFormat="1" applyFont="1" applyFill="1" applyBorder="1" applyAlignment="1">
      <alignment horizontal="center" vertical="center"/>
    </xf>
    <xf numFmtId="185" fontId="5" fillId="0" borderId="16" xfId="1" applyNumberFormat="1" applyFont="1" applyFill="1" applyBorder="1" applyAlignment="1">
      <alignment horizontal="center" vertical="center"/>
    </xf>
    <xf numFmtId="184" fontId="5" fillId="0" borderId="19" xfId="1" applyNumberFormat="1" applyFont="1" applyFill="1" applyBorder="1" applyAlignment="1">
      <alignment horizontal="center" vertical="center"/>
    </xf>
    <xf numFmtId="185" fontId="5" fillId="0" borderId="41" xfId="1" applyNumberFormat="1" applyFont="1" applyFill="1" applyBorder="1" applyAlignment="1">
      <alignment horizontal="center" vertical="center"/>
    </xf>
    <xf numFmtId="184" fontId="5" fillId="0" borderId="23" xfId="1" applyNumberFormat="1" applyFont="1" applyFill="1" applyBorder="1" applyAlignment="1">
      <alignment horizontal="center" vertical="center"/>
    </xf>
    <xf numFmtId="184" fontId="5" fillId="0" borderId="19" xfId="1" applyNumberFormat="1" applyFont="1" applyFill="1" applyBorder="1" applyAlignment="1">
      <alignment horizontal="center" vertical="center" wrapText="1"/>
    </xf>
    <xf numFmtId="1" fontId="5" fillId="2" borderId="19" xfId="0" applyNumberFormat="1" applyFont="1" applyFill="1" applyBorder="1" applyAlignment="1">
      <alignment horizontal="center" vertical="center"/>
    </xf>
    <xf numFmtId="0" fontId="5" fillId="2" borderId="19" xfId="0" applyFont="1" applyFill="1" applyBorder="1" applyAlignment="1">
      <alignment horizontal="center" vertical="center" wrapText="1"/>
    </xf>
    <xf numFmtId="1" fontId="5" fillId="0" borderId="21" xfId="1" quotePrefix="1" applyNumberFormat="1" applyFont="1" applyFill="1" applyBorder="1" applyAlignment="1">
      <alignment horizontal="center" vertical="center"/>
    </xf>
    <xf numFmtId="3" fontId="5" fillId="2" borderId="21" xfId="1" applyNumberFormat="1" applyFont="1" applyFill="1" applyBorder="1" applyAlignment="1">
      <alignment horizontal="center" vertical="center"/>
    </xf>
    <xf numFmtId="1" fontId="5" fillId="2" borderId="21" xfId="1" applyNumberFormat="1" applyFont="1" applyFill="1" applyBorder="1" applyAlignment="1">
      <alignment horizontal="center" vertical="center"/>
    </xf>
    <xf numFmtId="185" fontId="5" fillId="0" borderId="22" xfId="1" applyNumberFormat="1" applyFont="1" applyFill="1" applyBorder="1" applyAlignment="1">
      <alignment horizontal="center" vertical="center"/>
    </xf>
    <xf numFmtId="184" fontId="4" fillId="0" borderId="17" xfId="1" applyNumberFormat="1" applyFont="1" applyFill="1" applyBorder="1" applyAlignment="1">
      <alignment horizontal="center" vertical="center"/>
    </xf>
    <xf numFmtId="3" fontId="4" fillId="0" borderId="17" xfId="1" applyNumberFormat="1" applyFont="1" applyFill="1" applyBorder="1" applyAlignment="1">
      <alignment horizontal="center" vertical="center"/>
    </xf>
    <xf numFmtId="166" fontId="4" fillId="0" borderId="18" xfId="1" applyFont="1" applyFill="1" applyBorder="1" applyAlignment="1">
      <alignment horizontal="center" vertical="center"/>
    </xf>
    <xf numFmtId="1" fontId="5" fillId="0" borderId="23" xfId="1" applyNumberFormat="1" applyFont="1" applyFill="1" applyBorder="1" applyAlignment="1">
      <alignment horizontal="center" vertical="center"/>
    </xf>
    <xf numFmtId="0" fontId="9" fillId="0" borderId="17" xfId="0" applyFont="1" applyBorder="1"/>
    <xf numFmtId="169" fontId="4" fillId="0" borderId="17" xfId="1" applyNumberFormat="1" applyFont="1" applyFill="1" applyBorder="1" applyAlignment="1">
      <alignment horizontal="center" vertical="center"/>
    </xf>
    <xf numFmtId="1" fontId="4" fillId="0" borderId="17" xfId="1" applyNumberFormat="1" applyFont="1" applyFill="1" applyBorder="1" applyAlignment="1">
      <alignment horizontal="center" vertical="center"/>
    </xf>
    <xf numFmtId="0" fontId="5" fillId="4"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39" fontId="5" fillId="4" borderId="5" xfId="0" applyNumberFormat="1" applyFont="1" applyFill="1" applyBorder="1" applyAlignment="1">
      <alignment horizontal="center" vertical="center"/>
    </xf>
    <xf numFmtId="39" fontId="5" fillId="4" borderId="7" xfId="0" applyNumberFormat="1" applyFont="1" applyFill="1" applyBorder="1" applyAlignment="1">
      <alignment horizontal="center" vertical="center"/>
    </xf>
    <xf numFmtId="0" fontId="4" fillId="4" borderId="30" xfId="0" applyFont="1" applyFill="1" applyBorder="1" applyAlignment="1">
      <alignment horizontal="center" vertical="center" wrapText="1"/>
    </xf>
    <xf numFmtId="39" fontId="5" fillId="4" borderId="6" xfId="0" applyNumberFormat="1" applyFont="1" applyFill="1" applyBorder="1" applyAlignment="1">
      <alignment horizontal="center" vertical="center"/>
    </xf>
    <xf numFmtId="0" fontId="5" fillId="4" borderId="51" xfId="0" applyFont="1" applyFill="1" applyBorder="1" applyAlignment="1">
      <alignment horizontal="center" vertical="center"/>
    </xf>
    <xf numFmtId="39" fontId="5" fillId="4" borderId="51" xfId="0" applyNumberFormat="1" applyFont="1" applyFill="1" applyBorder="1" applyAlignment="1">
      <alignment horizontal="center" vertical="center"/>
    </xf>
    <xf numFmtId="0" fontId="4" fillId="2" borderId="52" xfId="0" applyFont="1" applyFill="1" applyBorder="1" applyAlignment="1">
      <alignment horizontal="center" vertical="center" wrapText="1"/>
    </xf>
    <xf numFmtId="17" fontId="5" fillId="2" borderId="38" xfId="0" applyNumberFormat="1" applyFont="1" applyFill="1" applyBorder="1" applyAlignment="1">
      <alignment horizontal="center" vertical="center"/>
    </xf>
    <xf numFmtId="10" fontId="5" fillId="2" borderId="36" xfId="2" applyNumberFormat="1" applyFont="1" applyFill="1" applyBorder="1" applyAlignment="1">
      <alignment horizontal="center" vertical="center"/>
    </xf>
    <xf numFmtId="17" fontId="5" fillId="2" borderId="0" xfId="0" applyNumberFormat="1" applyFont="1" applyFill="1" applyAlignment="1">
      <alignment horizontal="center" vertical="center"/>
    </xf>
    <xf numFmtId="17" fontId="5" fillId="2" borderId="52" xfId="0" applyNumberFormat="1" applyFont="1" applyFill="1" applyBorder="1" applyAlignment="1">
      <alignment horizontal="center" vertical="center"/>
    </xf>
    <xf numFmtId="10" fontId="5" fillId="2" borderId="53" xfId="2" applyNumberFormat="1" applyFont="1" applyFill="1" applyBorder="1" applyAlignment="1">
      <alignment horizontal="center" vertical="center"/>
    </xf>
    <xf numFmtId="0" fontId="4" fillId="4" borderId="31" xfId="0" applyFont="1" applyFill="1" applyBorder="1" applyAlignment="1" applyProtection="1">
      <alignment horizontal="center" vertical="center" wrapText="1"/>
      <protection locked="0"/>
    </xf>
    <xf numFmtId="0" fontId="4" fillId="4" borderId="31" xfId="0" applyFont="1" applyFill="1" applyBorder="1" applyAlignment="1">
      <alignment horizontal="center" vertical="center" wrapText="1"/>
    </xf>
    <xf numFmtId="0" fontId="21" fillId="2" borderId="31" xfId="0" applyFont="1" applyFill="1" applyBorder="1" applyAlignment="1">
      <alignment horizontal="left"/>
    </xf>
    <xf numFmtId="0" fontId="22" fillId="2" borderId="0" xfId="0" applyFont="1" applyFill="1"/>
    <xf numFmtId="0" fontId="23" fillId="2" borderId="0" xfId="0" applyFont="1" applyFill="1" applyAlignment="1">
      <alignment horizontal="right"/>
    </xf>
    <xf numFmtId="3" fontId="2" fillId="3" borderId="5" xfId="0" applyNumberFormat="1" applyFont="1" applyFill="1" applyBorder="1" applyAlignment="1">
      <alignment horizontal="center"/>
    </xf>
    <xf numFmtId="0" fontId="2" fillId="3" borderId="5" xfId="0" applyFont="1" applyFill="1" applyBorder="1" applyAlignment="1">
      <alignment horizontal="center"/>
    </xf>
    <xf numFmtId="0" fontId="4" fillId="4" borderId="54" xfId="0" applyFont="1" applyFill="1" applyBorder="1" applyAlignment="1">
      <alignment horizontal="center" vertical="center" wrapText="1"/>
    </xf>
    <xf numFmtId="20" fontId="5" fillId="4" borderId="55" xfId="0" applyNumberFormat="1" applyFont="1" applyFill="1" applyBorder="1" applyAlignment="1">
      <alignment horizontal="center" vertical="center"/>
    </xf>
    <xf numFmtId="20" fontId="5" fillId="4" borderId="35" xfId="0" applyNumberFormat="1" applyFont="1" applyFill="1" applyBorder="1" applyAlignment="1">
      <alignment horizontal="center" vertical="center"/>
    </xf>
    <xf numFmtId="0" fontId="2" fillId="5" borderId="0" xfId="0" applyFont="1" applyFill="1"/>
    <xf numFmtId="0" fontId="24" fillId="5" borderId="0" xfId="0" applyFont="1" applyFill="1" applyAlignment="1">
      <alignment vertical="center"/>
    </xf>
    <xf numFmtId="0" fontId="0" fillId="2" borderId="23" xfId="0" applyFill="1" applyBorder="1"/>
    <xf numFmtId="0" fontId="24" fillId="5" borderId="0" xfId="0" applyFont="1" applyFill="1" applyAlignment="1">
      <alignment horizontal="center" vertical="center"/>
    </xf>
    <xf numFmtId="3" fontId="2" fillId="3" borderId="50" xfId="0" applyNumberFormat="1" applyFont="1" applyFill="1" applyBorder="1" applyAlignment="1">
      <alignment horizontal="center"/>
    </xf>
    <xf numFmtId="3" fontId="2" fillId="3" borderId="51" xfId="0" applyNumberFormat="1" applyFont="1" applyFill="1" applyBorder="1" applyAlignment="1">
      <alignment horizontal="center"/>
    </xf>
    <xf numFmtId="0" fontId="0" fillId="2" borderId="30" xfId="0" applyFill="1" applyBorder="1"/>
    <xf numFmtId="3" fontId="4" fillId="4" borderId="30" xfId="1" applyNumberFormat="1" applyFont="1" applyFill="1" applyBorder="1" applyAlignment="1">
      <alignment horizontal="center" vertical="center"/>
    </xf>
    <xf numFmtId="0" fontId="21" fillId="2" borderId="31" xfId="0" applyFont="1" applyFill="1" applyBorder="1"/>
    <xf numFmtId="0" fontId="2" fillId="2" borderId="31" xfId="0" applyFont="1" applyFill="1" applyBorder="1"/>
    <xf numFmtId="0" fontId="21" fillId="2" borderId="62" xfId="0" applyFont="1" applyFill="1" applyBorder="1" applyAlignment="1">
      <alignment horizontal="left"/>
    </xf>
    <xf numFmtId="0" fontId="2" fillId="2" borderId="33" xfId="0" applyFont="1" applyFill="1" applyBorder="1"/>
    <xf numFmtId="0" fontId="0" fillId="2" borderId="60" xfId="0" applyFill="1" applyBorder="1"/>
    <xf numFmtId="0" fontId="0" fillId="2" borderId="73" xfId="0" applyFill="1" applyBorder="1"/>
    <xf numFmtId="0" fontId="0" fillId="2" borderId="9" xfId="0" applyFill="1" applyBorder="1"/>
    <xf numFmtId="0" fontId="0" fillId="2" borderId="8" xfId="0" applyFill="1" applyBorder="1"/>
    <xf numFmtId="0" fontId="0" fillId="2" borderId="40" xfId="0" applyFill="1" applyBorder="1"/>
    <xf numFmtId="0" fontId="5" fillId="0" borderId="35" xfId="0" applyFont="1" applyBorder="1" applyAlignment="1">
      <alignment horizontal="left" vertical="center" wrapText="1" indent="1"/>
    </xf>
    <xf numFmtId="0" fontId="5" fillId="0" borderId="34" xfId="0" applyFont="1" applyBorder="1" applyAlignment="1">
      <alignment horizontal="left" vertical="center" wrapText="1" indent="1"/>
    </xf>
    <xf numFmtId="0" fontId="5" fillId="0" borderId="47" xfId="0" applyFont="1" applyBorder="1" applyAlignment="1">
      <alignment horizontal="left" vertical="center" wrapText="1" indent="1"/>
    </xf>
    <xf numFmtId="0" fontId="26" fillId="4" borderId="78" xfId="0" applyFont="1" applyFill="1" applyBorder="1" applyAlignment="1">
      <alignment horizontal="center" vertical="center" wrapText="1"/>
    </xf>
    <xf numFmtId="0" fontId="26" fillId="4" borderId="78" xfId="0" applyFont="1" applyFill="1" applyBorder="1" applyAlignment="1">
      <alignment horizontal="right" vertical="center" wrapText="1" indent="2"/>
    </xf>
    <xf numFmtId="0" fontId="5" fillId="4" borderId="5" xfId="0" applyFont="1" applyFill="1" applyBorder="1" applyAlignment="1">
      <alignment horizontal="left" vertical="center" indent="3"/>
    </xf>
    <xf numFmtId="189" fontId="5" fillId="4" borderId="5" xfId="1" applyNumberFormat="1" applyFont="1" applyFill="1" applyBorder="1" applyAlignment="1">
      <alignment horizontal="right" vertical="center" indent="1"/>
    </xf>
    <xf numFmtId="189" fontId="26" fillId="4" borderId="78" xfId="1" applyNumberFormat="1" applyFont="1" applyFill="1" applyBorder="1" applyAlignment="1">
      <alignment horizontal="right" vertical="center" indent="1"/>
    </xf>
    <xf numFmtId="189" fontId="26" fillId="4" borderId="0" xfId="1" applyNumberFormat="1" applyFont="1" applyFill="1" applyBorder="1" applyAlignment="1">
      <alignment horizontal="right" vertical="center" indent="1"/>
    </xf>
    <xf numFmtId="189" fontId="5" fillId="4" borderId="7" xfId="1" applyNumberFormat="1" applyFont="1" applyFill="1" applyBorder="1" applyAlignment="1">
      <alignment horizontal="right" vertical="center" indent="1"/>
    </xf>
    <xf numFmtId="0" fontId="26" fillId="4" borderId="78" xfId="0" applyFont="1" applyFill="1" applyBorder="1" applyAlignment="1">
      <alignment horizontal="left" vertical="center" wrapText="1" indent="3"/>
    </xf>
    <xf numFmtId="0" fontId="26" fillId="4" borderId="0" xfId="0" applyFont="1" applyFill="1" applyAlignment="1">
      <alignment horizontal="left" vertical="center" wrapText="1" indent="3"/>
    </xf>
    <xf numFmtId="189" fontId="26" fillId="0" borderId="0" xfId="1" applyNumberFormat="1" applyFont="1" applyFill="1" applyBorder="1" applyAlignment="1">
      <alignment horizontal="right" vertical="center" indent="1"/>
    </xf>
    <xf numFmtId="0" fontId="24" fillId="2" borderId="0" xfId="0" applyFont="1" applyFill="1" applyAlignment="1">
      <alignment vertical="center"/>
    </xf>
    <xf numFmtId="0" fontId="5" fillId="2" borderId="0" xfId="0" applyFont="1" applyFill="1" applyAlignment="1">
      <alignment horizontal="left" vertical="center" indent="3"/>
    </xf>
    <xf numFmtId="189" fontId="5" fillId="2" borderId="0" xfId="1" applyNumberFormat="1" applyFont="1" applyFill="1" applyBorder="1" applyAlignment="1">
      <alignment horizontal="right" vertical="center" indent="1"/>
    </xf>
    <xf numFmtId="0" fontId="5" fillId="2" borderId="0" xfId="0" applyFont="1" applyFill="1" applyAlignment="1">
      <alignment horizontal="right" vertical="center" indent="1"/>
    </xf>
    <xf numFmtId="0" fontId="0" fillId="2" borderId="0" xfId="0" applyFill="1" applyAlignment="1">
      <alignment horizontal="left"/>
    </xf>
    <xf numFmtId="0" fontId="18" fillId="2" borderId="0" xfId="0" applyFont="1" applyFill="1" applyAlignment="1">
      <alignment vertical="center"/>
    </xf>
    <xf numFmtId="0" fontId="29" fillId="2" borderId="0" xfId="0" applyFont="1" applyFill="1"/>
    <xf numFmtId="189" fontId="8" fillId="4" borderId="0" xfId="1" applyNumberFormat="1" applyFont="1" applyFill="1" applyBorder="1" applyAlignment="1">
      <alignment horizontal="right" vertical="center" indent="1"/>
    </xf>
    <xf numFmtId="189" fontId="8" fillId="2" borderId="0" xfId="1" applyNumberFormat="1" applyFont="1" applyFill="1" applyBorder="1" applyAlignment="1">
      <alignment horizontal="right" vertical="center" indent="1"/>
    </xf>
    <xf numFmtId="3" fontId="8" fillId="2" borderId="0" xfId="0" applyNumberFormat="1" applyFont="1" applyFill="1" applyAlignment="1">
      <alignment horizontal="right" vertical="center" indent="1"/>
    </xf>
    <xf numFmtId="189" fontId="26" fillId="2" borderId="78" xfId="1" applyNumberFormat="1" applyFont="1" applyFill="1" applyBorder="1" applyAlignment="1">
      <alignment horizontal="right" vertical="center" indent="1"/>
    </xf>
    <xf numFmtId="0" fontId="26" fillId="2" borderId="78" xfId="0" applyFont="1" applyFill="1" applyBorder="1" applyAlignment="1">
      <alignment horizontal="center" vertical="center" wrapText="1"/>
    </xf>
    <xf numFmtId="3" fontId="5" fillId="2" borderId="79" xfId="0" applyNumberFormat="1" applyFont="1" applyFill="1" applyBorder="1" applyAlignment="1">
      <alignment horizontal="right" vertical="center" indent="1"/>
    </xf>
    <xf numFmtId="184" fontId="4" fillId="2" borderId="2" xfId="0" applyNumberFormat="1" applyFont="1" applyFill="1" applyBorder="1" applyAlignment="1">
      <alignment horizontal="right" vertical="center" wrapText="1"/>
    </xf>
    <xf numFmtId="184" fontId="4" fillId="2" borderId="2" xfId="0" applyNumberFormat="1" applyFont="1" applyFill="1" applyBorder="1" applyAlignment="1">
      <alignment vertical="center" wrapText="1"/>
    </xf>
    <xf numFmtId="0" fontId="4" fillId="2" borderId="2" xfId="0" applyFont="1" applyFill="1" applyBorder="1" applyAlignment="1">
      <alignment horizontal="right" vertical="center" wrapText="1"/>
    </xf>
    <xf numFmtId="0" fontId="30" fillId="2" borderId="115" xfId="0" applyFont="1" applyFill="1" applyBorder="1" applyAlignment="1">
      <alignment horizontal="left" vertical="center"/>
    </xf>
    <xf numFmtId="184" fontId="30" fillId="2" borderId="115" xfId="0" applyNumberFormat="1" applyFont="1" applyFill="1" applyBorder="1" applyAlignment="1">
      <alignment vertical="center" wrapText="1"/>
    </xf>
    <xf numFmtId="0" fontId="30" fillId="2" borderId="115" xfId="0" applyFont="1" applyFill="1" applyBorder="1" applyAlignment="1">
      <alignment horizontal="right" vertical="center" wrapText="1"/>
    </xf>
    <xf numFmtId="0" fontId="30" fillId="2" borderId="116" xfId="0" applyFont="1" applyFill="1" applyBorder="1" applyAlignment="1">
      <alignment horizontal="left" vertical="center"/>
    </xf>
    <xf numFmtId="184" fontId="30" fillId="2" borderId="116" xfId="0" applyNumberFormat="1" applyFont="1" applyFill="1" applyBorder="1" applyAlignment="1">
      <alignment horizontal="right" vertical="center" wrapText="1"/>
    </xf>
    <xf numFmtId="184" fontId="30" fillId="2" borderId="116" xfId="0" applyNumberFormat="1" applyFont="1" applyFill="1" applyBorder="1" applyAlignment="1">
      <alignment vertical="center" wrapText="1"/>
    </xf>
    <xf numFmtId="0" fontId="30" fillId="2" borderId="116" xfId="0" applyFont="1" applyFill="1" applyBorder="1" applyAlignment="1">
      <alignment horizontal="right" vertical="center" wrapText="1"/>
    </xf>
    <xf numFmtId="184" fontId="4" fillId="4" borderId="2" xfId="0" applyNumberFormat="1" applyFont="1" applyFill="1" applyBorder="1" applyAlignment="1">
      <alignment horizontal="right" vertical="center"/>
    </xf>
    <xf numFmtId="0" fontId="4" fillId="4" borderId="2" xfId="0" applyFont="1" applyFill="1" applyBorder="1" applyAlignment="1">
      <alignment horizontal="center" vertical="center"/>
    </xf>
    <xf numFmtId="0" fontId="4" fillId="2" borderId="2" xfId="0" applyFont="1" applyFill="1" applyBorder="1" applyAlignment="1">
      <alignment horizontal="left" vertical="center" indent="1"/>
    </xf>
    <xf numFmtId="185" fontId="5" fillId="2" borderId="6" xfId="1" applyNumberFormat="1" applyFont="1" applyFill="1" applyBorder="1" applyAlignment="1">
      <alignment horizontal="right" vertical="center"/>
    </xf>
    <xf numFmtId="185" fontId="5" fillId="2" borderId="7" xfId="1" applyNumberFormat="1" applyFont="1" applyFill="1" applyBorder="1" applyAlignment="1">
      <alignment horizontal="right" vertical="center" wrapText="1"/>
    </xf>
    <xf numFmtId="185" fontId="5" fillId="2" borderId="5" xfId="1" applyNumberFormat="1" applyFont="1" applyFill="1" applyBorder="1" applyAlignment="1">
      <alignment horizontal="right" vertical="center" wrapText="1"/>
    </xf>
    <xf numFmtId="185" fontId="5" fillId="2" borderId="6" xfId="1" applyNumberFormat="1" applyFont="1" applyFill="1" applyBorder="1" applyAlignment="1">
      <alignment horizontal="right" vertical="center" wrapText="1"/>
    </xf>
    <xf numFmtId="185" fontId="5" fillId="2" borderId="6" xfId="8" applyNumberFormat="1" applyFont="1" applyFill="1" applyBorder="1" applyAlignment="1">
      <alignment horizontal="right" vertical="center"/>
    </xf>
    <xf numFmtId="0" fontId="35" fillId="2" borderId="85" xfId="6" applyFont="1" applyFill="1" applyBorder="1" applyAlignment="1" applyProtection="1">
      <alignment vertical="center"/>
      <protection hidden="1"/>
    </xf>
    <xf numFmtId="179" fontId="35" fillId="2" borderId="85" xfId="1" applyNumberFormat="1" applyFont="1" applyFill="1" applyBorder="1" applyAlignment="1" applyProtection="1">
      <alignment vertical="center"/>
      <protection hidden="1"/>
    </xf>
    <xf numFmtId="0" fontId="33" fillId="2" borderId="13" xfId="6" quotePrefix="1" applyFont="1" applyFill="1" applyBorder="1" applyAlignment="1" applyProtection="1">
      <alignment vertical="center"/>
      <protection hidden="1"/>
    </xf>
    <xf numFmtId="179" fontId="33" fillId="2" borderId="13" xfId="1" applyNumberFormat="1" applyFont="1" applyFill="1" applyBorder="1" applyAlignment="1" applyProtection="1">
      <alignment vertical="center"/>
      <protection hidden="1"/>
    </xf>
    <xf numFmtId="0" fontId="33" fillId="0" borderId="76" xfId="0" applyFont="1" applyBorder="1" applyAlignment="1">
      <alignment horizontal="left" vertical="center" indent="1"/>
    </xf>
    <xf numFmtId="0" fontId="33" fillId="0" borderId="75" xfId="0" applyFont="1" applyBorder="1" applyAlignment="1">
      <alignment horizontal="left" vertical="center" indent="1"/>
    </xf>
    <xf numFmtId="0" fontId="33" fillId="0" borderId="88" xfId="0" applyFont="1" applyBorder="1" applyAlignment="1">
      <alignment horizontal="left" vertical="center" indent="1"/>
    </xf>
    <xf numFmtId="171" fontId="12" fillId="0" borderId="16" xfId="5" applyNumberFormat="1" applyFont="1" applyBorder="1" applyAlignment="1">
      <alignment horizontal="right" vertical="center"/>
    </xf>
    <xf numFmtId="167" fontId="34" fillId="2" borderId="30" xfId="5" applyNumberFormat="1" applyFont="1" applyFill="1" applyBorder="1" applyAlignment="1">
      <alignment horizontal="right" vertical="center"/>
    </xf>
    <xf numFmtId="176" fontId="34" fillId="2" borderId="30" xfId="5" applyNumberFormat="1" applyFont="1" applyFill="1" applyBorder="1" applyAlignment="1">
      <alignment vertical="center"/>
    </xf>
    <xf numFmtId="172" fontId="34" fillId="2" borderId="30" xfId="5" applyNumberFormat="1" applyFont="1" applyFill="1" applyBorder="1" applyAlignment="1">
      <alignment horizontal="center" vertical="center"/>
    </xf>
    <xf numFmtId="173" fontId="34" fillId="2" borderId="30" xfId="5" applyNumberFormat="1" applyFont="1" applyFill="1" applyBorder="1" applyAlignment="1" applyProtection="1">
      <alignment horizontal="center" vertical="center" wrapText="1"/>
      <protection locked="0"/>
    </xf>
    <xf numFmtId="0" fontId="34" fillId="2" borderId="30" xfId="5" applyFont="1" applyFill="1" applyBorder="1" applyAlignment="1">
      <alignment horizontal="center" vertical="center"/>
    </xf>
    <xf numFmtId="41" fontId="6" fillId="2" borderId="79" xfId="0" applyNumberFormat="1" applyFont="1" applyFill="1" applyBorder="1" applyAlignment="1">
      <alignment horizontal="left" vertical="center" wrapText="1" indent="1"/>
    </xf>
    <xf numFmtId="0" fontId="33" fillId="2" borderId="0" xfId="0" applyFont="1" applyFill="1"/>
    <xf numFmtId="3" fontId="33" fillId="2" borderId="0" xfId="0" applyNumberFormat="1" applyFont="1" applyFill="1"/>
    <xf numFmtId="0" fontId="40" fillId="6" borderId="2" xfId="0" applyFont="1" applyFill="1" applyBorder="1" applyAlignment="1">
      <alignment horizontal="center" vertical="center" wrapText="1"/>
    </xf>
    <xf numFmtId="165" fontId="37" fillId="6" borderId="79" xfId="1" applyNumberFormat="1" applyFont="1" applyFill="1" applyBorder="1" applyAlignment="1">
      <alignment horizontal="left" vertical="center" wrapText="1"/>
    </xf>
    <xf numFmtId="180" fontId="37" fillId="6" borderId="79" xfId="1" applyNumberFormat="1" applyFont="1" applyFill="1" applyBorder="1" applyAlignment="1">
      <alignment vertical="center" wrapText="1"/>
    </xf>
    <xf numFmtId="165" fontId="41" fillId="6" borderId="79" xfId="1" applyNumberFormat="1" applyFont="1" applyFill="1" applyBorder="1" applyAlignment="1">
      <alignment horizontal="left" vertical="center" wrapText="1"/>
    </xf>
    <xf numFmtId="180" fontId="41" fillId="6" borderId="79" xfId="1" applyNumberFormat="1" applyFont="1" applyFill="1" applyBorder="1" applyAlignment="1">
      <alignment vertical="center" wrapText="1"/>
    </xf>
    <xf numFmtId="180" fontId="41" fillId="2" borderId="79" xfId="1" applyNumberFormat="1" applyFont="1" applyFill="1" applyBorder="1" applyAlignment="1">
      <alignment vertical="center" wrapText="1"/>
    </xf>
    <xf numFmtId="180" fontId="37" fillId="2" borderId="79" xfId="1" applyNumberFormat="1" applyFont="1" applyFill="1" applyBorder="1" applyAlignment="1">
      <alignment vertical="center" wrapText="1"/>
    </xf>
    <xf numFmtId="0" fontId="41" fillId="6" borderId="79" xfId="0" applyFont="1" applyFill="1" applyBorder="1" applyAlignment="1">
      <alignment horizontal="left" vertical="center" wrapText="1"/>
    </xf>
    <xf numFmtId="0" fontId="41" fillId="6" borderId="81" xfId="0" applyFont="1" applyFill="1" applyBorder="1" applyAlignment="1">
      <alignment horizontal="left" vertical="center" wrapText="1"/>
    </xf>
    <xf numFmtId="0" fontId="40" fillId="6" borderId="2" xfId="0" applyFont="1" applyFill="1" applyBorder="1" applyAlignment="1">
      <alignment vertical="center" wrapText="1"/>
    </xf>
    <xf numFmtId="180" fontId="40" fillId="6" borderId="2" xfId="1" applyNumberFormat="1" applyFont="1" applyFill="1" applyBorder="1" applyAlignment="1">
      <alignment vertical="center" wrapText="1"/>
    </xf>
    <xf numFmtId="0" fontId="37" fillId="6" borderId="2" xfId="0" applyFont="1" applyFill="1" applyBorder="1" applyAlignment="1">
      <alignment vertical="center" wrapText="1"/>
    </xf>
    <xf numFmtId="180" fontId="37" fillId="6" borderId="2" xfId="1" applyNumberFormat="1" applyFont="1" applyFill="1" applyBorder="1" applyAlignment="1">
      <alignment vertical="center" wrapText="1"/>
    </xf>
    <xf numFmtId="0" fontId="41" fillId="6" borderId="119" xfId="0" applyFont="1" applyFill="1" applyBorder="1" applyAlignment="1">
      <alignment vertical="center" wrapText="1"/>
    </xf>
    <xf numFmtId="165" fontId="37" fillId="6" borderId="79" xfId="1" applyNumberFormat="1" applyFont="1" applyFill="1" applyBorder="1" applyAlignment="1">
      <alignment vertical="center" wrapText="1"/>
    </xf>
    <xf numFmtId="165" fontId="37" fillId="6" borderId="48" xfId="1" applyNumberFormat="1" applyFont="1" applyFill="1" applyBorder="1" applyAlignment="1">
      <alignment horizontal="left" vertical="center" wrapText="1"/>
    </xf>
    <xf numFmtId="165" fontId="37" fillId="6" borderId="81" xfId="1" applyNumberFormat="1" applyFont="1" applyFill="1" applyBorder="1" applyAlignment="1">
      <alignment horizontal="left" vertical="center" wrapText="1"/>
    </xf>
    <xf numFmtId="0" fontId="37" fillId="6" borderId="79" xfId="0" applyFont="1" applyFill="1" applyBorder="1" applyAlignment="1">
      <alignment horizontal="left" vertical="center" wrapText="1"/>
    </xf>
    <xf numFmtId="165" fontId="37" fillId="6" borderId="79" xfId="1" applyNumberFormat="1" applyFont="1" applyFill="1" applyBorder="1" applyAlignment="1">
      <alignment horizontal="right" vertical="center" wrapText="1"/>
    </xf>
    <xf numFmtId="180" fontId="41" fillId="6" borderId="119" xfId="1" applyNumberFormat="1" applyFont="1" applyFill="1" applyBorder="1" applyAlignment="1">
      <alignment vertical="center" wrapText="1"/>
    </xf>
    <xf numFmtId="191" fontId="39" fillId="2" borderId="30" xfId="1" applyNumberFormat="1" applyFont="1" applyFill="1" applyBorder="1" applyAlignment="1" applyProtection="1">
      <alignment horizontal="left" vertical="center"/>
      <protection hidden="1"/>
    </xf>
    <xf numFmtId="0" fontId="0" fillId="2" borderId="0" xfId="0" applyFill="1" applyAlignment="1">
      <alignment vertical="center"/>
    </xf>
    <xf numFmtId="0" fontId="4" fillId="2" borderId="0" xfId="0" applyFont="1" applyFill="1" applyAlignment="1">
      <alignment vertical="center"/>
    </xf>
    <xf numFmtId="180" fontId="3" fillId="2" borderId="0" xfId="1" applyNumberFormat="1" applyFont="1" applyFill="1" applyBorder="1" applyAlignment="1">
      <alignment vertical="center"/>
    </xf>
    <xf numFmtId="179" fontId="3" fillId="2" borderId="0" xfId="1" applyNumberFormat="1" applyFont="1" applyFill="1" applyBorder="1" applyAlignment="1">
      <alignment vertical="center"/>
    </xf>
    <xf numFmtId="0" fontId="5" fillId="2" borderId="36" xfId="0" applyFont="1" applyFill="1" applyBorder="1" applyAlignment="1">
      <alignment horizontal="left" indent="1"/>
    </xf>
    <xf numFmtId="184" fontId="5" fillId="2" borderId="36" xfId="0" applyNumberFormat="1" applyFont="1" applyFill="1" applyBorder="1" applyAlignment="1">
      <alignment horizontal="right" vertical="center"/>
    </xf>
    <xf numFmtId="184" fontId="5" fillId="2" borderId="36" xfId="0" applyNumberFormat="1" applyFont="1" applyFill="1" applyBorder="1" applyAlignment="1">
      <alignment vertical="center"/>
    </xf>
    <xf numFmtId="0" fontId="5" fillId="2" borderId="13" xfId="0" applyFont="1" applyFill="1" applyBorder="1" applyAlignment="1">
      <alignment horizontal="left" indent="1"/>
    </xf>
    <xf numFmtId="184" fontId="5" fillId="2" borderId="13" xfId="0" applyNumberFormat="1" applyFont="1" applyFill="1" applyBorder="1" applyAlignment="1">
      <alignment horizontal="right" vertical="center"/>
    </xf>
    <xf numFmtId="184" fontId="5" fillId="2" borderId="13" xfId="0" applyNumberFormat="1" applyFont="1" applyFill="1" applyBorder="1" applyAlignment="1">
      <alignment vertical="center"/>
    </xf>
    <xf numFmtId="14" fontId="5" fillId="2" borderId="13" xfId="0" applyNumberFormat="1" applyFont="1" applyFill="1" applyBorder="1" applyAlignment="1">
      <alignment horizontal="right" vertical="center"/>
    </xf>
    <xf numFmtId="0" fontId="5" fillId="2" borderId="38" xfId="0" applyFont="1" applyFill="1" applyBorder="1" applyAlignment="1">
      <alignment horizontal="left" indent="1"/>
    </xf>
    <xf numFmtId="184" fontId="5" fillId="2" borderId="38" xfId="0" applyNumberFormat="1" applyFont="1" applyFill="1" applyBorder="1" applyAlignment="1">
      <alignment horizontal="right" vertical="center"/>
    </xf>
    <xf numFmtId="184" fontId="5" fillId="2" borderId="38" xfId="0" applyNumberFormat="1" applyFont="1" applyFill="1" applyBorder="1" applyAlignment="1">
      <alignment vertical="center"/>
    </xf>
    <xf numFmtId="0" fontId="5" fillId="2" borderId="0" xfId="0" applyFont="1" applyFill="1" applyAlignment="1">
      <alignment horizontal="left" indent="1"/>
    </xf>
    <xf numFmtId="184" fontId="5" fillId="2" borderId="0" xfId="0" applyNumberFormat="1" applyFont="1" applyFill="1" applyAlignment="1">
      <alignment horizontal="right" vertical="center"/>
    </xf>
    <xf numFmtId="184" fontId="5" fillId="2" borderId="0" xfId="0" applyNumberFormat="1" applyFont="1" applyFill="1" applyAlignment="1">
      <alignment vertical="center"/>
    </xf>
    <xf numFmtId="14" fontId="5" fillId="2" borderId="38" xfId="0" applyNumberFormat="1" applyFont="1" applyFill="1" applyBorder="1" applyAlignment="1">
      <alignment horizontal="right" vertical="center"/>
    </xf>
    <xf numFmtId="1" fontId="15" fillId="2" borderId="13" xfId="0" quotePrefix="1" applyNumberFormat="1" applyFont="1" applyFill="1" applyBorder="1" applyAlignment="1">
      <alignment horizontal="right"/>
    </xf>
    <xf numFmtId="0" fontId="5" fillId="2" borderId="37" xfId="0" applyFont="1" applyFill="1" applyBorder="1" applyAlignment="1">
      <alignment horizontal="left" indent="1"/>
    </xf>
    <xf numFmtId="184" fontId="5" fillId="2" borderId="37" xfId="0" applyNumberFormat="1" applyFont="1" applyFill="1" applyBorder="1" applyAlignment="1">
      <alignment horizontal="right" vertical="center"/>
    </xf>
    <xf numFmtId="184" fontId="5" fillId="2" borderId="37" xfId="0" applyNumberFormat="1" applyFont="1" applyFill="1" applyBorder="1" applyAlignment="1">
      <alignment vertical="center"/>
    </xf>
    <xf numFmtId="14" fontId="5" fillId="2" borderId="37" xfId="0" applyNumberFormat="1" applyFont="1" applyFill="1" applyBorder="1" applyAlignment="1">
      <alignment horizontal="right" vertical="center"/>
    </xf>
    <xf numFmtId="0" fontId="8" fillId="2" borderId="13" xfId="0" applyFont="1" applyFill="1" applyBorder="1" applyAlignment="1">
      <alignment horizontal="left" indent="1"/>
    </xf>
    <xf numFmtId="184" fontId="8" fillId="2" borderId="13" xfId="0" applyNumberFormat="1" applyFont="1" applyFill="1" applyBorder="1" applyAlignment="1">
      <alignment horizontal="right" vertical="center"/>
    </xf>
    <xf numFmtId="1" fontId="31" fillId="2" borderId="13" xfId="0" quotePrefix="1" applyNumberFormat="1" applyFont="1" applyFill="1" applyBorder="1" applyAlignment="1">
      <alignment horizontal="right"/>
    </xf>
    <xf numFmtId="14" fontId="4" fillId="4" borderId="2" xfId="0" applyNumberFormat="1" applyFont="1" applyFill="1" applyBorder="1" applyAlignment="1">
      <alignment horizontal="right" vertical="center"/>
    </xf>
    <xf numFmtId="0" fontId="4" fillId="0" borderId="17" xfId="0" applyFont="1" applyBorder="1" applyAlignment="1">
      <alignment horizontal="center" vertical="center"/>
    </xf>
    <xf numFmtId="0" fontId="4" fillId="0" borderId="11" xfId="0" applyFont="1" applyBorder="1" applyAlignment="1">
      <alignment horizontal="center" vertical="center"/>
    </xf>
    <xf numFmtId="0" fontId="5" fillId="0" borderId="39" xfId="0" applyFont="1" applyBorder="1" applyAlignment="1">
      <alignment horizontal="left" vertical="center" wrapText="1" indent="1"/>
    </xf>
    <xf numFmtId="0" fontId="5" fillId="0" borderId="20" xfId="0" applyFont="1" applyBorder="1" applyAlignment="1">
      <alignment horizontal="center" vertical="center"/>
    </xf>
    <xf numFmtId="3" fontId="5" fillId="0" borderId="6" xfId="1" applyNumberFormat="1" applyFont="1" applyFill="1" applyBorder="1" applyAlignment="1">
      <alignment horizontal="center" vertical="center"/>
    </xf>
    <xf numFmtId="169" fontId="5" fillId="2" borderId="7" xfId="1" applyNumberFormat="1" applyFont="1" applyFill="1" applyBorder="1" applyAlignment="1">
      <alignment horizontal="center" vertical="center"/>
    </xf>
    <xf numFmtId="0" fontId="5" fillId="0" borderId="19" xfId="0" applyFont="1" applyBorder="1" applyAlignment="1">
      <alignment horizontal="center" vertical="center"/>
    </xf>
    <xf numFmtId="0" fontId="5" fillId="0" borderId="23" xfId="0" applyFont="1" applyBorder="1" applyAlignment="1">
      <alignment horizontal="center" vertical="center"/>
    </xf>
    <xf numFmtId="0" fontId="5" fillId="0" borderId="19" xfId="0" applyFont="1" applyBorder="1" applyAlignment="1">
      <alignment horizontal="center" vertical="center" wrapText="1"/>
    </xf>
    <xf numFmtId="1" fontId="5" fillId="0" borderId="5" xfId="0" applyNumberFormat="1" applyFont="1" applyBorder="1" applyAlignment="1">
      <alignment horizontal="center" vertical="center"/>
    </xf>
    <xf numFmtId="1" fontId="5" fillId="2" borderId="5" xfId="0" applyNumberFormat="1" applyFont="1" applyFill="1" applyBorder="1" applyAlignment="1">
      <alignment horizontal="center" vertical="center"/>
    </xf>
    <xf numFmtId="0" fontId="5" fillId="0" borderId="23" xfId="0" applyFont="1" applyBorder="1" applyAlignment="1">
      <alignment horizontal="center" vertical="center" wrapText="1"/>
    </xf>
    <xf numFmtId="0" fontId="5" fillId="0" borderId="42" xfId="0" applyFont="1" applyBorder="1" applyAlignment="1">
      <alignment horizontal="left" vertical="center" wrapText="1" indent="1"/>
    </xf>
    <xf numFmtId="3" fontId="5" fillId="0" borderId="6" xfId="1" quotePrefix="1" applyNumberFormat="1" applyFont="1" applyFill="1" applyBorder="1" applyAlignment="1">
      <alignment horizontal="center" vertical="center"/>
    </xf>
    <xf numFmtId="185" fontId="5" fillId="0" borderId="22" xfId="0" applyNumberFormat="1" applyFont="1" applyBorder="1" applyAlignment="1">
      <alignment horizontal="center" vertical="center" wrapText="1"/>
    </xf>
    <xf numFmtId="0" fontId="2" fillId="0" borderId="43" xfId="0" applyFont="1" applyBorder="1" applyAlignment="1">
      <alignment horizontal="left" vertical="center" wrapText="1" indent="1"/>
    </xf>
    <xf numFmtId="17" fontId="2" fillId="0" borderId="44" xfId="0" quotePrefix="1" applyNumberFormat="1" applyFont="1" applyBorder="1" applyAlignment="1">
      <alignment horizontal="center" vertical="center" wrapText="1"/>
    </xf>
    <xf numFmtId="0" fontId="5" fillId="0" borderId="26" xfId="0" applyFont="1" applyBorder="1" applyAlignment="1">
      <alignment horizontal="center" vertical="center" wrapText="1"/>
    </xf>
    <xf numFmtId="3" fontId="5" fillId="2" borderId="6" xfId="1" applyNumberFormat="1" applyFont="1" applyFill="1" applyBorder="1" applyAlignment="1">
      <alignment horizontal="center" vertical="center"/>
    </xf>
    <xf numFmtId="0" fontId="2" fillId="0" borderId="44" xfId="0" quotePrefix="1" applyFont="1" applyBorder="1" applyAlignment="1">
      <alignment horizontal="center" vertical="center" wrapText="1"/>
    </xf>
    <xf numFmtId="169" fontId="5" fillId="2" borderId="5" xfId="0" applyNumberFormat="1" applyFont="1" applyFill="1" applyBorder="1" applyAlignment="1">
      <alignment horizontal="center" vertical="center"/>
    </xf>
    <xf numFmtId="0" fontId="4" fillId="0" borderId="15" xfId="0" applyFont="1" applyBorder="1" applyAlignment="1">
      <alignment vertical="center"/>
    </xf>
    <xf numFmtId="0" fontId="4" fillId="0" borderId="17" xfId="0" applyFont="1" applyBorder="1" applyAlignment="1">
      <alignment vertical="center"/>
    </xf>
    <xf numFmtId="0" fontId="2" fillId="0" borderId="45" xfId="0" applyFont="1" applyBorder="1" applyAlignment="1">
      <alignment horizontal="left" vertical="center" wrapText="1" indent="1"/>
    </xf>
    <xf numFmtId="0" fontId="2" fillId="0" borderId="46" xfId="0" quotePrefix="1" applyFont="1" applyBorder="1" applyAlignment="1">
      <alignment horizontal="center" vertical="center" wrapText="1"/>
    </xf>
    <xf numFmtId="185" fontId="5" fillId="0" borderId="16" xfId="0" applyNumberFormat="1" applyFont="1" applyBorder="1" applyAlignment="1">
      <alignment horizontal="center" vertical="center" wrapText="1"/>
    </xf>
    <xf numFmtId="3" fontId="5" fillId="0" borderId="23" xfId="0" applyNumberFormat="1" applyFont="1" applyBorder="1" applyAlignment="1">
      <alignment horizontal="center" vertical="center"/>
    </xf>
    <xf numFmtId="3" fontId="5" fillId="2" borderId="0" xfId="1" applyNumberFormat="1" applyFont="1" applyFill="1" applyBorder="1" applyAlignment="1">
      <alignment horizontal="center" vertical="center"/>
    </xf>
    <xf numFmtId="0" fontId="14" fillId="0" borderId="1" xfId="0" applyFont="1" applyBorder="1" applyAlignment="1">
      <alignment vertical="center" wrapText="1"/>
    </xf>
    <xf numFmtId="0" fontId="22" fillId="2" borderId="0" xfId="0" applyFont="1" applyFill="1" applyAlignment="1">
      <alignment vertical="center" wrapText="1"/>
    </xf>
    <xf numFmtId="20" fontId="5" fillId="2" borderId="56" xfId="0" applyNumberFormat="1" applyFont="1" applyFill="1" applyBorder="1" applyAlignment="1">
      <alignment horizontal="center" vertical="center"/>
    </xf>
    <xf numFmtId="0" fontId="42" fillId="2" borderId="0" xfId="0" applyFont="1" applyFill="1" applyAlignment="1">
      <alignment horizontal="right"/>
    </xf>
    <xf numFmtId="3" fontId="5" fillId="2" borderId="81" xfId="0" applyNumberFormat="1" applyFont="1" applyFill="1" applyBorder="1" applyAlignment="1">
      <alignment horizontal="right" vertical="center" indent="1"/>
    </xf>
    <xf numFmtId="0" fontId="5" fillId="4" borderId="50" xfId="0" applyFont="1" applyFill="1" applyBorder="1" applyAlignment="1">
      <alignment horizontal="right" vertical="center"/>
    </xf>
    <xf numFmtId="184" fontId="5" fillId="4" borderId="50" xfId="1" applyNumberFormat="1" applyFont="1" applyFill="1" applyBorder="1" applyAlignment="1">
      <alignment horizontal="right"/>
    </xf>
    <xf numFmtId="3" fontId="2" fillId="3" borderId="50" xfId="0" applyNumberFormat="1" applyFont="1" applyFill="1" applyBorder="1" applyAlignment="1">
      <alignment horizontal="right"/>
    </xf>
    <xf numFmtId="0" fontId="5" fillId="4" borderId="5" xfId="0" applyFont="1" applyFill="1" applyBorder="1" applyAlignment="1">
      <alignment horizontal="right" vertical="center"/>
    </xf>
    <xf numFmtId="0" fontId="2" fillId="3" borderId="5" xfId="0" applyFont="1" applyFill="1" applyBorder="1" applyAlignment="1">
      <alignment horizontal="right"/>
    </xf>
    <xf numFmtId="3" fontId="2" fillId="3" borderId="5" xfId="0" applyNumberFormat="1" applyFont="1" applyFill="1" applyBorder="1" applyAlignment="1">
      <alignment horizontal="right"/>
    </xf>
    <xf numFmtId="0" fontId="5" fillId="4" borderId="51" xfId="0" applyFont="1" applyFill="1" applyBorder="1" applyAlignment="1">
      <alignment horizontal="right" vertical="center"/>
    </xf>
    <xf numFmtId="0" fontId="2" fillId="3" borderId="51" xfId="0" applyFont="1" applyFill="1" applyBorder="1" applyAlignment="1">
      <alignment horizontal="right"/>
    </xf>
    <xf numFmtId="3" fontId="2" fillId="3" borderId="51" xfId="0" applyNumberFormat="1" applyFont="1" applyFill="1" applyBorder="1" applyAlignment="1">
      <alignment horizontal="right"/>
    </xf>
    <xf numFmtId="0" fontId="0" fillId="2" borderId="30" xfId="0" applyFill="1" applyBorder="1" applyAlignment="1">
      <alignment horizontal="right"/>
    </xf>
    <xf numFmtId="3" fontId="4" fillId="4" borderId="30" xfId="1" applyNumberFormat="1" applyFont="1" applyFill="1" applyBorder="1" applyAlignment="1">
      <alignment horizontal="right" vertical="center"/>
    </xf>
    <xf numFmtId="0" fontId="43" fillId="2" borderId="0" xfId="0" applyFont="1" applyFill="1"/>
    <xf numFmtId="0" fontId="44" fillId="2" borderId="0" xfId="0" applyFont="1" applyFill="1" applyAlignment="1">
      <alignment vertical="center"/>
    </xf>
    <xf numFmtId="0" fontId="44" fillId="2" borderId="0" xfId="0" applyFont="1" applyFill="1"/>
    <xf numFmtId="0" fontId="46" fillId="2" borderId="0" xfId="0" applyFont="1" applyFill="1"/>
    <xf numFmtId="0" fontId="37" fillId="2" borderId="0" xfId="0" applyFont="1" applyFill="1"/>
    <xf numFmtId="0" fontId="47" fillId="2" borderId="0" xfId="0" applyFont="1" applyFill="1" applyAlignment="1">
      <alignment wrapText="1"/>
    </xf>
    <xf numFmtId="0" fontId="47" fillId="2" borderId="0" xfId="0" applyFont="1" applyFill="1" applyAlignment="1"/>
    <xf numFmtId="165" fontId="13" fillId="2" borderId="21" xfId="0" applyNumberFormat="1" applyFont="1" applyFill="1" applyBorder="1" applyAlignment="1">
      <alignment vertical="center"/>
    </xf>
    <xf numFmtId="165" fontId="14" fillId="2" borderId="19" xfId="0" applyNumberFormat="1" applyFont="1" applyFill="1" applyBorder="1" applyAlignment="1">
      <alignment horizontal="left" vertical="center" indent="1"/>
    </xf>
    <xf numFmtId="165" fontId="13" fillId="2" borderId="19" xfId="0" applyNumberFormat="1" applyFont="1" applyFill="1" applyBorder="1" applyAlignment="1">
      <alignment vertical="center"/>
    </xf>
    <xf numFmtId="167" fontId="48" fillId="0" borderId="19" xfId="1" applyNumberFormat="1" applyFont="1" applyBorder="1"/>
    <xf numFmtId="167" fontId="16" fillId="0" borderId="19" xfId="1" applyNumberFormat="1" applyFont="1" applyBorder="1"/>
    <xf numFmtId="167" fontId="18" fillId="2" borderId="79" xfId="0" applyNumberFormat="1" applyFont="1" applyFill="1" applyBorder="1" applyAlignment="1">
      <alignment horizontal="left" vertical="center" wrapText="1"/>
    </xf>
    <xf numFmtId="165" fontId="14" fillId="2" borderId="26" xfId="0" applyNumberFormat="1" applyFont="1" applyFill="1" applyBorder="1" applyAlignment="1">
      <alignment horizontal="left" vertical="center" indent="1"/>
    </xf>
    <xf numFmtId="167" fontId="16" fillId="0" borderId="26" xfId="1" applyNumberFormat="1" applyFont="1" applyBorder="1"/>
    <xf numFmtId="167" fontId="18" fillId="2" borderId="81" xfId="0" applyNumberFormat="1" applyFont="1" applyFill="1" applyBorder="1" applyAlignment="1">
      <alignment horizontal="left" vertical="center" wrapText="1"/>
    </xf>
    <xf numFmtId="0" fontId="5" fillId="4" borderId="7" xfId="0" applyFont="1" applyFill="1" applyBorder="1" applyAlignment="1">
      <alignment horizontal="left" vertical="center" wrapText="1" indent="3"/>
    </xf>
    <xf numFmtId="0" fontId="0" fillId="2" borderId="0" xfId="0" applyFill="1" applyBorder="1"/>
    <xf numFmtId="167" fontId="48" fillId="0" borderId="21" xfId="1" applyNumberFormat="1" applyFont="1" applyFill="1" applyBorder="1" applyAlignment="1">
      <alignment horizontal="right" vertical="center"/>
    </xf>
    <xf numFmtId="167" fontId="16" fillId="0" borderId="19" xfId="1" applyNumberFormat="1" applyFont="1" applyFill="1" applyBorder="1" applyAlignment="1">
      <alignment horizontal="center"/>
    </xf>
    <xf numFmtId="167" fontId="16" fillId="0" borderId="19" xfId="1" applyNumberFormat="1" applyFont="1" applyFill="1" applyBorder="1" applyAlignment="1">
      <alignment horizontal="right" vertical="center"/>
    </xf>
    <xf numFmtId="167" fontId="48" fillId="0" borderId="19" xfId="1" applyNumberFormat="1" applyFont="1" applyFill="1" applyBorder="1" applyAlignment="1"/>
    <xf numFmtId="167" fontId="48" fillId="0" borderId="19" xfId="1" applyNumberFormat="1" applyFont="1" applyFill="1" applyBorder="1" applyAlignment="1">
      <alignment horizontal="right" vertical="center"/>
    </xf>
    <xf numFmtId="167" fontId="16" fillId="0" borderId="21" xfId="1" applyNumberFormat="1" applyFont="1" applyFill="1" applyBorder="1" applyAlignment="1">
      <alignment horizontal="right" vertical="center"/>
    </xf>
    <xf numFmtId="167" fontId="16" fillId="0" borderId="19" xfId="1" applyNumberFormat="1" applyFont="1" applyFill="1" applyBorder="1" applyAlignment="1"/>
    <xf numFmtId="167" fontId="48" fillId="0" borderId="19" xfId="1" applyNumberFormat="1" applyFont="1" applyFill="1" applyBorder="1"/>
    <xf numFmtId="167" fontId="16" fillId="0" borderId="26" xfId="1" applyNumberFormat="1" applyFont="1" applyFill="1" applyBorder="1" applyAlignment="1"/>
    <xf numFmtId="167" fontId="16" fillId="0" borderId="26" xfId="1" applyNumberFormat="1" applyFont="1" applyFill="1" applyBorder="1" applyAlignment="1">
      <alignment horizontal="right" vertical="center"/>
    </xf>
    <xf numFmtId="167" fontId="48" fillId="0" borderId="23" xfId="1" applyNumberFormat="1" applyFont="1" applyFill="1" applyBorder="1" applyAlignment="1">
      <alignment horizontal="right" vertical="center"/>
    </xf>
    <xf numFmtId="41" fontId="49" fillId="2" borderId="50" xfId="0" applyNumberFormat="1" applyFont="1" applyFill="1" applyBorder="1" applyAlignment="1">
      <alignment horizontal="right" vertical="center"/>
    </xf>
    <xf numFmtId="41" fontId="18" fillId="2" borderId="5" xfId="0" applyNumberFormat="1" applyFont="1" applyFill="1" applyBorder="1" applyAlignment="1">
      <alignment horizontal="right" vertical="center"/>
    </xf>
    <xf numFmtId="41" fontId="49" fillId="2" borderId="5" xfId="0" applyNumberFormat="1" applyFont="1" applyFill="1" applyBorder="1" applyAlignment="1">
      <alignment horizontal="right" vertical="center"/>
    </xf>
    <xf numFmtId="167" fontId="48" fillId="2" borderId="50" xfId="8" applyNumberFormat="1" applyFont="1" applyFill="1" applyBorder="1" applyAlignment="1">
      <alignment horizontal="right" vertical="center"/>
    </xf>
    <xf numFmtId="167" fontId="16" fillId="2" borderId="50" xfId="8" applyNumberFormat="1" applyFont="1" applyFill="1" applyBorder="1" applyAlignment="1">
      <alignment horizontal="right" vertical="center"/>
    </xf>
    <xf numFmtId="167" fontId="16" fillId="2" borderId="5" xfId="8" applyNumberFormat="1" applyFont="1" applyFill="1" applyBorder="1" applyAlignment="1">
      <alignment horizontal="center"/>
    </xf>
    <xf numFmtId="167" fontId="16" fillId="2" borderId="5" xfId="8" applyNumberFormat="1" applyFont="1" applyFill="1" applyBorder="1" applyAlignment="1">
      <alignment horizontal="right" vertical="center"/>
    </xf>
    <xf numFmtId="167" fontId="48" fillId="2" borderId="5" xfId="8" applyNumberFormat="1" applyFont="1" applyFill="1" applyBorder="1" applyAlignment="1">
      <alignment horizontal="right" vertical="center"/>
    </xf>
    <xf numFmtId="167" fontId="48" fillId="2" borderId="5" xfId="8" applyNumberFormat="1" applyFont="1" applyFill="1" applyBorder="1" applyAlignment="1"/>
    <xf numFmtId="167" fontId="48" fillId="2" borderId="5" xfId="8" applyNumberFormat="1" applyFont="1" applyFill="1" applyBorder="1"/>
    <xf numFmtId="0" fontId="47" fillId="2" borderId="0" xfId="0" applyFont="1" applyFill="1"/>
    <xf numFmtId="171" fontId="13" fillId="0" borderId="16" xfId="5" applyNumberFormat="1" applyFont="1" applyBorder="1" applyAlignment="1">
      <alignment horizontal="right" vertical="center"/>
    </xf>
    <xf numFmtId="167" fontId="48" fillId="2" borderId="5" xfId="1" applyNumberFormat="1" applyFont="1" applyFill="1" applyBorder="1" applyAlignment="1"/>
    <xf numFmtId="167" fontId="48" fillId="2" borderId="5" xfId="1" applyNumberFormat="1" applyFont="1" applyFill="1" applyBorder="1"/>
    <xf numFmtId="167" fontId="48" fillId="2" borderId="5" xfId="1" applyNumberFormat="1" applyFont="1" applyFill="1" applyBorder="1" applyAlignment="1">
      <alignment horizontal="right" vertical="center"/>
    </xf>
    <xf numFmtId="167" fontId="49" fillId="2" borderId="5" xfId="0" applyNumberFormat="1" applyFont="1" applyFill="1" applyBorder="1" applyAlignment="1">
      <alignment horizontal="right" vertical="center"/>
    </xf>
    <xf numFmtId="167" fontId="16" fillId="2" borderId="5" xfId="1" applyNumberFormat="1" applyFont="1" applyFill="1" applyBorder="1" applyAlignment="1"/>
    <xf numFmtId="167" fontId="16" fillId="2" borderId="5" xfId="1" applyNumberFormat="1" applyFont="1" applyFill="1" applyBorder="1" applyAlignment="1">
      <alignment horizontal="right" vertical="center"/>
    </xf>
    <xf numFmtId="167" fontId="18" fillId="2" borderId="5" xfId="0" applyNumberFormat="1" applyFont="1" applyFill="1" applyBorder="1" applyAlignment="1">
      <alignment horizontal="right" vertical="center"/>
    </xf>
    <xf numFmtId="180" fontId="50" fillId="2" borderId="85" xfId="1" applyNumberFormat="1" applyFont="1" applyFill="1" applyBorder="1" applyAlignment="1" applyProtection="1">
      <alignment vertical="center"/>
      <protection hidden="1"/>
    </xf>
    <xf numFmtId="179" fontId="50" fillId="2" borderId="85" xfId="1" applyNumberFormat="1" applyFont="1" applyFill="1" applyBorder="1" applyAlignment="1" applyProtection="1">
      <alignment vertical="center"/>
      <protection hidden="1"/>
    </xf>
    <xf numFmtId="182" fontId="37" fillId="2" borderId="13" xfId="1" applyNumberFormat="1" applyFont="1" applyFill="1" applyBorder="1" applyAlignment="1" applyProtection="1">
      <alignment vertical="center"/>
      <protection hidden="1"/>
    </xf>
    <xf numFmtId="191" fontId="37" fillId="2" borderId="13" xfId="1" applyNumberFormat="1" applyFont="1" applyFill="1" applyBorder="1" applyAlignment="1" applyProtection="1">
      <alignment vertical="center"/>
      <protection hidden="1"/>
    </xf>
    <xf numFmtId="0" fontId="7" fillId="2" borderId="0" xfId="0" applyFont="1" applyFill="1" applyAlignment="1">
      <alignment horizontal="right"/>
    </xf>
    <xf numFmtId="0" fontId="41" fillId="2" borderId="91" xfId="0" applyFont="1" applyFill="1" applyBorder="1" applyAlignment="1" applyProtection="1">
      <alignment vertical="center"/>
      <protection hidden="1"/>
    </xf>
    <xf numFmtId="180" fontId="41" fillId="2" borderId="90" xfId="1" applyNumberFormat="1" applyFont="1" applyFill="1" applyBorder="1" applyAlignment="1" applyProtection="1">
      <alignment vertical="center"/>
      <protection hidden="1"/>
    </xf>
    <xf numFmtId="179" fontId="41" fillId="2" borderId="92" xfId="1" applyNumberFormat="1" applyFont="1" applyFill="1" applyBorder="1" applyAlignment="1" applyProtection="1">
      <alignment vertical="center"/>
      <protection hidden="1"/>
    </xf>
    <xf numFmtId="179" fontId="41" fillId="2" borderId="90" xfId="1" applyNumberFormat="1" applyFont="1" applyFill="1" applyBorder="1" applyAlignment="1" applyProtection="1">
      <alignment vertical="center"/>
      <protection hidden="1"/>
    </xf>
    <xf numFmtId="0" fontId="37" fillId="2" borderId="13" xfId="0" applyFont="1" applyFill="1" applyBorder="1" applyAlignment="1" applyProtection="1">
      <alignment vertical="center"/>
      <protection hidden="1"/>
    </xf>
    <xf numFmtId="180" fontId="37" fillId="2" borderId="86" xfId="1" applyNumberFormat="1" applyFont="1" applyFill="1" applyBorder="1" applyAlignment="1" applyProtection="1">
      <alignment vertical="center"/>
      <protection hidden="1"/>
    </xf>
    <xf numFmtId="179" fontId="37" fillId="2" borderId="86" xfId="1" applyNumberFormat="1" applyFont="1" applyFill="1" applyBorder="1" applyAlignment="1" applyProtection="1">
      <alignment vertical="center"/>
      <protection hidden="1"/>
    </xf>
    <xf numFmtId="181" fontId="37" fillId="2" borderId="86" xfId="1" applyNumberFormat="1" applyFont="1" applyFill="1" applyBorder="1" applyAlignment="1" applyProtection="1">
      <alignment horizontal="right" vertical="center"/>
      <protection hidden="1"/>
    </xf>
    <xf numFmtId="0" fontId="41" fillId="2" borderId="13" xfId="0" applyFont="1" applyFill="1" applyBorder="1" applyAlignment="1" applyProtection="1">
      <alignment vertical="center"/>
      <protection hidden="1"/>
    </xf>
    <xf numFmtId="180" fontId="41" fillId="2" borderId="86" xfId="1" applyNumberFormat="1" applyFont="1" applyFill="1" applyBorder="1" applyAlignment="1" applyProtection="1">
      <alignment vertical="center"/>
      <protection hidden="1"/>
    </xf>
    <xf numFmtId="179" fontId="41" fillId="2" borderId="86" xfId="1" applyNumberFormat="1" applyFont="1" applyFill="1" applyBorder="1" applyAlignment="1" applyProtection="1">
      <alignment vertical="center"/>
      <protection hidden="1"/>
    </xf>
    <xf numFmtId="181" fontId="41" fillId="2" borderId="86" xfId="1" applyNumberFormat="1" applyFont="1" applyFill="1" applyBorder="1" applyAlignment="1" applyProtection="1">
      <alignment horizontal="right" vertical="center"/>
      <protection hidden="1"/>
    </xf>
    <xf numFmtId="0" fontId="37" fillId="2" borderId="93" xfId="0" applyFont="1" applyFill="1" applyBorder="1" applyAlignment="1" applyProtection="1">
      <alignment vertical="center"/>
      <protection hidden="1"/>
    </xf>
    <xf numFmtId="174" fontId="34" fillId="2" borderId="61" xfId="6" applyNumberFormat="1" applyFont="1" applyFill="1" applyBorder="1" applyAlignment="1">
      <alignment horizontal="center" vertical="center" wrapText="1"/>
    </xf>
    <xf numFmtId="17" fontId="34" fillId="2" borderId="61" xfId="6" quotePrefix="1" applyNumberFormat="1" applyFont="1" applyFill="1" applyBorder="1" applyAlignment="1">
      <alignment horizontal="center" vertical="center" wrapText="1"/>
    </xf>
    <xf numFmtId="49" fontId="34" fillId="2" borderId="61" xfId="6" applyNumberFormat="1" applyFont="1" applyFill="1" applyBorder="1" applyAlignment="1">
      <alignment horizontal="center" vertical="center" wrapText="1"/>
    </xf>
    <xf numFmtId="0" fontId="51" fillId="2" borderId="0" xfId="0" applyFont="1" applyFill="1"/>
    <xf numFmtId="165" fontId="41" fillId="2" borderId="89" xfId="6" applyNumberFormat="1" applyFont="1" applyFill="1" applyBorder="1" applyAlignment="1">
      <alignment vertical="center"/>
    </xf>
    <xf numFmtId="180" fontId="41" fillId="2" borderId="94" xfId="1" applyNumberFormat="1" applyFont="1" applyFill="1" applyBorder="1" applyAlignment="1" applyProtection="1">
      <alignment vertical="center"/>
      <protection hidden="1"/>
    </xf>
    <xf numFmtId="181" fontId="41" fillId="6" borderId="95" xfId="6" applyNumberFormat="1" applyFont="1" applyFill="1" applyBorder="1" applyAlignment="1">
      <alignment horizontal="right" vertical="center"/>
    </xf>
    <xf numFmtId="0" fontId="52" fillId="2" borderId="0" xfId="0" applyFont="1" applyFill="1"/>
    <xf numFmtId="0" fontId="41" fillId="2" borderId="87" xfId="0" applyFont="1" applyFill="1" applyBorder="1" applyAlignment="1">
      <alignment vertical="center" wrapText="1"/>
    </xf>
    <xf numFmtId="180" fontId="41" fillId="2" borderId="91" xfId="1" applyNumberFormat="1" applyFont="1" applyFill="1" applyBorder="1" applyAlignment="1" applyProtection="1">
      <alignment vertical="center"/>
      <protection hidden="1"/>
    </xf>
    <xf numFmtId="181" fontId="41" fillId="6" borderId="119" xfId="6" applyNumberFormat="1" applyFont="1" applyFill="1" applyBorder="1" applyAlignment="1">
      <alignment horizontal="right" vertical="center"/>
    </xf>
    <xf numFmtId="165" fontId="37" fillId="2" borderId="76" xfId="6" applyNumberFormat="1" applyFont="1" applyFill="1" applyBorder="1" applyAlignment="1">
      <alignment horizontal="left" vertical="center" indent="1"/>
    </xf>
    <xf numFmtId="165" fontId="37" fillId="2" borderId="79" xfId="6" applyNumberFormat="1" applyFont="1" applyFill="1" applyBorder="1" applyAlignment="1">
      <alignment horizontal="right" vertical="center"/>
    </xf>
    <xf numFmtId="181" fontId="37" fillId="6" borderId="79" xfId="6" applyNumberFormat="1" applyFont="1" applyFill="1" applyBorder="1" applyAlignment="1">
      <alignment horizontal="right" vertical="center"/>
    </xf>
    <xf numFmtId="165" fontId="37" fillId="2" borderId="76" xfId="0" applyNumberFormat="1" applyFont="1" applyFill="1" applyBorder="1" applyAlignment="1">
      <alignment horizontal="left" vertical="center" indent="1"/>
    </xf>
    <xf numFmtId="165" fontId="37" fillId="2" borderId="76" xfId="0" applyNumberFormat="1" applyFont="1" applyFill="1" applyBorder="1" applyAlignment="1">
      <alignment horizontal="left" vertical="center"/>
    </xf>
    <xf numFmtId="165" fontId="37" fillId="6" borderId="79" xfId="0" applyNumberFormat="1" applyFont="1" applyFill="1" applyBorder="1" applyAlignment="1">
      <alignment horizontal="left" vertical="center"/>
    </xf>
    <xf numFmtId="181" fontId="37" fillId="6" borderId="79" xfId="0" applyNumberFormat="1" applyFont="1" applyFill="1" applyBorder="1" applyAlignment="1">
      <alignment horizontal="left" vertical="center"/>
    </xf>
    <xf numFmtId="165" fontId="37" fillId="2" borderId="79" xfId="0" applyNumberFormat="1" applyFont="1" applyFill="1" applyBorder="1" applyAlignment="1">
      <alignment horizontal="left" vertical="center"/>
    </xf>
    <xf numFmtId="165" fontId="37" fillId="2" borderId="76" xfId="6" applyNumberFormat="1" applyFont="1" applyFill="1" applyBorder="1" applyAlignment="1">
      <alignment horizontal="left" vertical="center" wrapText="1" indent="1"/>
    </xf>
    <xf numFmtId="165" fontId="37" fillId="2" borderId="76" xfId="0" applyNumberFormat="1" applyFont="1" applyFill="1" applyBorder="1" applyAlignment="1">
      <alignment horizontal="left" vertical="center" wrapText="1"/>
    </xf>
    <xf numFmtId="165" fontId="37" fillId="6" borderId="79" xfId="0" applyNumberFormat="1" applyFont="1" applyFill="1" applyBorder="1" applyAlignment="1">
      <alignment horizontal="left" vertical="center" wrapText="1"/>
    </xf>
    <xf numFmtId="165" fontId="37" fillId="2" borderId="76" xfId="0" applyNumberFormat="1" applyFont="1" applyFill="1" applyBorder="1" applyAlignment="1" applyProtection="1">
      <alignment horizontal="left" vertical="center"/>
      <protection locked="0"/>
    </xf>
    <xf numFmtId="165" fontId="37" fillId="6" borderId="79" xfId="0" applyNumberFormat="1" applyFont="1" applyFill="1" applyBorder="1" applyAlignment="1" applyProtection="1">
      <alignment horizontal="left" vertical="center"/>
      <protection locked="0"/>
    </xf>
    <xf numFmtId="165" fontId="37" fillId="2" borderId="76" xfId="6" applyNumberFormat="1" applyFont="1" applyFill="1" applyBorder="1" applyAlignment="1" applyProtection="1">
      <alignment horizontal="left" vertical="center" wrapText="1" indent="1"/>
      <protection locked="0"/>
    </xf>
    <xf numFmtId="165" fontId="37" fillId="2" borderId="76" xfId="6" applyNumberFormat="1" applyFont="1" applyFill="1" applyBorder="1" applyAlignment="1" applyProtection="1">
      <alignment horizontal="left" vertical="center" indent="1"/>
      <protection locked="0"/>
    </xf>
    <xf numFmtId="0" fontId="41" fillId="2" borderId="76" xfId="0" applyFont="1" applyFill="1" applyBorder="1" applyAlignment="1">
      <alignment vertical="center" wrapText="1"/>
    </xf>
    <xf numFmtId="165" fontId="41" fillId="2" borderId="76" xfId="0" applyNumberFormat="1" applyFont="1" applyFill="1" applyBorder="1" applyAlignment="1">
      <alignment horizontal="left" vertical="center" wrapText="1"/>
    </xf>
    <xf numFmtId="165" fontId="41" fillId="6" borderId="79" xfId="0" applyNumberFormat="1" applyFont="1" applyFill="1" applyBorder="1" applyAlignment="1">
      <alignment horizontal="left" vertical="center" wrapText="1"/>
    </xf>
    <xf numFmtId="181" fontId="41" fillId="6" borderId="79" xfId="0" applyNumberFormat="1" applyFont="1" applyFill="1" applyBorder="1" applyAlignment="1">
      <alignment horizontal="left" vertical="center"/>
    </xf>
    <xf numFmtId="165" fontId="41" fillId="2" borderId="76" xfId="6" applyNumberFormat="1" applyFont="1" applyFill="1" applyBorder="1" applyAlignment="1">
      <alignment vertical="center"/>
    </xf>
    <xf numFmtId="165" fontId="41" fillId="2" borderId="79" xfId="6" applyNumberFormat="1" applyFont="1" applyFill="1" applyBorder="1" applyAlignment="1">
      <alignment horizontal="right" vertical="center"/>
    </xf>
    <xf numFmtId="181" fontId="41" fillId="6" borderId="79" xfId="6" applyNumberFormat="1" applyFont="1" applyFill="1" applyBorder="1" applyAlignment="1">
      <alignment horizontal="right" vertical="center"/>
    </xf>
    <xf numFmtId="165" fontId="37" fillId="2" borderId="76" xfId="0" applyNumberFormat="1" applyFont="1" applyFill="1" applyBorder="1" applyAlignment="1">
      <alignment horizontal="left" vertical="center" wrapText="1" indent="1"/>
    </xf>
    <xf numFmtId="0" fontId="41" fillId="2" borderId="76" xfId="0" applyFont="1" applyFill="1" applyBorder="1" applyAlignment="1">
      <alignment horizontal="left" vertical="center" wrapText="1"/>
    </xf>
    <xf numFmtId="165" fontId="53" fillId="2" borderId="76" xfId="0" applyNumberFormat="1" applyFont="1" applyFill="1" applyBorder="1" applyAlignment="1">
      <alignment horizontal="left" vertical="center" indent="1"/>
    </xf>
    <xf numFmtId="165" fontId="37" fillId="2" borderId="76" xfId="0" applyNumberFormat="1" applyFont="1" applyFill="1" applyBorder="1" applyAlignment="1">
      <alignment horizontal="left" vertical="center" indent="2"/>
    </xf>
    <xf numFmtId="181" fontId="41" fillId="2" borderId="79" xfId="6" applyNumberFormat="1" applyFont="1" applyFill="1" applyBorder="1" applyAlignment="1">
      <alignment horizontal="right" vertical="center"/>
    </xf>
    <xf numFmtId="165" fontId="41" fillId="2" borderId="88" xfId="6" applyNumberFormat="1" applyFont="1" applyFill="1" applyBorder="1" applyAlignment="1">
      <alignment vertical="center"/>
    </xf>
    <xf numFmtId="174" fontId="34" fillId="2" borderId="30" xfId="6" applyNumberFormat="1" applyFont="1" applyFill="1" applyBorder="1" applyAlignment="1">
      <alignment horizontal="left" vertical="center" wrapText="1"/>
    </xf>
    <xf numFmtId="165" fontId="34" fillId="2" borderId="2" xfId="6" applyNumberFormat="1" applyFont="1" applyFill="1" applyBorder="1" applyAlignment="1">
      <alignment vertical="center"/>
    </xf>
    <xf numFmtId="181" fontId="34" fillId="2" borderId="2" xfId="6" applyNumberFormat="1" applyFont="1" applyFill="1" applyBorder="1" applyAlignment="1">
      <alignment vertical="center"/>
    </xf>
    <xf numFmtId="0" fontId="54" fillId="2" borderId="0" xfId="0" applyFont="1" applyFill="1" applyAlignment="1">
      <alignment horizontal="right"/>
    </xf>
    <xf numFmtId="171" fontId="34" fillId="4" borderId="1" xfId="0" applyNumberFormat="1" applyFont="1" applyFill="1" applyBorder="1" applyAlignment="1">
      <alignment horizontal="right"/>
    </xf>
    <xf numFmtId="0" fontId="35" fillId="2" borderId="1" xfId="0" applyFont="1" applyFill="1" applyBorder="1" applyAlignment="1" applyProtection="1">
      <alignment horizontal="center" vertical="center"/>
      <protection hidden="1"/>
    </xf>
    <xf numFmtId="0" fontId="34" fillId="4" borderId="2" xfId="0" applyFont="1" applyFill="1" applyBorder="1" applyAlignment="1">
      <alignment vertical="center" wrapText="1"/>
    </xf>
    <xf numFmtId="167" fontId="34" fillId="4" borderId="2" xfId="0" applyNumberFormat="1" applyFont="1" applyFill="1" applyBorder="1" applyAlignment="1">
      <alignment horizontal="right" vertical="center" wrapText="1"/>
    </xf>
    <xf numFmtId="179" fontId="34" fillId="4" borderId="2" xfId="0" applyNumberFormat="1" applyFont="1" applyFill="1" applyBorder="1" applyAlignment="1">
      <alignment horizontal="right" vertical="center" wrapText="1"/>
    </xf>
    <xf numFmtId="49" fontId="37" fillId="2" borderId="4" xfId="0" applyNumberFormat="1" applyFont="1" applyFill="1" applyBorder="1" applyAlignment="1">
      <alignment horizontal="left" vertical="center" wrapText="1" indent="1"/>
    </xf>
    <xf numFmtId="167" fontId="37" fillId="2" borderId="4" xfId="3" applyNumberFormat="1" applyFont="1" applyFill="1" applyBorder="1" applyAlignment="1">
      <alignment horizontal="right" vertical="center" wrapText="1"/>
    </xf>
    <xf numFmtId="179" fontId="37" fillId="2" borderId="4" xfId="0" applyNumberFormat="1" applyFont="1" applyFill="1" applyBorder="1" applyAlignment="1">
      <alignment horizontal="right" vertical="center" wrapText="1"/>
    </xf>
    <xf numFmtId="49" fontId="37" fillId="2" borderId="5" xfId="0" applyNumberFormat="1" applyFont="1" applyFill="1" applyBorder="1" applyAlignment="1">
      <alignment horizontal="left" vertical="center" wrapText="1" indent="1"/>
    </xf>
    <xf numFmtId="167" fontId="37" fillId="2" borderId="5" xfId="3" applyNumberFormat="1" applyFont="1" applyFill="1" applyBorder="1" applyAlignment="1">
      <alignment horizontal="right" vertical="center" wrapText="1"/>
    </xf>
    <xf numFmtId="179" fontId="37" fillId="2" borderId="5" xfId="0" applyNumberFormat="1" applyFont="1" applyFill="1" applyBorder="1" applyAlignment="1">
      <alignment horizontal="right" vertical="center" wrapText="1"/>
    </xf>
    <xf numFmtId="167" fontId="37" fillId="2" borderId="5" xfId="0" applyNumberFormat="1" applyFont="1" applyFill="1" applyBorder="1" applyAlignment="1">
      <alignment horizontal="right" vertical="center" wrapText="1"/>
    </xf>
    <xf numFmtId="49" fontId="37" fillId="2" borderId="7" xfId="0" applyNumberFormat="1" applyFont="1" applyFill="1" applyBorder="1" applyAlignment="1">
      <alignment horizontal="left" vertical="center" wrapText="1" indent="1"/>
    </xf>
    <xf numFmtId="179" fontId="37" fillId="2" borderId="83" xfId="0" applyNumberFormat="1" applyFont="1" applyFill="1" applyBorder="1" applyAlignment="1">
      <alignment horizontal="right" vertical="center" wrapText="1"/>
    </xf>
    <xf numFmtId="0" fontId="34" fillId="2" borderId="2" xfId="0" applyFont="1" applyFill="1" applyBorder="1" applyAlignment="1">
      <alignment vertical="center" wrapText="1"/>
    </xf>
    <xf numFmtId="167" fontId="34" fillId="2" borderId="2" xfId="0" applyNumberFormat="1" applyFont="1" applyFill="1" applyBorder="1" applyAlignment="1">
      <alignment horizontal="right" vertical="center" wrapText="1"/>
    </xf>
    <xf numFmtId="179" fontId="34" fillId="2" borderId="2" xfId="0" applyNumberFormat="1" applyFont="1" applyFill="1" applyBorder="1" applyAlignment="1">
      <alignment horizontal="right" vertical="center" wrapText="1"/>
    </xf>
    <xf numFmtId="49" fontId="37" fillId="2" borderId="6" xfId="0" applyNumberFormat="1" applyFont="1" applyFill="1" applyBorder="1" applyAlignment="1">
      <alignment horizontal="left" vertical="center" wrapText="1" indent="1"/>
    </xf>
    <xf numFmtId="167" fontId="37" fillId="2" borderId="7" xfId="3" applyNumberFormat="1" applyFont="1" applyFill="1" applyBorder="1" applyAlignment="1">
      <alignment horizontal="right" vertical="center" wrapText="1"/>
    </xf>
    <xf numFmtId="49" fontId="34" fillId="2" borderId="2" xfId="0" applyNumberFormat="1" applyFont="1" applyFill="1" applyBorder="1" applyAlignment="1">
      <alignment horizontal="left" vertical="center" wrapText="1"/>
    </xf>
    <xf numFmtId="167" fontId="35" fillId="2" borderId="85" xfId="1" applyNumberFormat="1" applyFont="1" applyFill="1" applyBorder="1" applyAlignment="1" applyProtection="1">
      <alignment vertical="center"/>
      <protection hidden="1"/>
    </xf>
    <xf numFmtId="167" fontId="33" fillId="2" borderId="13" xfId="1" applyNumberFormat="1" applyFont="1" applyFill="1" applyBorder="1" applyAlignment="1" applyProtection="1">
      <alignment vertical="center"/>
      <protection hidden="1"/>
    </xf>
    <xf numFmtId="167" fontId="33" fillId="2" borderId="76" xfId="8" applyNumberFormat="1" applyFont="1" applyFill="1" applyBorder="1" applyAlignment="1">
      <alignment horizontal="right" vertical="center"/>
    </xf>
    <xf numFmtId="168" fontId="33" fillId="2" borderId="76" xfId="8" applyNumberFormat="1" applyFont="1" applyFill="1" applyBorder="1" applyAlignment="1">
      <alignment horizontal="right" vertical="center"/>
    </xf>
    <xf numFmtId="0" fontId="33" fillId="0" borderId="0" xfId="0" applyFont="1" applyBorder="1" applyAlignment="1">
      <alignment horizontal="left" vertical="center" indent="1"/>
    </xf>
    <xf numFmtId="167" fontId="39" fillId="2" borderId="30" xfId="1" applyNumberFormat="1" applyFont="1" applyFill="1" applyBorder="1" applyAlignment="1" applyProtection="1">
      <alignment vertical="center"/>
      <protection hidden="1"/>
    </xf>
    <xf numFmtId="168" fontId="39" fillId="0" borderId="30" xfId="0" applyNumberFormat="1" applyFont="1" applyFill="1" applyBorder="1" applyAlignment="1">
      <alignment horizontal="right" vertical="center"/>
    </xf>
    <xf numFmtId="168" fontId="39" fillId="2" borderId="30" xfId="1" applyNumberFormat="1" applyFont="1" applyFill="1" applyBorder="1" applyAlignment="1" applyProtection="1">
      <alignment vertical="center"/>
      <protection hidden="1"/>
    </xf>
    <xf numFmtId="0" fontId="41" fillId="2" borderId="50" xfId="5" applyFont="1" applyFill="1" applyBorder="1" applyAlignment="1">
      <alignment vertical="center" wrapText="1"/>
    </xf>
    <xf numFmtId="175" fontId="41" fillId="2" borderId="50" xfId="5" applyNumberFormat="1" applyFont="1" applyFill="1" applyBorder="1" applyAlignment="1">
      <alignment vertical="center"/>
    </xf>
    <xf numFmtId="176" fontId="41" fillId="7" borderId="50" xfId="5" applyNumberFormat="1" applyFont="1" applyFill="1" applyBorder="1" applyAlignment="1">
      <alignment horizontal="right" vertical="center"/>
    </xf>
    <xf numFmtId="177" fontId="37" fillId="2" borderId="5" xfId="5" applyNumberFormat="1" applyFont="1" applyFill="1" applyBorder="1" applyAlignment="1">
      <alignment horizontal="left" vertical="center" wrapText="1" indent="1"/>
    </xf>
    <xf numFmtId="177" fontId="37" fillId="2" borderId="5" xfId="5" applyNumberFormat="1" applyFont="1" applyFill="1" applyBorder="1" applyAlignment="1">
      <alignment horizontal="left" vertical="center" wrapText="1"/>
    </xf>
    <xf numFmtId="176" fontId="37" fillId="2" borderId="5" xfId="1" applyNumberFormat="1" applyFont="1" applyFill="1" applyBorder="1" applyAlignment="1" applyProtection="1">
      <alignment vertical="center"/>
    </xf>
    <xf numFmtId="177" fontId="37" fillId="2" borderId="5" xfId="5" applyNumberFormat="1" applyFont="1" applyFill="1" applyBorder="1" applyAlignment="1">
      <alignment horizontal="left" vertical="center" indent="1"/>
    </xf>
    <xf numFmtId="0" fontId="41" fillId="2" borderId="5" xfId="5" applyFont="1" applyFill="1" applyBorder="1" applyAlignment="1">
      <alignment vertical="center" wrapText="1"/>
    </xf>
    <xf numFmtId="177" fontId="41" fillId="2" borderId="5" xfId="5" applyNumberFormat="1" applyFont="1" applyFill="1" applyBorder="1" applyAlignment="1">
      <alignment vertical="center"/>
    </xf>
    <xf numFmtId="176" fontId="41" fillId="2" borderId="5" xfId="1" applyNumberFormat="1" applyFont="1" applyFill="1" applyBorder="1" applyAlignment="1" applyProtection="1">
      <alignment vertical="center"/>
    </xf>
    <xf numFmtId="177" fontId="41" fillId="2" borderId="5" xfId="5" applyNumberFormat="1" applyFont="1" applyFill="1" applyBorder="1" applyAlignment="1">
      <alignment horizontal="left" vertical="center" wrapText="1"/>
    </xf>
    <xf numFmtId="0" fontId="41" fillId="2" borderId="5" xfId="5" applyFont="1" applyFill="1" applyBorder="1" applyAlignment="1">
      <alignment vertical="center"/>
    </xf>
    <xf numFmtId="177" fontId="41" fillId="2" borderId="5" xfId="5" applyNumberFormat="1" applyFont="1" applyFill="1" applyBorder="1" applyAlignment="1">
      <alignment horizontal="left" vertical="center"/>
    </xf>
    <xf numFmtId="0" fontId="41" fillId="2" borderId="51" xfId="5" applyFont="1" applyFill="1" applyBorder="1" applyAlignment="1">
      <alignment vertical="center" wrapText="1"/>
    </xf>
    <xf numFmtId="177" fontId="41" fillId="2" borderId="51" xfId="5" applyNumberFormat="1" applyFont="1" applyFill="1" applyBorder="1" applyAlignment="1">
      <alignment horizontal="left" vertical="center" wrapText="1"/>
    </xf>
    <xf numFmtId="176" fontId="41" fillId="2" borderId="51" xfId="1" applyNumberFormat="1" applyFont="1" applyFill="1" applyBorder="1" applyAlignment="1" applyProtection="1">
      <alignment vertical="center"/>
    </xf>
    <xf numFmtId="172" fontId="34" fillId="2" borderId="30" xfId="5" applyNumberFormat="1" applyFont="1" applyFill="1" applyBorder="1" applyAlignment="1">
      <alignment horizontal="left" vertical="center"/>
    </xf>
    <xf numFmtId="0" fontId="41" fillId="2" borderId="119" xfId="0" applyFont="1" applyFill="1" applyBorder="1" applyAlignment="1">
      <alignment vertical="center" wrapText="1"/>
    </xf>
    <xf numFmtId="37" fontId="41" fillId="2" borderId="48" xfId="0" applyNumberFormat="1" applyFont="1" applyFill="1" applyBorder="1" applyAlignment="1" applyProtection="1">
      <alignment vertical="center"/>
    </xf>
    <xf numFmtId="181" fontId="41" fillId="2" borderId="119" xfId="6" applyNumberFormat="1" applyFont="1" applyFill="1" applyBorder="1" applyAlignment="1">
      <alignment horizontal="right" vertical="center"/>
    </xf>
    <xf numFmtId="165" fontId="37" fillId="2" borderId="79" xfId="0" applyNumberFormat="1" applyFont="1" applyFill="1" applyBorder="1" applyAlignment="1">
      <alignment horizontal="left" vertical="center" wrapText="1" indent="1"/>
    </xf>
    <xf numFmtId="165" fontId="37" fillId="2" borderId="79" xfId="0" applyNumberFormat="1" applyFont="1" applyFill="1" applyBorder="1" applyAlignment="1">
      <alignment horizontal="left" vertical="center" wrapText="1"/>
    </xf>
    <xf numFmtId="181" fontId="37" fillId="2" borderId="79" xfId="11" applyNumberFormat="1" applyFont="1" applyFill="1" applyBorder="1" applyAlignment="1">
      <alignment vertical="center"/>
    </xf>
    <xf numFmtId="165" fontId="37" fillId="6" borderId="79" xfId="0" applyNumberFormat="1" applyFont="1" applyFill="1" applyBorder="1" applyAlignment="1">
      <alignment horizontal="left" vertical="center" indent="1"/>
    </xf>
    <xf numFmtId="181" fontId="37" fillId="6" borderId="79" xfId="11" applyNumberFormat="1" applyFont="1" applyFill="1" applyBorder="1" applyAlignment="1">
      <alignment vertical="center"/>
    </xf>
    <xf numFmtId="165" fontId="37" fillId="2" borderId="79" xfId="0" applyNumberFormat="1" applyFont="1" applyFill="1" applyBorder="1" applyAlignment="1">
      <alignment horizontal="left" vertical="center" indent="1"/>
    </xf>
    <xf numFmtId="0" fontId="41" fillId="2" borderId="79" xfId="0" applyFont="1" applyFill="1" applyBorder="1" applyAlignment="1">
      <alignment vertical="center" wrapText="1"/>
    </xf>
    <xf numFmtId="165" fontId="41" fillId="2" borderId="79" xfId="0" applyNumberFormat="1" applyFont="1" applyFill="1" applyBorder="1" applyAlignment="1" applyProtection="1">
      <alignment vertical="center"/>
    </xf>
    <xf numFmtId="178" fontId="41" fillId="2" borderId="79" xfId="11" applyNumberFormat="1" applyFont="1" applyFill="1" applyBorder="1" applyAlignment="1">
      <alignment vertical="center"/>
    </xf>
    <xf numFmtId="181" fontId="41" fillId="2" borderId="79" xfId="11" applyNumberFormat="1" applyFont="1" applyFill="1" applyBorder="1" applyAlignment="1">
      <alignment vertical="center"/>
    </xf>
    <xf numFmtId="181" fontId="37" fillId="2" borderId="79" xfId="11" applyNumberFormat="1" applyFont="1" applyFill="1" applyBorder="1" applyAlignment="1">
      <alignment horizontal="right" vertical="center"/>
    </xf>
    <xf numFmtId="178" fontId="37" fillId="2" borderId="79" xfId="11" applyNumberFormat="1" applyFont="1" applyFill="1" applyBorder="1" applyAlignment="1">
      <alignment vertical="center"/>
    </xf>
    <xf numFmtId="0" fontId="41" fillId="2" borderId="79" xfId="0" applyFont="1" applyFill="1" applyBorder="1" applyAlignment="1">
      <alignment vertical="center"/>
    </xf>
    <xf numFmtId="165" fontId="41" fillId="2" borderId="79" xfId="0" applyNumberFormat="1" applyFont="1" applyFill="1" applyBorder="1" applyAlignment="1">
      <alignment horizontal="left" vertical="center" wrapText="1"/>
    </xf>
    <xf numFmtId="165" fontId="41" fillId="2" borderId="79" xfId="0" applyNumberFormat="1" applyFont="1" applyFill="1" applyBorder="1" applyAlignment="1">
      <alignment horizontal="left" vertical="center"/>
    </xf>
    <xf numFmtId="165" fontId="41" fillId="2" borderId="81" xfId="0" applyNumberFormat="1" applyFont="1" applyFill="1" applyBorder="1" applyAlignment="1">
      <alignment horizontal="left" vertical="center" wrapText="1"/>
    </xf>
    <xf numFmtId="165" fontId="41" fillId="2" borderId="124" xfId="0" applyNumberFormat="1" applyFont="1" applyFill="1" applyBorder="1" applyAlignment="1">
      <alignment horizontal="left" vertical="center" wrapText="1"/>
    </xf>
    <xf numFmtId="180" fontId="34" fillId="2" borderId="2" xfId="0" applyNumberFormat="1" applyFont="1" applyFill="1" applyBorder="1" applyAlignment="1">
      <alignment horizontal="right" vertical="center"/>
    </xf>
    <xf numFmtId="165" fontId="35" fillId="2" borderId="85" xfId="0" applyNumberFormat="1" applyFont="1" applyFill="1" applyBorder="1" applyAlignment="1">
      <alignment horizontal="left" vertical="center" wrapText="1"/>
    </xf>
    <xf numFmtId="181" fontId="34" fillId="2" borderId="2" xfId="0" applyNumberFormat="1" applyFont="1" applyFill="1" applyBorder="1" applyAlignment="1">
      <alignment vertical="center"/>
    </xf>
    <xf numFmtId="167" fontId="41" fillId="2" borderId="119" xfId="0" applyNumberFormat="1" applyFont="1" applyFill="1" applyBorder="1" applyAlignment="1">
      <alignment vertical="center" wrapText="1"/>
    </xf>
    <xf numFmtId="167" fontId="41" fillId="2" borderId="48" xfId="0" applyNumberFormat="1" applyFont="1" applyFill="1" applyBorder="1" applyAlignment="1" applyProtection="1">
      <alignment vertical="center"/>
    </xf>
    <xf numFmtId="168" fontId="41" fillId="6" borderId="119" xfId="6" applyNumberFormat="1" applyFont="1" applyFill="1" applyBorder="1" applyAlignment="1">
      <alignment horizontal="right" vertical="center"/>
    </xf>
    <xf numFmtId="167" fontId="37" fillId="2" borderId="79" xfId="0" applyNumberFormat="1" applyFont="1" applyFill="1" applyBorder="1" applyAlignment="1">
      <alignment horizontal="left" vertical="center" wrapText="1" indent="1"/>
    </xf>
    <xf numFmtId="167" fontId="37" fillId="2" borderId="79" xfId="0" applyNumberFormat="1" applyFont="1" applyFill="1" applyBorder="1" applyAlignment="1">
      <alignment horizontal="left" vertical="center" wrapText="1"/>
    </xf>
    <xf numFmtId="168" fontId="37" fillId="2" borderId="79" xfId="11" applyNumberFormat="1" applyFont="1" applyFill="1" applyBorder="1" applyAlignment="1">
      <alignment vertical="center"/>
    </xf>
    <xf numFmtId="167" fontId="37" fillId="2" borderId="79" xfId="0" applyNumberFormat="1" applyFont="1" applyFill="1" applyBorder="1" applyAlignment="1">
      <alignment horizontal="left" vertical="center" indent="1"/>
    </xf>
    <xf numFmtId="167" fontId="41" fillId="2" borderId="79" xfId="0" applyNumberFormat="1" applyFont="1" applyFill="1" applyBorder="1" applyAlignment="1">
      <alignment vertical="center" wrapText="1"/>
    </xf>
    <xf numFmtId="167" fontId="41" fillId="2" borderId="79" xfId="0" applyNumberFormat="1" applyFont="1" applyFill="1" applyBorder="1" applyAlignment="1" applyProtection="1">
      <alignment vertical="center"/>
    </xf>
    <xf numFmtId="168" fontId="41" fillId="2" borderId="79" xfId="11" applyNumberFormat="1" applyFont="1" applyFill="1" applyBorder="1" applyAlignment="1">
      <alignment vertical="center"/>
    </xf>
    <xf numFmtId="167" fontId="41" fillId="2" borderId="79" xfId="0" applyNumberFormat="1" applyFont="1" applyFill="1" applyBorder="1" applyAlignment="1">
      <alignment horizontal="left" vertical="center" wrapText="1"/>
    </xf>
    <xf numFmtId="167" fontId="41" fillId="2" borderId="79" xfId="0" applyNumberFormat="1" applyFont="1" applyFill="1" applyBorder="1" applyAlignment="1">
      <alignment vertical="center"/>
    </xf>
    <xf numFmtId="167" fontId="41" fillId="2" borderId="79" xfId="0" applyNumberFormat="1" applyFont="1" applyFill="1" applyBorder="1" applyAlignment="1">
      <alignment horizontal="left" vertical="center"/>
    </xf>
    <xf numFmtId="167" fontId="41" fillId="2" borderId="81" xfId="0" applyNumberFormat="1" applyFont="1" applyFill="1" applyBorder="1" applyAlignment="1">
      <alignment horizontal="left" vertical="center" wrapText="1"/>
    </xf>
    <xf numFmtId="168" fontId="41" fillId="2" borderId="125" xfId="11" applyNumberFormat="1" applyFont="1" applyFill="1" applyBorder="1" applyAlignment="1">
      <alignment vertical="center"/>
    </xf>
    <xf numFmtId="167" fontId="40" fillId="2" borderId="2" xfId="0" applyNumberFormat="1" applyFont="1" applyFill="1" applyBorder="1" applyAlignment="1">
      <alignment horizontal="right" vertical="center"/>
    </xf>
    <xf numFmtId="167" fontId="40" fillId="2" borderId="2" xfId="0" applyNumberFormat="1" applyFont="1" applyFill="1" applyBorder="1" applyAlignment="1">
      <alignment horizontal="left" vertical="center" wrapText="1"/>
    </xf>
    <xf numFmtId="168" fontId="40" fillId="2" borderId="2" xfId="0" applyNumberFormat="1" applyFont="1" applyFill="1" applyBorder="1" applyAlignment="1">
      <alignment vertical="center"/>
    </xf>
    <xf numFmtId="177" fontId="56" fillId="2" borderId="79" xfId="0" applyNumberFormat="1" applyFont="1" applyFill="1" applyBorder="1" applyAlignment="1">
      <alignment horizontal="left" vertical="center" wrapText="1"/>
    </xf>
    <xf numFmtId="177" fontId="44" fillId="2" borderId="79" xfId="0" applyNumberFormat="1" applyFont="1" applyFill="1" applyBorder="1" applyAlignment="1">
      <alignment horizontal="left" vertical="center" wrapText="1"/>
    </xf>
    <xf numFmtId="177" fontId="44" fillId="2" borderId="79" xfId="0" applyNumberFormat="1" applyFont="1" applyFill="1" applyBorder="1" applyAlignment="1">
      <alignment horizontal="left" vertical="center"/>
    </xf>
    <xf numFmtId="177" fontId="44" fillId="2" borderId="81" xfId="0" applyNumberFormat="1" applyFont="1" applyFill="1" applyBorder="1" applyAlignment="1">
      <alignment horizontal="left" vertical="center" wrapText="1"/>
    </xf>
    <xf numFmtId="165" fontId="55" fillId="2" borderId="83" xfId="0" applyNumberFormat="1" applyFont="1" applyFill="1" applyBorder="1" applyAlignment="1">
      <alignment horizontal="center" vertical="center" wrapText="1"/>
    </xf>
    <xf numFmtId="41" fontId="37" fillId="2" borderId="79" xfId="0" applyNumberFormat="1" applyFont="1" applyFill="1" applyBorder="1" applyAlignment="1">
      <alignment horizontal="left" vertical="center" wrapText="1" indent="1"/>
    </xf>
    <xf numFmtId="0" fontId="52" fillId="2" borderId="0" xfId="0" applyFont="1" applyFill="1" applyBorder="1"/>
    <xf numFmtId="41" fontId="41" fillId="2" borderId="6" xfId="0" applyNumberFormat="1" applyFont="1" applyFill="1" applyBorder="1" applyAlignment="1">
      <alignment vertical="center"/>
    </xf>
    <xf numFmtId="41" fontId="37" fillId="2" borderId="5" xfId="0" applyNumberFormat="1" applyFont="1" applyFill="1" applyBorder="1" applyAlignment="1">
      <alignment horizontal="left" vertical="center" indent="1"/>
    </xf>
    <xf numFmtId="41" fontId="41" fillId="2" borderId="5" xfId="0" applyNumberFormat="1" applyFont="1" applyFill="1" applyBorder="1" applyAlignment="1">
      <alignment vertical="center"/>
    </xf>
    <xf numFmtId="41" fontId="37" fillId="2" borderId="7" xfId="0" applyNumberFormat="1" applyFont="1" applyFill="1" applyBorder="1" applyAlignment="1">
      <alignment horizontal="left" vertical="center" indent="1"/>
    </xf>
    <xf numFmtId="177" fontId="56" fillId="2" borderId="119" xfId="1" applyNumberFormat="1" applyFont="1" applyFill="1" applyBorder="1" applyAlignment="1">
      <alignment horizontal="right" vertical="center"/>
    </xf>
    <xf numFmtId="177" fontId="56" fillId="2" borderId="6" xfId="1" applyNumberFormat="1" applyFont="1" applyFill="1" applyBorder="1" applyAlignment="1">
      <alignment horizontal="right" vertical="center"/>
    </xf>
    <xf numFmtId="177" fontId="44" fillId="2" borderId="79" xfId="1" applyNumberFormat="1" applyFont="1" applyFill="1" applyBorder="1" applyAlignment="1">
      <alignment horizontal="right" vertical="center"/>
    </xf>
    <xf numFmtId="177" fontId="44" fillId="2" borderId="5" xfId="1" applyNumberFormat="1" applyFont="1" applyFill="1" applyBorder="1" applyAlignment="1">
      <alignment horizontal="right" vertical="center"/>
    </xf>
    <xf numFmtId="0" fontId="59" fillId="2" borderId="0" xfId="0" applyFont="1" applyFill="1" applyBorder="1"/>
    <xf numFmtId="41" fontId="56" fillId="2" borderId="48" xfId="0" applyNumberFormat="1" applyFont="1" applyFill="1" applyBorder="1" applyAlignment="1">
      <alignment horizontal="right" vertical="center"/>
    </xf>
    <xf numFmtId="41" fontId="56" fillId="6" borderId="48" xfId="0" applyNumberFormat="1" applyFont="1" applyFill="1" applyBorder="1" applyAlignment="1">
      <alignment horizontal="right" vertical="center"/>
    </xf>
    <xf numFmtId="41" fontId="44" fillId="2" borderId="79" xfId="0" applyNumberFormat="1" applyFont="1" applyFill="1" applyBorder="1" applyAlignment="1">
      <alignment horizontal="right" vertical="center"/>
    </xf>
    <xf numFmtId="41" fontId="44" fillId="6" borderId="79" xfId="0" applyNumberFormat="1" applyFont="1" applyFill="1" applyBorder="1" applyAlignment="1">
      <alignment horizontal="right" vertical="center"/>
    </xf>
    <xf numFmtId="41" fontId="56" fillId="2" borderId="79" xfId="0" applyNumberFormat="1" applyFont="1" applyFill="1" applyBorder="1" applyAlignment="1">
      <alignment horizontal="right" vertical="center"/>
    </xf>
    <xf numFmtId="41" fontId="56" fillId="6" borderId="79" xfId="0" applyNumberFormat="1" applyFont="1" applyFill="1" applyBorder="1" applyAlignment="1">
      <alignment horizontal="right" vertical="center"/>
    </xf>
    <xf numFmtId="41" fontId="44" fillId="2" borderId="81" xfId="0" applyNumberFormat="1" applyFont="1" applyFill="1" applyBorder="1" applyAlignment="1">
      <alignment horizontal="right" vertical="center"/>
    </xf>
    <xf numFmtId="41" fontId="44" fillId="6" borderId="81" xfId="0" applyNumberFormat="1" applyFont="1" applyFill="1" applyBorder="1" applyAlignment="1">
      <alignment horizontal="right" vertical="center"/>
    </xf>
    <xf numFmtId="41" fontId="57" fillId="2" borderId="30" xfId="0" applyNumberFormat="1" applyFont="1" applyFill="1" applyBorder="1" applyAlignment="1">
      <alignment horizontal="left" vertical="center"/>
    </xf>
    <xf numFmtId="177" fontId="57" fillId="2" borderId="30" xfId="0" applyNumberFormat="1" applyFont="1" applyFill="1" applyBorder="1" applyAlignment="1">
      <alignment horizontal="left" vertical="center" wrapText="1"/>
    </xf>
    <xf numFmtId="0" fontId="51" fillId="2" borderId="0" xfId="0" applyFont="1" applyFill="1" applyBorder="1"/>
    <xf numFmtId="165" fontId="58" fillId="2" borderId="0" xfId="0" applyNumberFormat="1" applyFont="1" applyFill="1" applyBorder="1" applyAlignment="1">
      <alignment horizontal="left" vertical="center"/>
    </xf>
    <xf numFmtId="177" fontId="58" fillId="2" borderId="0" xfId="0" applyNumberFormat="1" applyFont="1" applyFill="1" applyBorder="1" applyAlignment="1">
      <alignment horizontal="left" vertical="center" wrapText="1"/>
    </xf>
    <xf numFmtId="167" fontId="16" fillId="2" borderId="7" xfId="1" applyNumberFormat="1" applyFont="1" applyFill="1" applyBorder="1"/>
    <xf numFmtId="167" fontId="18" fillId="2" borderId="7" xfId="0" applyNumberFormat="1" applyFont="1" applyFill="1" applyBorder="1" applyAlignment="1">
      <alignment horizontal="right" vertical="center"/>
    </xf>
    <xf numFmtId="165" fontId="34" fillId="2" borderId="2" xfId="0" applyNumberFormat="1" applyFont="1" applyFill="1" applyBorder="1" applyAlignment="1">
      <alignment horizontal="center" vertical="center"/>
    </xf>
    <xf numFmtId="165" fontId="55" fillId="2" borderId="2" xfId="0" applyNumberFormat="1" applyFont="1" applyFill="1" applyBorder="1" applyAlignment="1">
      <alignment horizontal="center" vertical="center" wrapText="1"/>
    </xf>
    <xf numFmtId="165" fontId="55" fillId="2" borderId="2" xfId="0" applyNumberFormat="1" applyFont="1" applyFill="1" applyBorder="1" applyAlignment="1">
      <alignment horizontal="center" vertical="center"/>
    </xf>
    <xf numFmtId="177" fontId="55" fillId="2" borderId="2" xfId="0" applyNumberFormat="1" applyFont="1" applyFill="1" applyBorder="1" applyAlignment="1">
      <alignment horizontal="center" vertical="center" wrapText="1"/>
    </xf>
    <xf numFmtId="0" fontId="56" fillId="0" borderId="19" xfId="6" applyFont="1" applyBorder="1"/>
    <xf numFmtId="177" fontId="56" fillId="0" borderId="19" xfId="12" applyNumberFormat="1" applyFont="1" applyFill="1" applyBorder="1" applyAlignment="1"/>
    <xf numFmtId="165" fontId="44" fillId="0" borderId="19" xfId="6" applyNumberFormat="1" applyFont="1" applyBorder="1" applyAlignment="1">
      <alignment horizontal="left" indent="1"/>
    </xf>
    <xf numFmtId="177" fontId="44" fillId="0" borderId="19" xfId="12" applyNumberFormat="1" applyFont="1" applyFill="1" applyBorder="1" applyAlignment="1">
      <alignment horizontal="center"/>
    </xf>
    <xf numFmtId="177" fontId="44" fillId="0" borderId="19" xfId="12" applyNumberFormat="1" applyFont="1" applyFill="1" applyBorder="1" applyAlignment="1">
      <alignment horizontal="right" vertical="center"/>
    </xf>
    <xf numFmtId="177" fontId="60" fillId="0" borderId="19" xfId="12" applyNumberFormat="1" applyFont="1" applyFill="1" applyBorder="1" applyAlignment="1">
      <alignment horizontal="center"/>
    </xf>
    <xf numFmtId="177" fontId="56" fillId="0" borderId="19" xfId="12" applyNumberFormat="1" applyFont="1" applyFill="1" applyBorder="1" applyAlignment="1">
      <alignment horizontal="right" vertical="center"/>
    </xf>
    <xf numFmtId="177" fontId="56" fillId="0" borderId="19" xfId="12" applyNumberFormat="1" applyFont="1" applyFill="1" applyBorder="1" applyAlignment="1">
      <alignment horizontal="center"/>
    </xf>
    <xf numFmtId="165" fontId="56" fillId="0" borderId="19" xfId="6" applyNumberFormat="1" applyFont="1" applyBorder="1" applyAlignment="1">
      <alignment horizontal="left" indent="1"/>
    </xf>
    <xf numFmtId="177" fontId="56" fillId="0" borderId="19" xfId="12" applyNumberFormat="1" applyFont="1" applyFill="1" applyBorder="1" applyAlignment="1">
      <alignment vertical="center"/>
    </xf>
    <xf numFmtId="177" fontId="56" fillId="2" borderId="19" xfId="12" applyNumberFormat="1" applyFont="1" applyFill="1" applyBorder="1" applyAlignment="1">
      <alignment vertical="center"/>
    </xf>
    <xf numFmtId="0" fontId="57" fillId="0" borderId="17" xfId="6" applyFont="1" applyBorder="1" applyAlignment="1">
      <alignment vertical="center"/>
    </xf>
    <xf numFmtId="177" fontId="57" fillId="0" borderId="17" xfId="12" applyNumberFormat="1" applyFont="1" applyFill="1" applyBorder="1" applyAlignment="1">
      <alignment vertical="center"/>
    </xf>
    <xf numFmtId="177" fontId="57" fillId="0" borderId="17" xfId="12" applyNumberFormat="1" applyFont="1" applyFill="1" applyBorder="1" applyAlignment="1">
      <alignment horizontal="center" vertical="center"/>
    </xf>
    <xf numFmtId="177" fontId="57" fillId="2" borderId="17" xfId="12" applyNumberFormat="1" applyFont="1" applyFill="1" applyBorder="1" applyAlignment="1">
      <alignment vertical="center"/>
    </xf>
    <xf numFmtId="0" fontId="61" fillId="2" borderId="0" xfId="0" applyFont="1" applyFill="1" applyAlignment="1">
      <alignment horizontal="right"/>
    </xf>
    <xf numFmtId="177" fontId="56" fillId="0" borderId="19" xfId="6" applyNumberFormat="1" applyFont="1" applyBorder="1"/>
    <xf numFmtId="177" fontId="56" fillId="0" borderId="19" xfId="0" applyNumberFormat="1" applyFont="1" applyBorder="1" applyAlignment="1">
      <alignment horizontal="right" vertical="center"/>
    </xf>
    <xf numFmtId="177" fontId="44" fillId="0" borderId="19" xfId="6" applyNumberFormat="1" applyFont="1" applyBorder="1" applyAlignment="1">
      <alignment horizontal="left" indent="1"/>
    </xf>
    <xf numFmtId="177" fontId="44" fillId="0" borderId="19" xfId="0" applyNumberFormat="1" applyFont="1" applyBorder="1" applyAlignment="1">
      <alignment horizontal="right" vertical="center"/>
    </xf>
    <xf numFmtId="177" fontId="44" fillId="0" borderId="19" xfId="6" applyNumberFormat="1" applyFont="1" applyBorder="1" applyAlignment="1">
      <alignment horizontal="center"/>
    </xf>
    <xf numFmtId="177" fontId="44" fillId="0" borderId="19" xfId="0" applyNumberFormat="1" applyFont="1" applyBorder="1" applyAlignment="1">
      <alignment vertical="center"/>
    </xf>
    <xf numFmtId="177" fontId="44" fillId="0" borderId="19" xfId="0" applyNumberFormat="1" applyFont="1" applyBorder="1"/>
    <xf numFmtId="177" fontId="56" fillId="0" borderId="19" xfId="0" applyNumberFormat="1" applyFont="1" applyBorder="1" applyAlignment="1">
      <alignment vertical="center"/>
    </xf>
    <xf numFmtId="177" fontId="56" fillId="0" borderId="19" xfId="6" applyNumberFormat="1" applyFont="1" applyBorder="1" applyAlignment="1">
      <alignment horizontal="center"/>
    </xf>
    <xf numFmtId="177" fontId="56" fillId="0" borderId="19" xfId="0" applyNumberFormat="1" applyFont="1" applyBorder="1"/>
    <xf numFmtId="177" fontId="57" fillId="0" borderId="17" xfId="6" applyNumberFormat="1" applyFont="1" applyBorder="1" applyAlignment="1">
      <alignment vertical="center"/>
    </xf>
    <xf numFmtId="177" fontId="57" fillId="0" borderId="17" xfId="0" applyNumberFormat="1" applyFont="1" applyBorder="1" applyAlignment="1">
      <alignment vertical="center"/>
    </xf>
    <xf numFmtId="177" fontId="57" fillId="0" borderId="17" xfId="6" applyNumberFormat="1" applyFont="1" applyBorder="1" applyAlignment="1">
      <alignment horizontal="center" vertical="center"/>
    </xf>
    <xf numFmtId="49" fontId="39" fillId="0" borderId="65" xfId="0" applyNumberFormat="1" applyFont="1" applyFill="1" applyBorder="1" applyAlignment="1" applyProtection="1">
      <alignment horizontal="center" vertical="center"/>
    </xf>
    <xf numFmtId="49" fontId="39" fillId="0" borderId="67" xfId="0" applyNumberFormat="1" applyFont="1" applyFill="1" applyBorder="1" applyAlignment="1" applyProtection="1">
      <alignment horizontal="center" vertical="center"/>
    </xf>
    <xf numFmtId="0" fontId="41" fillId="0" borderId="55" xfId="0" applyFont="1" applyFill="1" applyBorder="1" applyAlignment="1" applyProtection="1">
      <alignment horizontal="left" vertical="center" wrapText="1"/>
    </xf>
    <xf numFmtId="180" fontId="41" fillId="0" borderId="68" xfId="1" applyNumberFormat="1" applyFont="1" applyFill="1" applyBorder="1" applyAlignment="1" applyProtection="1">
      <alignment horizontal="center" vertical="center" wrapText="1"/>
      <protection locked="0"/>
    </xf>
    <xf numFmtId="166" fontId="41" fillId="0" borderId="68" xfId="1" applyNumberFormat="1" applyFont="1" applyFill="1" applyBorder="1" applyAlignment="1" applyProtection="1">
      <alignment horizontal="left" vertical="center" wrapText="1" indent="1"/>
      <protection locked="0"/>
    </xf>
    <xf numFmtId="179" fontId="41" fillId="0" borderId="68" xfId="1" applyNumberFormat="1" applyFont="1" applyFill="1" applyBorder="1" applyAlignment="1" applyProtection="1">
      <alignment horizontal="right" vertical="center"/>
      <protection locked="0"/>
    </xf>
    <xf numFmtId="0" fontId="37" fillId="0" borderId="35" xfId="0" applyFont="1" applyFill="1" applyBorder="1" applyAlignment="1" applyProtection="1">
      <alignment horizontal="left" vertical="center" wrapText="1" indent="1"/>
    </xf>
    <xf numFmtId="180" fontId="37" fillId="0" borderId="44" xfId="1" applyNumberFormat="1" applyFont="1" applyFill="1" applyBorder="1" applyAlignment="1" applyProtection="1">
      <alignment horizontal="center" vertical="center" wrapText="1"/>
    </xf>
    <xf numFmtId="166" fontId="37" fillId="0" borderId="44" xfId="1" applyNumberFormat="1" applyFont="1" applyFill="1" applyBorder="1" applyAlignment="1" applyProtection="1">
      <alignment horizontal="center" vertical="center" wrapText="1"/>
    </xf>
    <xf numFmtId="179" fontId="37" fillId="0" borderId="44" xfId="1" applyNumberFormat="1" applyFont="1" applyFill="1" applyBorder="1" applyAlignment="1" applyProtection="1">
      <alignment horizontal="right" vertical="center"/>
      <protection locked="0"/>
    </xf>
    <xf numFmtId="180" fontId="37" fillId="0" borderId="44" xfId="1" applyNumberFormat="1" applyFont="1" applyFill="1" applyBorder="1" applyAlignment="1" applyProtection="1">
      <alignment horizontal="center" vertical="center" wrapText="1"/>
      <protection locked="0"/>
    </xf>
    <xf numFmtId="166" fontId="37" fillId="0" borderId="44" xfId="1" applyNumberFormat="1" applyFont="1" applyFill="1" applyBorder="1" applyAlignment="1" applyProtection="1">
      <alignment horizontal="center" vertical="center" wrapText="1"/>
      <protection locked="0"/>
    </xf>
    <xf numFmtId="0" fontId="37" fillId="0" borderId="34" xfId="0" applyFont="1" applyFill="1" applyBorder="1" applyAlignment="1" applyProtection="1">
      <alignment horizontal="left" vertical="center" wrapText="1" indent="1"/>
    </xf>
    <xf numFmtId="0" fontId="41" fillId="0" borderId="34" xfId="0" applyFont="1" applyFill="1" applyBorder="1" applyAlignment="1" applyProtection="1">
      <alignment horizontal="left" vertical="center" wrapText="1"/>
    </xf>
    <xf numFmtId="180" fontId="37" fillId="0" borderId="46" xfId="0" applyNumberFormat="1" applyFont="1" applyFill="1" applyBorder="1" applyAlignment="1" applyProtection="1">
      <alignment horizontal="center" vertical="center" wrapText="1"/>
    </xf>
    <xf numFmtId="166" fontId="37" fillId="0" borderId="46" xfId="0" applyNumberFormat="1" applyFont="1" applyFill="1" applyBorder="1" applyAlignment="1" applyProtection="1">
      <alignment horizontal="center" vertical="center" wrapText="1"/>
    </xf>
    <xf numFmtId="0" fontId="37" fillId="0" borderId="47" xfId="0" applyFont="1" applyFill="1" applyBorder="1" applyAlignment="1" applyProtection="1">
      <alignment horizontal="left" vertical="center" wrapText="1" indent="1"/>
    </xf>
    <xf numFmtId="180" fontId="37" fillId="0" borderId="59" xfId="0" applyNumberFormat="1" applyFont="1" applyFill="1" applyBorder="1" applyAlignment="1" applyProtection="1">
      <alignment horizontal="center" vertical="center" wrapText="1"/>
    </xf>
    <xf numFmtId="166" fontId="37" fillId="0" borderId="59" xfId="0" applyNumberFormat="1" applyFont="1" applyFill="1" applyBorder="1" applyAlignment="1" applyProtection="1">
      <alignment horizontal="center" vertical="center" wrapText="1"/>
    </xf>
    <xf numFmtId="0" fontId="39" fillId="0" borderId="54" xfId="0" applyFont="1" applyFill="1" applyBorder="1" applyAlignment="1" applyProtection="1">
      <alignment horizontal="left" vertical="center" wrapText="1" indent="1"/>
    </xf>
    <xf numFmtId="180" fontId="34" fillId="3" borderId="17" xfId="1" applyNumberFormat="1" applyFont="1" applyFill="1" applyBorder="1" applyAlignment="1" applyProtection="1">
      <alignment horizontal="center" vertical="center"/>
    </xf>
    <xf numFmtId="166" fontId="34" fillId="3" borderId="17" xfId="1" applyNumberFormat="1" applyFont="1" applyFill="1" applyBorder="1" applyAlignment="1" applyProtection="1">
      <alignment horizontal="left" vertical="center" indent="1"/>
    </xf>
    <xf numFmtId="179" fontId="34" fillId="0" borderId="17" xfId="1" applyNumberFormat="1" applyFont="1" applyFill="1" applyBorder="1" applyAlignment="1" applyProtection="1">
      <alignment horizontal="right" vertical="center"/>
      <protection locked="0"/>
    </xf>
    <xf numFmtId="0" fontId="44" fillId="0" borderId="71" xfId="0" applyFont="1" applyFill="1" applyBorder="1" applyAlignment="1" applyProtection="1">
      <alignment vertical="center" wrapText="1"/>
    </xf>
    <xf numFmtId="0" fontId="44" fillId="0" borderId="74" xfId="0" applyFont="1" applyFill="1" applyBorder="1" applyAlignment="1" applyProtection="1">
      <alignment horizontal="center" vertical="center" wrapText="1"/>
    </xf>
    <xf numFmtId="0" fontId="44" fillId="0" borderId="74" xfId="0" applyFont="1" applyFill="1" applyBorder="1" applyAlignment="1" applyProtection="1">
      <alignment vertical="center" wrapText="1"/>
    </xf>
    <xf numFmtId="0" fontId="52" fillId="2" borderId="33" xfId="0" applyFont="1" applyFill="1" applyBorder="1"/>
    <xf numFmtId="0" fontId="33" fillId="0" borderId="47" xfId="0" applyFont="1" applyFill="1" applyBorder="1"/>
    <xf numFmtId="0" fontId="33" fillId="0" borderId="23" xfId="0" applyFont="1" applyFill="1" applyBorder="1" applyAlignment="1">
      <alignment horizontal="center"/>
    </xf>
    <xf numFmtId="0" fontId="33" fillId="0" borderId="23" xfId="0" applyFont="1" applyFill="1" applyBorder="1"/>
    <xf numFmtId="0" fontId="52" fillId="2" borderId="16" xfId="0" applyFont="1" applyFill="1" applyBorder="1"/>
    <xf numFmtId="0" fontId="37" fillId="0" borderId="55" xfId="0" applyFont="1" applyFill="1" applyBorder="1" applyAlignment="1">
      <alignment horizontal="left" indent="1"/>
    </xf>
    <xf numFmtId="182" fontId="37" fillId="0" borderId="68" xfId="1" applyNumberFormat="1" applyFont="1" applyFill="1" applyBorder="1" applyAlignment="1">
      <alignment horizontal="center"/>
    </xf>
    <xf numFmtId="166" fontId="37" fillId="0" borderId="68" xfId="1" applyFont="1" applyFill="1" applyBorder="1" applyAlignment="1">
      <alignment horizontal="right" vertical="center" indent="1"/>
    </xf>
    <xf numFmtId="188" fontId="37" fillId="3" borderId="69" xfId="1" applyNumberFormat="1" applyFont="1" applyFill="1" applyBorder="1" applyAlignment="1" applyProtection="1">
      <alignment vertical="center"/>
    </xf>
    <xf numFmtId="0" fontId="37" fillId="0" borderId="35" xfId="0" applyFont="1" applyFill="1" applyBorder="1" applyAlignment="1">
      <alignment horizontal="left" indent="1"/>
    </xf>
    <xf numFmtId="182" fontId="37" fillId="0" borderId="70" xfId="1" applyNumberFormat="1" applyFont="1" applyFill="1" applyBorder="1" applyAlignment="1">
      <alignment horizontal="center"/>
    </xf>
    <xf numFmtId="166" fontId="37" fillId="0" borderId="70" xfId="1" applyFont="1" applyFill="1" applyBorder="1" applyAlignment="1">
      <alignment horizontal="right" vertical="center" indent="1"/>
    </xf>
    <xf numFmtId="188" fontId="37" fillId="3" borderId="58" xfId="1" applyNumberFormat="1" applyFont="1" applyFill="1" applyBorder="1" applyAlignment="1" applyProtection="1">
      <alignment vertical="center"/>
    </xf>
    <xf numFmtId="0" fontId="37" fillId="0" borderId="35" xfId="0" applyFont="1" applyBorder="1" applyAlignment="1">
      <alignment horizontal="left" indent="1"/>
    </xf>
    <xf numFmtId="0" fontId="37" fillId="0" borderId="42" xfId="0" applyFont="1" applyFill="1" applyBorder="1" applyAlignment="1">
      <alignment horizontal="left" indent="1"/>
    </xf>
    <xf numFmtId="182" fontId="37" fillId="0" borderId="23" xfId="1" applyNumberFormat="1" applyFont="1" applyFill="1" applyBorder="1" applyAlignment="1">
      <alignment horizontal="center"/>
    </xf>
    <xf numFmtId="166" fontId="37" fillId="0" borderId="44" xfId="1" applyFont="1" applyFill="1" applyBorder="1" applyAlignment="1">
      <alignment horizontal="right" vertical="center" indent="1"/>
    </xf>
    <xf numFmtId="0" fontId="39" fillId="0" borderId="54" xfId="0" applyFont="1" applyFill="1" applyBorder="1" applyAlignment="1" applyProtection="1">
      <alignment horizontal="left" vertical="center" wrapText="1"/>
    </xf>
    <xf numFmtId="182" fontId="39" fillId="0" borderId="28" xfId="1" applyNumberFormat="1" applyFont="1" applyFill="1" applyBorder="1" applyAlignment="1" applyProtection="1">
      <alignment horizontal="center" vertical="center"/>
    </xf>
    <xf numFmtId="166" fontId="34" fillId="0" borderId="17" xfId="1" applyFont="1" applyFill="1" applyBorder="1" applyAlignment="1">
      <alignment horizontal="right" vertical="center" indent="1"/>
    </xf>
    <xf numFmtId="166" fontId="34" fillId="0" borderId="17" xfId="1" applyFont="1" applyFill="1" applyBorder="1" applyAlignment="1" applyProtection="1">
      <alignment horizontal="right" vertical="center" indent="1"/>
    </xf>
    <xf numFmtId="188" fontId="34" fillId="0" borderId="18" xfId="1" quotePrefix="1" applyNumberFormat="1" applyFont="1" applyFill="1" applyBorder="1" applyAlignment="1">
      <alignment horizontal="right" vertical="center"/>
    </xf>
    <xf numFmtId="182" fontId="39" fillId="0" borderId="23" xfId="1" applyNumberFormat="1" applyFont="1" applyFill="1" applyBorder="1" applyAlignment="1" applyProtection="1">
      <alignment horizontal="center" vertical="center"/>
    </xf>
    <xf numFmtId="166" fontId="34" fillId="0" borderId="23" xfId="1" applyFont="1" applyFill="1" applyBorder="1" applyAlignment="1">
      <alignment horizontal="right" vertical="center" indent="1"/>
    </xf>
    <xf numFmtId="166" fontId="34" fillId="0" borderId="23" xfId="1" applyFont="1" applyFill="1" applyBorder="1" applyAlignment="1" applyProtection="1">
      <alignment horizontal="right" vertical="center" indent="1"/>
    </xf>
    <xf numFmtId="188" fontId="34" fillId="0" borderId="16" xfId="1" quotePrefix="1" applyNumberFormat="1" applyFont="1" applyFill="1" applyBorder="1" applyAlignment="1">
      <alignment horizontal="right" vertical="center"/>
    </xf>
    <xf numFmtId="0" fontId="44" fillId="0" borderId="71" xfId="0" applyFont="1" applyFill="1" applyBorder="1" applyAlignment="1" applyProtection="1">
      <alignment horizontal="justify" vertical="center" wrapText="1"/>
    </xf>
    <xf numFmtId="0" fontId="44" fillId="0" borderId="33" xfId="0" applyFont="1" applyFill="1" applyBorder="1" applyAlignment="1" applyProtection="1">
      <alignment horizontal="center" vertical="center" wrapText="1"/>
    </xf>
    <xf numFmtId="0" fontId="44" fillId="0" borderId="33" xfId="0" applyFont="1" applyFill="1" applyBorder="1" applyAlignment="1" applyProtection="1">
      <alignment horizontal="justify" vertical="center" wrapText="1"/>
    </xf>
    <xf numFmtId="0" fontId="52" fillId="2" borderId="72" xfId="0" applyFont="1" applyFill="1" applyBorder="1"/>
    <xf numFmtId="0" fontId="44" fillId="0" borderId="49" xfId="0" applyFont="1" applyFill="1" applyBorder="1" applyAlignment="1" applyProtection="1">
      <alignment vertical="center"/>
    </xf>
    <xf numFmtId="0" fontId="44" fillId="0" borderId="14" xfId="0" applyFont="1" applyFill="1" applyBorder="1" applyAlignment="1" applyProtection="1">
      <alignment horizontal="center" vertical="center" wrapText="1"/>
    </xf>
    <xf numFmtId="0" fontId="44" fillId="0" borderId="14" xfId="0" applyFont="1" applyFill="1" applyBorder="1" applyAlignment="1" applyProtection="1">
      <alignment vertical="center" wrapText="1"/>
    </xf>
    <xf numFmtId="0" fontId="52" fillId="2" borderId="14" xfId="0" applyFont="1" applyFill="1" applyBorder="1"/>
    <xf numFmtId="0" fontId="52" fillId="2" borderId="73" xfId="0" applyFont="1" applyFill="1" applyBorder="1"/>
    <xf numFmtId="0" fontId="44" fillId="0" borderId="14" xfId="0" applyFont="1" applyFill="1" applyBorder="1" applyAlignment="1" applyProtection="1">
      <alignment horizontal="center" vertical="center"/>
    </xf>
    <xf numFmtId="0" fontId="44" fillId="0" borderId="14" xfId="0" applyFont="1" applyFill="1" applyBorder="1" applyAlignment="1" applyProtection="1">
      <alignment vertical="center"/>
    </xf>
    <xf numFmtId="0" fontId="52" fillId="2" borderId="49" xfId="0" applyFont="1" applyFill="1" applyBorder="1"/>
    <xf numFmtId="0" fontId="52" fillId="2" borderId="14" xfId="0" applyFont="1" applyFill="1" applyBorder="1" applyAlignment="1">
      <alignment horizontal="center"/>
    </xf>
    <xf numFmtId="0" fontId="37" fillId="4" borderId="75" xfId="0" applyFont="1" applyFill="1" applyBorder="1" applyAlignment="1" applyProtection="1">
      <alignment horizontal="left" vertical="center" wrapText="1" indent="1"/>
    </xf>
    <xf numFmtId="0" fontId="37" fillId="4" borderId="75" xfId="0" applyFont="1" applyFill="1" applyBorder="1" applyAlignment="1" applyProtection="1">
      <alignment horizontal="center" vertical="center" wrapText="1"/>
    </xf>
    <xf numFmtId="2" fontId="37" fillId="2" borderId="75" xfId="0" applyNumberFormat="1" applyFont="1" applyFill="1" applyBorder="1" applyAlignment="1" applyProtection="1">
      <alignment horizontal="right" vertical="center" wrapText="1"/>
    </xf>
    <xf numFmtId="188" fontId="37" fillId="3" borderId="48" xfId="0" applyNumberFormat="1" applyFont="1" applyFill="1" applyBorder="1" applyAlignment="1" applyProtection="1">
      <alignment horizontal="right" vertical="center" wrapText="1"/>
    </xf>
    <xf numFmtId="0" fontId="37" fillId="4" borderId="76" xfId="0" applyFont="1" applyFill="1" applyBorder="1" applyAlignment="1" applyProtection="1">
      <alignment horizontal="left" vertical="center" wrapText="1" indent="1"/>
    </xf>
    <xf numFmtId="0" fontId="37" fillId="4" borderId="76" xfId="0" applyFont="1" applyFill="1" applyBorder="1" applyAlignment="1" applyProtection="1">
      <alignment horizontal="center" vertical="center" wrapText="1"/>
    </xf>
    <xf numFmtId="0" fontId="37" fillId="4" borderId="77" xfId="0" applyFont="1" applyFill="1" applyBorder="1" applyAlignment="1" applyProtection="1">
      <alignment horizontal="left" vertical="center" wrapText="1" indent="1"/>
    </xf>
    <xf numFmtId="0" fontId="37" fillId="4" borderId="77" xfId="0" applyFont="1" applyFill="1" applyBorder="1" applyAlignment="1" applyProtection="1">
      <alignment horizontal="center" vertical="center" wrapText="1"/>
    </xf>
    <xf numFmtId="2" fontId="37" fillId="2" borderId="77" xfId="0" applyNumberFormat="1" applyFont="1" applyFill="1" applyBorder="1" applyAlignment="1" applyProtection="1">
      <alignment horizontal="right" vertical="center" wrapText="1"/>
    </xf>
    <xf numFmtId="0" fontId="44" fillId="0" borderId="14" xfId="0" applyFont="1" applyBorder="1" applyAlignment="1" applyProtection="1"/>
    <xf numFmtId="0" fontId="32" fillId="2" borderId="0" xfId="0" applyFont="1" applyFill="1" applyBorder="1" applyAlignment="1"/>
    <xf numFmtId="0" fontId="32" fillId="2" borderId="0" xfId="0" applyFont="1" applyFill="1" applyBorder="1" applyAlignment="1">
      <alignment horizontal="right"/>
    </xf>
    <xf numFmtId="0" fontId="34" fillId="2" borderId="30" xfId="0" applyFont="1" applyFill="1" applyBorder="1" applyAlignment="1">
      <alignment horizontal="center" vertical="center"/>
    </xf>
    <xf numFmtId="0" fontId="35" fillId="2" borderId="30" xfId="0" applyFont="1" applyFill="1" applyBorder="1" applyAlignment="1" applyProtection="1">
      <alignment horizontal="center" vertical="center"/>
      <protection hidden="1"/>
    </xf>
    <xf numFmtId="0" fontId="34" fillId="6" borderId="30" xfId="0" applyFont="1" applyFill="1" applyBorder="1" applyAlignment="1" applyProtection="1">
      <alignment horizontal="center" vertical="center" wrapText="1"/>
      <protection locked="0"/>
    </xf>
    <xf numFmtId="0" fontId="37" fillId="2" borderId="6" xfId="0" applyFont="1" applyFill="1" applyBorder="1" applyAlignment="1">
      <alignment horizontal="left" vertical="center" wrapText="1"/>
    </xf>
    <xf numFmtId="180" fontId="37" fillId="2" borderId="6" xfId="1" applyNumberFormat="1" applyFont="1" applyFill="1" applyBorder="1" applyAlignment="1" applyProtection="1">
      <alignment vertical="center"/>
    </xf>
    <xf numFmtId="179" fontId="37" fillId="2" borderId="6" xfId="1" applyNumberFormat="1" applyFont="1" applyFill="1" applyBorder="1" applyAlignment="1">
      <alignment horizontal="right" vertical="center" wrapText="1"/>
    </xf>
    <xf numFmtId="188" fontId="37" fillId="2" borderId="36" xfId="1" applyNumberFormat="1" applyFont="1" applyFill="1" applyBorder="1" applyAlignment="1">
      <alignment horizontal="right" vertical="center" wrapText="1"/>
    </xf>
    <xf numFmtId="0" fontId="37" fillId="2" borderId="5" xfId="0" applyFont="1" applyFill="1" applyBorder="1" applyAlignment="1">
      <alignment vertical="center" wrapText="1"/>
    </xf>
    <xf numFmtId="179" fontId="37" fillId="2" borderId="5" xfId="1" applyNumberFormat="1" applyFont="1" applyFill="1" applyBorder="1" applyAlignment="1">
      <alignment horizontal="right" vertical="center" wrapText="1"/>
    </xf>
    <xf numFmtId="188" fontId="37" fillId="2" borderId="13" xfId="1" applyNumberFormat="1" applyFont="1" applyFill="1" applyBorder="1" applyAlignment="1">
      <alignment horizontal="right" vertical="center" wrapText="1"/>
    </xf>
    <xf numFmtId="0" fontId="37" fillId="2" borderId="7" xfId="0" applyFont="1" applyFill="1" applyBorder="1" applyAlignment="1">
      <alignment vertical="center" wrapText="1"/>
    </xf>
    <xf numFmtId="179" fontId="37" fillId="2" borderId="7" xfId="1" applyNumberFormat="1" applyFont="1" applyFill="1" applyBorder="1" applyAlignment="1">
      <alignment horizontal="right" vertical="center" wrapText="1"/>
    </xf>
    <xf numFmtId="188" fontId="37" fillId="2" borderId="93" xfId="1" applyNumberFormat="1" applyFont="1" applyFill="1" applyBorder="1" applyAlignment="1">
      <alignment horizontal="right" vertical="center" wrapText="1"/>
    </xf>
    <xf numFmtId="0" fontId="34" fillId="2" borderId="85" xfId="0" applyFont="1" applyFill="1" applyBorder="1" applyAlignment="1">
      <alignment vertical="center" wrapText="1"/>
    </xf>
    <xf numFmtId="3" fontId="34" fillId="2" borderId="85" xfId="1" applyNumberFormat="1" applyFont="1" applyFill="1" applyBorder="1" applyAlignment="1">
      <alignment vertical="center" wrapText="1"/>
    </xf>
    <xf numFmtId="179" fontId="34" fillId="2" borderId="85" xfId="1" applyNumberFormat="1" applyFont="1" applyFill="1" applyBorder="1" applyAlignment="1">
      <alignment horizontal="right" vertical="center" wrapText="1"/>
    </xf>
    <xf numFmtId="188" fontId="34" fillId="2" borderId="85" xfId="1" applyNumberFormat="1" applyFont="1" applyFill="1" applyBorder="1" applyAlignment="1">
      <alignment horizontal="right" vertical="center" wrapText="1"/>
    </xf>
    <xf numFmtId="164" fontId="41" fillId="2" borderId="0" xfId="0" quotePrefix="1" applyNumberFormat="1" applyFont="1" applyFill="1" applyBorder="1" applyAlignment="1"/>
    <xf numFmtId="164" fontId="41" fillId="2" borderId="0" xfId="0" quotePrefix="1" applyNumberFormat="1" applyFont="1" applyFill="1" applyBorder="1" applyAlignment="1">
      <alignment horizontal="right"/>
    </xf>
    <xf numFmtId="0" fontId="37" fillId="2" borderId="6" xfId="0" applyFont="1" applyFill="1" applyBorder="1" applyAlignment="1">
      <alignment horizontal="left" vertical="center"/>
    </xf>
    <xf numFmtId="3" fontId="37" fillId="6" borderId="48" xfId="1" applyNumberFormat="1" applyFont="1" applyFill="1" applyBorder="1" applyAlignment="1" applyProtection="1">
      <alignment vertical="center"/>
      <protection locked="0"/>
    </xf>
    <xf numFmtId="179" fontId="37" fillId="6" borderId="48" xfId="1" applyNumberFormat="1" applyFont="1" applyFill="1" applyBorder="1" applyAlignment="1" applyProtection="1">
      <alignment vertical="center"/>
      <protection locked="0"/>
    </xf>
    <xf numFmtId="180" fontId="37" fillId="6" borderId="48" xfId="1" applyNumberFormat="1" applyFont="1" applyFill="1" applyBorder="1" applyAlignment="1" applyProtection="1">
      <alignment vertical="center"/>
    </xf>
    <xf numFmtId="0" fontId="37" fillId="2" borderId="5" xfId="0" applyFont="1" applyFill="1" applyBorder="1" applyAlignment="1">
      <alignment horizontal="left" vertical="center"/>
    </xf>
    <xf numFmtId="3" fontId="37" fillId="6" borderId="79" xfId="1" applyNumberFormat="1" applyFont="1" applyFill="1" applyBorder="1" applyAlignment="1" applyProtection="1">
      <alignment vertical="center"/>
      <protection locked="0"/>
    </xf>
    <xf numFmtId="179" fontId="37" fillId="6" borderId="79" xfId="1" applyNumberFormat="1" applyFont="1" applyFill="1" applyBorder="1" applyAlignment="1" applyProtection="1">
      <alignment vertical="center"/>
      <protection locked="0"/>
    </xf>
    <xf numFmtId="180" fontId="37" fillId="6" borderId="79" xfId="1" applyNumberFormat="1" applyFont="1" applyFill="1" applyBorder="1" applyAlignment="1" applyProtection="1">
      <alignment vertical="center"/>
      <protection locked="0"/>
    </xf>
    <xf numFmtId="165" fontId="37" fillId="6" borderId="48" xfId="1" applyNumberFormat="1" applyFont="1" applyFill="1" applyBorder="1" applyAlignment="1" applyProtection="1">
      <alignment vertical="center"/>
      <protection locked="0"/>
    </xf>
    <xf numFmtId="0" fontId="37" fillId="2" borderId="7" xfId="0" applyFont="1" applyFill="1" applyBorder="1" applyAlignment="1">
      <alignment horizontal="left" vertical="center"/>
    </xf>
    <xf numFmtId="179" fontId="37" fillId="6" borderId="125" xfId="1" applyNumberFormat="1" applyFont="1" applyFill="1" applyBorder="1" applyAlignment="1" applyProtection="1">
      <alignment vertical="center"/>
      <protection locked="0"/>
    </xf>
    <xf numFmtId="180" fontId="37" fillId="6" borderId="125" xfId="1" applyNumberFormat="1" applyFont="1" applyFill="1" applyBorder="1" applyAlignment="1" applyProtection="1">
      <alignment vertical="center"/>
      <protection locked="0"/>
    </xf>
    <xf numFmtId="0" fontId="34" fillId="2" borderId="2" xfId="0" applyFont="1" applyFill="1" applyBorder="1" applyAlignment="1">
      <alignment vertical="center"/>
    </xf>
    <xf numFmtId="180" fontId="34" fillId="2" borderId="2" xfId="1" applyNumberFormat="1" applyFont="1" applyFill="1" applyBorder="1" applyAlignment="1">
      <alignment vertical="center"/>
    </xf>
    <xf numFmtId="179" fontId="34" fillId="2" borderId="2" xfId="1" applyNumberFormat="1" applyFont="1" applyFill="1" applyBorder="1" applyAlignment="1">
      <alignment vertical="center"/>
    </xf>
    <xf numFmtId="0" fontId="39" fillId="0" borderId="28" xfId="0" applyFont="1" applyFill="1" applyBorder="1" applyAlignment="1">
      <alignment horizontal="center" vertical="center"/>
    </xf>
    <xf numFmtId="0" fontId="39" fillId="0" borderId="28" xfId="0" applyFont="1" applyFill="1" applyBorder="1" applyAlignment="1">
      <alignment vertical="center"/>
    </xf>
    <xf numFmtId="0" fontId="39" fillId="0" borderId="28" xfId="0" applyFont="1" applyFill="1" applyBorder="1" applyAlignment="1">
      <alignment horizontal="right" vertical="center"/>
    </xf>
    <xf numFmtId="0" fontId="46" fillId="0" borderId="33" xfId="0" applyFont="1" applyFill="1" applyBorder="1" applyAlignment="1">
      <alignment vertical="center"/>
    </xf>
    <xf numFmtId="186" fontId="46" fillId="0" borderId="33" xfId="0" applyNumberFormat="1" applyFont="1" applyFill="1" applyBorder="1" applyAlignment="1">
      <alignment vertical="center"/>
    </xf>
    <xf numFmtId="0" fontId="46" fillId="0" borderId="14" xfId="0" applyFont="1" applyFill="1" applyBorder="1" applyAlignment="1">
      <alignment vertical="center"/>
    </xf>
    <xf numFmtId="186" fontId="46" fillId="0" borderId="14" xfId="0" applyNumberFormat="1" applyFont="1" applyFill="1" applyBorder="1" applyAlignment="1">
      <alignment vertical="center"/>
    </xf>
    <xf numFmtId="0" fontId="46" fillId="0" borderId="32" xfId="0" applyFont="1" applyFill="1" applyBorder="1"/>
    <xf numFmtId="186" fontId="46" fillId="0" borderId="32" xfId="0" applyNumberFormat="1" applyFont="1" applyFill="1" applyBorder="1"/>
    <xf numFmtId="0" fontId="62" fillId="0" borderId="63" xfId="0" applyFont="1" applyFill="1" applyBorder="1"/>
    <xf numFmtId="186" fontId="62" fillId="0" borderId="63" xfId="0" applyNumberFormat="1" applyFont="1" applyFill="1" applyBorder="1"/>
    <xf numFmtId="186" fontId="62" fillId="0" borderId="63" xfId="1" applyNumberFormat="1" applyFont="1" applyFill="1" applyBorder="1" applyAlignment="1">
      <alignment horizontal="center"/>
    </xf>
    <xf numFmtId="0" fontId="46" fillId="0" borderId="33" xfId="0" applyFont="1" applyFill="1" applyBorder="1"/>
    <xf numFmtId="186" fontId="46" fillId="0" borderId="33" xfId="0" applyNumberFormat="1" applyFont="1" applyFill="1" applyBorder="1"/>
    <xf numFmtId="0" fontId="46" fillId="0" borderId="14" xfId="0" applyFont="1" applyFill="1" applyBorder="1"/>
    <xf numFmtId="9" fontId="46" fillId="0" borderId="14" xfId="2" applyFont="1" applyFill="1" applyBorder="1"/>
    <xf numFmtId="186" fontId="46" fillId="0" borderId="14" xfId="0" applyNumberFormat="1" applyFont="1" applyFill="1" applyBorder="1"/>
    <xf numFmtId="0" fontId="63" fillId="0" borderId="14" xfId="0" applyFont="1" applyFill="1" applyBorder="1"/>
    <xf numFmtId="1" fontId="46" fillId="0" borderId="14" xfId="0" applyNumberFormat="1" applyFont="1" applyFill="1" applyBorder="1"/>
    <xf numFmtId="187" fontId="46" fillId="0" borderId="14" xfId="0" applyNumberFormat="1" applyFont="1" applyFill="1" applyBorder="1"/>
    <xf numFmtId="166" fontId="39" fillId="0" borderId="28" xfId="1" applyNumberFormat="1" applyFont="1" applyFill="1" applyBorder="1" applyAlignment="1">
      <alignment vertical="center"/>
    </xf>
    <xf numFmtId="0" fontId="34" fillId="0" borderId="65" xfId="0" applyFont="1" applyFill="1" applyBorder="1" applyAlignment="1">
      <alignment horizontal="center" vertical="center" wrapText="1"/>
    </xf>
    <xf numFmtId="0" fontId="34" fillId="0" borderId="67" xfId="0" applyFont="1" applyFill="1" applyBorder="1" applyAlignment="1">
      <alignment horizontal="center" vertical="center" wrapText="1"/>
    </xf>
    <xf numFmtId="17" fontId="34" fillId="0" borderId="141" xfId="0" applyNumberFormat="1" applyFont="1" applyFill="1" applyBorder="1" applyAlignment="1">
      <alignment horizontal="center" vertical="center" wrapText="1"/>
    </xf>
    <xf numFmtId="49" fontId="34" fillId="0" borderId="67" xfId="0" applyNumberFormat="1" applyFont="1" applyFill="1" applyBorder="1" applyAlignment="1">
      <alignment horizontal="center" vertical="center" wrapText="1"/>
    </xf>
    <xf numFmtId="49" fontId="34" fillId="0" borderId="133" xfId="0" applyNumberFormat="1" applyFont="1" applyFill="1" applyBorder="1" applyAlignment="1">
      <alignment horizontal="center" vertical="center" wrapText="1"/>
    </xf>
    <xf numFmtId="173" fontId="34" fillId="2" borderId="31" xfId="5" applyNumberFormat="1" applyFont="1" applyFill="1" applyBorder="1" applyAlignment="1" applyProtection="1">
      <alignment horizontal="center" vertical="center" wrapText="1"/>
      <protection locked="0"/>
    </xf>
    <xf numFmtId="0" fontId="34" fillId="0" borderId="133" xfId="0" quotePrefix="1" applyFont="1" applyBorder="1" applyAlignment="1">
      <alignment horizontal="center" vertical="center" wrapText="1"/>
    </xf>
    <xf numFmtId="0" fontId="34" fillId="0" borderId="133" xfId="0" quotePrefix="1" applyNumberFormat="1" applyFont="1" applyFill="1" applyBorder="1" applyAlignment="1">
      <alignment horizontal="center" vertical="center" wrapText="1"/>
    </xf>
    <xf numFmtId="0" fontId="34" fillId="0" borderId="0" xfId="0" applyFont="1" applyFill="1" applyBorder="1" applyAlignment="1">
      <alignment horizontal="center" vertical="center" wrapText="1"/>
    </xf>
    <xf numFmtId="17" fontId="34" fillId="0" borderId="23" xfId="0" applyNumberFormat="1" applyFont="1" applyFill="1" applyBorder="1" applyAlignment="1">
      <alignment horizontal="center" vertical="center" wrapText="1"/>
    </xf>
    <xf numFmtId="173" fontId="34" fillId="2" borderId="0" xfId="5" applyNumberFormat="1" applyFont="1" applyFill="1" applyBorder="1" applyAlignment="1" applyProtection="1">
      <alignment horizontal="center" vertical="center" wrapText="1"/>
      <protection locked="0"/>
    </xf>
    <xf numFmtId="49" fontId="34" fillId="0" borderId="23" xfId="0" applyNumberFormat="1" applyFont="1" applyFill="1" applyBorder="1" applyAlignment="1">
      <alignment horizontal="center" vertical="center" wrapText="1"/>
    </xf>
    <xf numFmtId="0" fontId="34" fillId="0" borderId="23" xfId="0" quotePrefix="1" applyFont="1" applyBorder="1" applyAlignment="1">
      <alignment horizontal="center" vertical="center" wrapText="1"/>
    </xf>
    <xf numFmtId="0" fontId="34" fillId="0" borderId="23" xfId="0" quotePrefix="1" applyNumberFormat="1" applyFont="1" applyFill="1" applyBorder="1" applyAlignment="1">
      <alignment horizontal="center" vertical="center" wrapText="1"/>
    </xf>
    <xf numFmtId="167" fontId="41" fillId="0" borderId="142" xfId="0" applyNumberFormat="1" applyFont="1" applyFill="1" applyBorder="1" applyAlignment="1">
      <alignment horizontal="left" vertical="center" wrapText="1"/>
    </xf>
    <xf numFmtId="167" fontId="41" fillId="0" borderId="63" xfId="0" applyNumberFormat="1" applyFont="1" applyFill="1" applyBorder="1" applyAlignment="1">
      <alignment horizontal="left" vertical="center" wrapText="1"/>
    </xf>
    <xf numFmtId="167" fontId="41" fillId="0" borderId="63" xfId="1" applyNumberFormat="1" applyFont="1" applyFill="1" applyBorder="1" applyAlignment="1">
      <alignment horizontal="right" vertical="center"/>
    </xf>
    <xf numFmtId="168" fontId="41" fillId="0" borderId="63" xfId="1" applyNumberFormat="1" applyFont="1" applyBorder="1" applyAlignment="1">
      <alignment vertical="center"/>
    </xf>
    <xf numFmtId="167" fontId="41" fillId="0" borderId="63" xfId="1" applyNumberFormat="1" applyFont="1" applyBorder="1" applyAlignment="1">
      <alignment vertical="center"/>
    </xf>
    <xf numFmtId="168" fontId="41" fillId="0" borderId="143" xfId="0" applyNumberFormat="1" applyFont="1" applyFill="1" applyBorder="1" applyAlignment="1">
      <alignment horizontal="right" vertical="center" wrapText="1"/>
    </xf>
    <xf numFmtId="0" fontId="37" fillId="0" borderId="6" xfId="0" applyFont="1" applyFill="1" applyBorder="1" applyAlignment="1">
      <alignment horizontal="left" vertical="center" wrapText="1"/>
    </xf>
    <xf numFmtId="0" fontId="37" fillId="0" borderId="33" xfId="0" applyFont="1" applyFill="1" applyBorder="1" applyAlignment="1">
      <alignment horizontal="left" vertical="center" wrapText="1"/>
    </xf>
    <xf numFmtId="167" fontId="37" fillId="0" borderId="21" xfId="1" applyNumberFormat="1" applyFont="1" applyFill="1" applyBorder="1" applyAlignment="1">
      <alignment horizontal="right" vertical="center"/>
    </xf>
    <xf numFmtId="168" fontId="37" fillId="0" borderId="21" xfId="1" applyNumberFormat="1" applyFont="1" applyFill="1" applyBorder="1" applyAlignment="1">
      <alignment horizontal="right" vertical="center"/>
    </xf>
    <xf numFmtId="1" fontId="37" fillId="0" borderId="33" xfId="1" applyNumberFormat="1" applyFont="1" applyFill="1" applyBorder="1" applyAlignment="1">
      <alignment horizontal="right" vertical="center"/>
    </xf>
    <xf numFmtId="168" fontId="37" fillId="0" borderId="33" xfId="1" applyNumberFormat="1" applyFont="1" applyFill="1" applyBorder="1" applyAlignment="1">
      <alignment horizontal="right" vertical="center"/>
    </xf>
    <xf numFmtId="168" fontId="37" fillId="0" borderId="25" xfId="1" applyNumberFormat="1" applyFont="1" applyFill="1" applyBorder="1" applyAlignment="1">
      <alignment horizontal="right" vertical="center"/>
    </xf>
    <xf numFmtId="0" fontId="37" fillId="0" borderId="5" xfId="0" applyFont="1" applyFill="1" applyBorder="1" applyAlignment="1">
      <alignment horizontal="left" vertical="center" wrapText="1"/>
    </xf>
    <xf numFmtId="0" fontId="37" fillId="0" borderId="14" xfId="0" applyFont="1" applyFill="1" applyBorder="1" applyAlignment="1">
      <alignment horizontal="left" vertical="center" wrapText="1"/>
    </xf>
    <xf numFmtId="167" fontId="37" fillId="0" borderId="19" xfId="1" applyNumberFormat="1" applyFont="1" applyFill="1" applyBorder="1" applyAlignment="1">
      <alignment horizontal="right" vertical="center"/>
    </xf>
    <xf numFmtId="168" fontId="37" fillId="0" borderId="19" xfId="1" applyNumberFormat="1" applyFont="1" applyFill="1" applyBorder="1" applyAlignment="1">
      <alignment horizontal="right" vertical="center"/>
    </xf>
    <xf numFmtId="1" fontId="37" fillId="0" borderId="14" xfId="0" applyNumberFormat="1" applyFont="1" applyFill="1" applyBorder="1" applyAlignment="1">
      <alignment horizontal="right" vertical="center" wrapText="1"/>
    </xf>
    <xf numFmtId="168" fontId="37" fillId="0" borderId="14" xfId="1" applyNumberFormat="1" applyFont="1" applyFill="1" applyBorder="1" applyAlignment="1">
      <alignment horizontal="right" vertical="center"/>
    </xf>
    <xf numFmtId="168" fontId="37" fillId="0" borderId="22" xfId="1" applyNumberFormat="1" applyFont="1" applyFill="1" applyBorder="1" applyAlignment="1">
      <alignment horizontal="right" vertical="center"/>
    </xf>
    <xf numFmtId="165" fontId="37" fillId="0" borderId="19" xfId="1" applyNumberFormat="1" applyFont="1" applyFill="1" applyBorder="1" applyAlignment="1">
      <alignment horizontal="right" vertical="center"/>
    </xf>
    <xf numFmtId="0" fontId="37" fillId="0" borderId="0" xfId="0" applyFont="1" applyFill="1" applyAlignment="1">
      <alignment horizontal="left" vertical="center" wrapText="1"/>
    </xf>
    <xf numFmtId="0" fontId="37" fillId="0" borderId="32" xfId="0" applyFont="1" applyFill="1" applyBorder="1" applyAlignment="1">
      <alignment horizontal="left" vertical="center" wrapText="1"/>
    </xf>
    <xf numFmtId="165" fontId="37" fillId="0" borderId="23" xfId="1" applyNumberFormat="1" applyFont="1" applyFill="1" applyBorder="1" applyAlignment="1">
      <alignment horizontal="right" vertical="center"/>
    </xf>
    <xf numFmtId="165" fontId="37" fillId="0" borderId="26" xfId="1" applyNumberFormat="1" applyFont="1" applyFill="1" applyBorder="1" applyAlignment="1">
      <alignment horizontal="right" vertical="center"/>
    </xf>
    <xf numFmtId="168" fontId="37" fillId="0" borderId="32" xfId="1" applyNumberFormat="1" applyFont="1" applyFill="1" applyBorder="1" applyAlignment="1">
      <alignment horizontal="right" vertical="center"/>
    </xf>
    <xf numFmtId="167" fontId="37" fillId="0" borderId="23" xfId="1" applyNumberFormat="1" applyFont="1" applyFill="1" applyBorder="1" applyAlignment="1">
      <alignment horizontal="right" vertical="center"/>
    </xf>
    <xf numFmtId="168" fontId="37" fillId="0" borderId="26" xfId="1" applyNumberFormat="1" applyFont="1" applyFill="1" applyBorder="1" applyAlignment="1">
      <alignment horizontal="right" vertical="center"/>
    </xf>
    <xf numFmtId="168" fontId="37" fillId="0" borderId="41" xfId="1" applyNumberFormat="1" applyFont="1" applyFill="1" applyBorder="1" applyAlignment="1">
      <alignment horizontal="right" vertical="center"/>
    </xf>
    <xf numFmtId="191" fontId="41" fillId="0" borderId="63" xfId="1" applyNumberFormat="1" applyFont="1" applyBorder="1" applyAlignment="1">
      <alignment vertical="center"/>
    </xf>
    <xf numFmtId="165" fontId="37" fillId="0" borderId="14" xfId="1" applyNumberFormat="1" applyFont="1" applyFill="1" applyBorder="1" applyAlignment="1">
      <alignment horizontal="right" vertical="center"/>
    </xf>
    <xf numFmtId="0" fontId="37" fillId="0" borderId="0" xfId="0" applyFont="1" applyFill="1" applyBorder="1" applyAlignment="1">
      <alignment horizontal="left" vertical="center" wrapText="1"/>
    </xf>
    <xf numFmtId="168" fontId="37" fillId="0" borderId="23" xfId="1" applyNumberFormat="1" applyFont="1" applyFill="1" applyBorder="1" applyAlignment="1">
      <alignment horizontal="right" vertical="center"/>
    </xf>
    <xf numFmtId="168" fontId="37" fillId="0" borderId="16" xfId="1" applyNumberFormat="1" applyFont="1" applyFill="1" applyBorder="1" applyAlignment="1">
      <alignment horizontal="right" vertical="center"/>
    </xf>
    <xf numFmtId="167" fontId="37" fillId="0" borderId="14" xfId="1" applyNumberFormat="1" applyFont="1" applyFill="1" applyBorder="1" applyAlignment="1">
      <alignment horizontal="right" vertical="center"/>
    </xf>
    <xf numFmtId="0" fontId="37" fillId="0" borderId="3" xfId="0" applyFont="1" applyFill="1" applyBorder="1" applyAlignment="1">
      <alignment horizontal="left" vertical="center" wrapText="1"/>
    </xf>
    <xf numFmtId="165" fontId="37" fillId="0" borderId="21" xfId="1" applyNumberFormat="1" applyFont="1" applyFill="1" applyBorder="1" applyAlignment="1">
      <alignment horizontal="right" vertical="center"/>
    </xf>
    <xf numFmtId="0" fontId="34" fillId="0" borderId="32" xfId="0" applyFont="1" applyFill="1" applyBorder="1" applyAlignment="1">
      <alignment horizontal="center" vertical="center" wrapText="1"/>
    </xf>
    <xf numFmtId="49" fontId="34" fillId="0" borderId="32" xfId="0" applyNumberFormat="1" applyFont="1" applyFill="1" applyBorder="1" applyAlignment="1">
      <alignment horizontal="center" vertical="center" wrapText="1"/>
    </xf>
    <xf numFmtId="0" fontId="37" fillId="0" borderId="14" xfId="0" applyFont="1" applyFill="1" applyBorder="1"/>
    <xf numFmtId="167" fontId="37" fillId="0" borderId="22" xfId="1" applyNumberFormat="1" applyFont="1" applyFill="1" applyBorder="1" applyAlignment="1">
      <alignment horizontal="right" vertical="center"/>
    </xf>
    <xf numFmtId="0" fontId="34" fillId="0" borderId="30" xfId="0" applyFont="1" applyFill="1" applyBorder="1" applyAlignment="1">
      <alignment vertical="center" wrapText="1"/>
    </xf>
    <xf numFmtId="0" fontId="34" fillId="0" borderId="28" xfId="0" applyFont="1" applyFill="1" applyBorder="1" applyAlignment="1">
      <alignment vertical="center" wrapText="1"/>
    </xf>
    <xf numFmtId="167" fontId="34" fillId="0" borderId="28" xfId="1" applyNumberFormat="1" applyFont="1" applyFill="1" applyBorder="1" applyAlignment="1">
      <alignment horizontal="right" vertical="center"/>
    </xf>
    <xf numFmtId="168" fontId="34" fillId="0" borderId="28" xfId="1" applyNumberFormat="1" applyFont="1" applyFill="1" applyBorder="1" applyAlignment="1">
      <alignment horizontal="right" vertical="center"/>
    </xf>
    <xf numFmtId="168" fontId="34" fillId="0" borderId="140" xfId="1" applyNumberFormat="1" applyFont="1" applyFill="1" applyBorder="1" applyAlignment="1">
      <alignment horizontal="right" vertical="center"/>
    </xf>
    <xf numFmtId="0" fontId="33" fillId="0" borderId="65" xfId="0" applyFont="1" applyBorder="1"/>
    <xf numFmtId="0" fontId="64" fillId="2" borderId="65" xfId="0" applyFont="1" applyFill="1" applyBorder="1" applyAlignment="1">
      <alignment horizontal="center" vertical="center"/>
    </xf>
    <xf numFmtId="0" fontId="33" fillId="0" borderId="67" xfId="0" applyFont="1" applyBorder="1"/>
    <xf numFmtId="17" fontId="34" fillId="0" borderId="133" xfId="0" applyNumberFormat="1" applyFont="1" applyFill="1" applyBorder="1" applyAlignment="1">
      <alignment horizontal="center" vertical="center" wrapText="1"/>
    </xf>
    <xf numFmtId="0" fontId="64" fillId="2" borderId="67" xfId="0" applyFont="1" applyFill="1" applyBorder="1" applyAlignment="1">
      <alignment horizontal="center" vertical="center"/>
    </xf>
    <xf numFmtId="49" fontId="34" fillId="0" borderId="141" xfId="0" applyNumberFormat="1" applyFont="1" applyFill="1" applyBorder="1" applyAlignment="1">
      <alignment horizontal="center" vertical="center" wrapText="1"/>
    </xf>
    <xf numFmtId="0" fontId="64" fillId="2" borderId="141" xfId="0" applyFont="1" applyFill="1" applyBorder="1" applyAlignment="1">
      <alignment horizontal="center" vertical="center"/>
    </xf>
    <xf numFmtId="49" fontId="34" fillId="0" borderId="145" xfId="0" applyNumberFormat="1" applyFont="1" applyFill="1" applyBorder="1" applyAlignment="1">
      <alignment horizontal="center" vertical="center" wrapText="1"/>
    </xf>
    <xf numFmtId="0" fontId="61" fillId="0" borderId="34" xfId="0" applyFont="1" applyFill="1" applyBorder="1" applyAlignment="1">
      <alignment horizontal="left" vertical="center" wrapText="1"/>
    </xf>
    <xf numFmtId="0" fontId="41" fillId="0" borderId="33" xfId="0" applyFont="1" applyBorder="1"/>
    <xf numFmtId="167" fontId="61" fillId="0" borderId="21" xfId="1" applyNumberFormat="1" applyFont="1" applyFill="1" applyBorder="1" applyAlignment="1">
      <alignment horizontal="right" vertical="center"/>
    </xf>
    <xf numFmtId="168" fontId="65" fillId="0" borderId="21" xfId="1" applyNumberFormat="1" applyFont="1" applyFill="1" applyBorder="1" applyAlignment="1">
      <alignment vertical="center"/>
    </xf>
    <xf numFmtId="0" fontId="61" fillId="0" borderId="33" xfId="0" applyFont="1" applyFill="1" applyBorder="1" applyAlignment="1">
      <alignment horizontal="center" vertical="center"/>
    </xf>
    <xf numFmtId="167" fontId="61" fillId="0" borderId="21" xfId="1" applyNumberFormat="1" applyFont="1" applyFill="1" applyBorder="1" applyAlignment="1">
      <alignment vertical="center"/>
    </xf>
    <xf numFmtId="0" fontId="61" fillId="2" borderId="23" xfId="0" applyFont="1" applyFill="1" applyBorder="1" applyAlignment="1">
      <alignment horizontal="center" vertical="center"/>
    </xf>
    <xf numFmtId="167" fontId="61" fillId="0" borderId="21" xfId="1" applyNumberFormat="1" applyFont="1" applyBorder="1" applyAlignment="1">
      <alignment vertical="center"/>
    </xf>
    <xf numFmtId="168" fontId="65" fillId="0" borderId="25" xfId="1" applyNumberFormat="1" applyFont="1" applyBorder="1" applyAlignment="1">
      <alignment vertical="center"/>
    </xf>
    <xf numFmtId="0" fontId="61" fillId="0" borderId="35" xfId="0" applyFont="1" applyFill="1" applyBorder="1" applyAlignment="1">
      <alignment horizontal="left" vertical="center" wrapText="1"/>
    </xf>
    <xf numFmtId="0" fontId="37" fillId="0" borderId="14" xfId="0" applyFont="1" applyBorder="1"/>
    <xf numFmtId="167" fontId="61" fillId="0" borderId="19" xfId="1" applyNumberFormat="1" applyFont="1" applyFill="1" applyBorder="1" applyAlignment="1">
      <alignment horizontal="right" vertical="center"/>
    </xf>
    <xf numFmtId="168" fontId="65" fillId="0" borderId="19" xfId="1" applyNumberFormat="1" applyFont="1" applyFill="1" applyBorder="1" applyAlignment="1">
      <alignment vertical="center"/>
    </xf>
    <xf numFmtId="0" fontId="61" fillId="0" borderId="14" xfId="0" applyFont="1" applyFill="1" applyBorder="1" applyAlignment="1">
      <alignment horizontal="center" vertical="center"/>
    </xf>
    <xf numFmtId="167" fontId="61" fillId="0" borderId="19" xfId="1" applyNumberFormat="1" applyFont="1" applyBorder="1" applyAlignment="1">
      <alignment horizontal="right" vertical="center"/>
    </xf>
    <xf numFmtId="168" fontId="65" fillId="0" borderId="22" xfId="1" applyNumberFormat="1" applyFont="1" applyFill="1" applyBorder="1" applyAlignment="1">
      <alignment horizontal="right" vertical="center"/>
    </xf>
    <xf numFmtId="0" fontId="46" fillId="0" borderId="35" xfId="0" applyFont="1" applyFill="1" applyBorder="1" applyAlignment="1">
      <alignment horizontal="left" vertical="center" wrapText="1" indent="1"/>
    </xf>
    <xf numFmtId="167" fontId="46" fillId="0" borderId="19" xfId="1" applyNumberFormat="1" applyFont="1" applyFill="1" applyBorder="1" applyAlignment="1">
      <alignment horizontal="right" vertical="center"/>
    </xf>
    <xf numFmtId="168" fontId="46" fillId="0" borderId="14" xfId="1" applyNumberFormat="1" applyFont="1" applyFill="1" applyBorder="1" applyAlignment="1">
      <alignment vertical="center"/>
    </xf>
    <xf numFmtId="167" fontId="46" fillId="0" borderId="19" xfId="1" applyNumberFormat="1" applyFont="1" applyFill="1" applyBorder="1" applyAlignment="1">
      <alignment vertical="center"/>
    </xf>
    <xf numFmtId="168" fontId="61" fillId="2" borderId="23" xfId="1" applyNumberFormat="1" applyFont="1" applyFill="1" applyBorder="1" applyAlignment="1">
      <alignment horizontal="center" vertical="center"/>
    </xf>
    <xf numFmtId="167" fontId="46" fillId="0" borderId="19" xfId="1" applyNumberFormat="1" applyFont="1" applyBorder="1" applyAlignment="1">
      <alignment vertical="center"/>
    </xf>
    <xf numFmtId="0" fontId="41" fillId="0" borderId="14" xfId="0" applyFont="1" applyBorder="1"/>
    <xf numFmtId="168" fontId="65" fillId="0" borderId="22" xfId="1" applyNumberFormat="1" applyFont="1" applyBorder="1" applyAlignment="1">
      <alignment vertical="center"/>
    </xf>
    <xf numFmtId="0" fontId="46" fillId="0" borderId="42" xfId="0" applyFont="1" applyFill="1" applyBorder="1" applyAlignment="1">
      <alignment horizontal="left" vertical="center" wrapText="1" indent="1"/>
    </xf>
    <xf numFmtId="0" fontId="37" fillId="0" borderId="32" xfId="0" applyFont="1" applyBorder="1"/>
    <xf numFmtId="167" fontId="46" fillId="0" borderId="26" xfId="1" applyNumberFormat="1" applyFont="1" applyFill="1" applyBorder="1" applyAlignment="1">
      <alignment horizontal="right" vertical="center"/>
    </xf>
    <xf numFmtId="168" fontId="65" fillId="0" borderId="26" xfId="1" applyNumberFormat="1" applyFont="1" applyFill="1" applyBorder="1" applyAlignment="1">
      <alignment vertical="center"/>
    </xf>
    <xf numFmtId="168" fontId="46" fillId="0" borderId="32" xfId="1" applyNumberFormat="1" applyFont="1" applyFill="1" applyBorder="1" applyAlignment="1">
      <alignment vertical="center"/>
    </xf>
    <xf numFmtId="167" fontId="46" fillId="0" borderId="26" xfId="1" applyNumberFormat="1" applyFont="1" applyFill="1" applyBorder="1" applyAlignment="1">
      <alignment vertical="center"/>
    </xf>
    <xf numFmtId="168" fontId="65" fillId="0" borderId="26" xfId="1" applyNumberFormat="1" applyFont="1" applyFill="1" applyBorder="1" applyAlignment="1">
      <alignment horizontal="right" vertical="center"/>
    </xf>
    <xf numFmtId="167" fontId="46" fillId="0" borderId="26" xfId="1" applyNumberFormat="1" applyFont="1" applyBorder="1" applyAlignment="1">
      <alignment vertical="center"/>
    </xf>
    <xf numFmtId="168" fontId="65" fillId="0" borderId="41" xfId="1" applyNumberFormat="1" applyFont="1" applyFill="1" applyBorder="1" applyAlignment="1">
      <alignment horizontal="right" vertical="center"/>
    </xf>
    <xf numFmtId="0" fontId="61" fillId="0" borderId="146" xfId="0" applyFont="1" applyFill="1" applyBorder="1" applyAlignment="1">
      <alignment horizontal="left" vertical="center" wrapText="1"/>
    </xf>
    <xf numFmtId="0" fontId="41" fillId="0" borderId="147" xfId="0" applyFont="1" applyBorder="1"/>
    <xf numFmtId="167" fontId="61" fillId="0" borderId="147" xfId="1" applyNumberFormat="1" applyFont="1" applyFill="1" applyBorder="1" applyAlignment="1">
      <alignment horizontal="right" vertical="center"/>
    </xf>
    <xf numFmtId="168" fontId="65" fillId="0" borderId="147" xfId="1" applyNumberFormat="1" applyFont="1" applyFill="1" applyBorder="1" applyAlignment="1">
      <alignment vertical="center"/>
    </xf>
    <xf numFmtId="0" fontId="61" fillId="0" borderId="147" xfId="0" applyFont="1" applyFill="1" applyBorder="1" applyAlignment="1">
      <alignment horizontal="center" vertical="center"/>
    </xf>
    <xf numFmtId="0" fontId="61" fillId="2" borderId="147" xfId="0" applyFont="1" applyFill="1" applyBorder="1" applyAlignment="1">
      <alignment horizontal="center" vertical="center"/>
    </xf>
    <xf numFmtId="168" fontId="65" fillId="0" borderId="148" xfId="1" applyNumberFormat="1" applyFont="1" applyFill="1" applyBorder="1" applyAlignment="1">
      <alignment horizontal="right" vertical="center"/>
    </xf>
    <xf numFmtId="0" fontId="61" fillId="0" borderId="149" xfId="0" applyFont="1" applyFill="1" applyBorder="1" applyAlignment="1">
      <alignment horizontal="left" vertical="center" wrapText="1"/>
    </xf>
    <xf numFmtId="0" fontId="41" fillId="0" borderId="150" xfId="0" applyFont="1" applyBorder="1"/>
    <xf numFmtId="167" fontId="61" fillId="0" borderId="150" xfId="1" applyNumberFormat="1" applyFont="1" applyFill="1" applyBorder="1" applyAlignment="1">
      <alignment horizontal="right" vertical="center"/>
    </xf>
    <xf numFmtId="168" fontId="65" fillId="0" borderId="150" xfId="1" applyNumberFormat="1" applyFont="1" applyFill="1" applyBorder="1" applyAlignment="1">
      <alignment vertical="center"/>
    </xf>
    <xf numFmtId="0" fontId="61" fillId="0" borderId="150" xfId="0" applyFont="1" applyFill="1" applyBorder="1" applyAlignment="1">
      <alignment horizontal="center" vertical="center"/>
    </xf>
    <xf numFmtId="0" fontId="61" fillId="2" borderId="150" xfId="0" applyFont="1" applyFill="1" applyBorder="1" applyAlignment="1">
      <alignment horizontal="center" vertical="center"/>
    </xf>
    <xf numFmtId="168" fontId="65" fillId="0" borderId="151" xfId="1" applyNumberFormat="1" applyFont="1" applyFill="1" applyBorder="1" applyAlignment="1">
      <alignment horizontal="right" vertical="center"/>
    </xf>
    <xf numFmtId="0" fontId="61" fillId="0" borderId="47" xfId="0" applyFont="1" applyFill="1" applyBorder="1" applyAlignment="1" applyProtection="1">
      <alignment horizontal="left" vertical="center"/>
      <protection locked="0"/>
    </xf>
    <xf numFmtId="0" fontId="41" fillId="0" borderId="23" xfId="0" applyFont="1" applyBorder="1"/>
    <xf numFmtId="167" fontId="61" fillId="0" borderId="23" xfId="1" applyNumberFormat="1" applyFont="1" applyFill="1" applyBorder="1" applyAlignment="1">
      <alignment horizontal="right" vertical="center" wrapText="1"/>
    </xf>
    <xf numFmtId="168" fontId="65" fillId="0" borderId="23" xfId="1" applyNumberFormat="1" applyFont="1" applyFill="1" applyBorder="1" applyAlignment="1">
      <alignment horizontal="right" vertical="center"/>
    </xf>
    <xf numFmtId="0" fontId="61" fillId="0" borderId="23" xfId="0" applyFont="1" applyFill="1" applyBorder="1" applyAlignment="1">
      <alignment horizontal="center" vertical="center"/>
    </xf>
    <xf numFmtId="167" fontId="61" fillId="0" borderId="23" xfId="1" applyNumberFormat="1" applyFont="1" applyFill="1" applyBorder="1" applyAlignment="1">
      <alignment horizontal="right" vertical="center"/>
    </xf>
    <xf numFmtId="168" fontId="65" fillId="0" borderId="23" xfId="1" applyNumberFormat="1" applyFont="1" applyFill="1" applyBorder="1" applyAlignment="1">
      <alignment vertical="center" wrapText="1"/>
    </xf>
    <xf numFmtId="167" fontId="61" fillId="0" borderId="23" xfId="1" applyNumberFormat="1" applyFont="1" applyBorder="1" applyAlignment="1">
      <alignment horizontal="right" vertical="center"/>
    </xf>
    <xf numFmtId="168" fontId="65" fillId="0" borderId="16" xfId="1" applyNumberFormat="1" applyFont="1" applyFill="1" applyBorder="1" applyAlignment="1">
      <alignment horizontal="right" vertical="center" wrapText="1"/>
    </xf>
    <xf numFmtId="0" fontId="34" fillId="0" borderId="54" xfId="0" applyFont="1" applyFill="1" applyBorder="1" applyAlignment="1" applyProtection="1">
      <alignment horizontal="left" vertical="center" wrapText="1"/>
      <protection locked="0"/>
    </xf>
    <xf numFmtId="0" fontId="33" fillId="0" borderId="28" xfId="0" applyFont="1" applyBorder="1"/>
    <xf numFmtId="168" fontId="66" fillId="0" borderId="28" xfId="1" applyNumberFormat="1" applyFont="1" applyFill="1" applyBorder="1" applyAlignment="1">
      <alignment vertical="center"/>
    </xf>
    <xf numFmtId="0" fontId="34" fillId="2" borderId="28" xfId="0" applyFont="1" applyFill="1" applyBorder="1" applyAlignment="1">
      <alignment horizontal="center" vertical="center"/>
    </xf>
    <xf numFmtId="168" fontId="66" fillId="0" borderId="140" xfId="1" applyNumberFormat="1" applyFont="1" applyFill="1" applyBorder="1" applyAlignment="1">
      <alignment horizontal="right" vertical="center"/>
    </xf>
    <xf numFmtId="0" fontId="34" fillId="3" borderId="97" xfId="0" applyFont="1" applyFill="1" applyBorder="1" applyAlignment="1" applyProtection="1">
      <alignment horizontal="center" vertical="center" wrapText="1"/>
      <protection locked="0"/>
    </xf>
    <xf numFmtId="0" fontId="34" fillId="3" borderId="98" xfId="0" applyFont="1" applyFill="1" applyBorder="1" applyAlignment="1" applyProtection="1">
      <alignment horizontal="center" vertical="center" wrapText="1"/>
      <protection locked="0"/>
    </xf>
    <xf numFmtId="0" fontId="34" fillId="3" borderId="99" xfId="0" applyFont="1" applyFill="1" applyBorder="1" applyAlignment="1" applyProtection="1">
      <alignment horizontal="center" vertical="center" wrapText="1"/>
      <protection locked="0"/>
    </xf>
    <xf numFmtId="180" fontId="41" fillId="2" borderId="6" xfId="1" applyNumberFormat="1" applyFont="1" applyFill="1" applyBorder="1" applyAlignment="1" applyProtection="1">
      <alignment horizontal="left" vertical="center" wrapText="1" indent="1"/>
    </xf>
    <xf numFmtId="180" fontId="41" fillId="3" borderId="100" xfId="11" applyNumberFormat="1" applyFont="1" applyFill="1" applyBorder="1" applyAlignment="1" applyProtection="1">
      <alignment horizontal="center" vertical="center" wrapText="1"/>
      <protection locked="0"/>
    </xf>
    <xf numFmtId="180" fontId="41" fillId="3" borderId="101" xfId="11" applyNumberFormat="1" applyFont="1" applyFill="1" applyBorder="1" applyAlignment="1" applyProtection="1">
      <alignment horizontal="center" vertical="center" wrapText="1"/>
      <protection locked="0"/>
    </xf>
    <xf numFmtId="180" fontId="41" fillId="3" borderId="48" xfId="11" applyNumberFormat="1" applyFont="1" applyFill="1" applyBorder="1" applyAlignment="1" applyProtection="1">
      <alignment horizontal="center" vertical="center" wrapText="1"/>
      <protection locked="0"/>
    </xf>
    <xf numFmtId="180" fontId="41" fillId="3" borderId="100" xfId="11" applyNumberFormat="1" applyFont="1" applyFill="1" applyBorder="1" applyAlignment="1" applyProtection="1">
      <alignment horizontal="left" vertical="center" wrapText="1" indent="1"/>
    </xf>
    <xf numFmtId="180" fontId="41" fillId="2" borderId="5" xfId="1" applyNumberFormat="1" applyFont="1" applyFill="1" applyBorder="1" applyAlignment="1" applyProtection="1">
      <alignment horizontal="left" vertical="center" wrapText="1" indent="1"/>
    </xf>
    <xf numFmtId="180" fontId="41" fillId="3" borderId="102" xfId="11" applyNumberFormat="1" applyFont="1" applyFill="1" applyBorder="1" applyAlignment="1" applyProtection="1">
      <alignment horizontal="center" vertical="center" wrapText="1"/>
      <protection locked="0"/>
    </xf>
    <xf numFmtId="180" fontId="41" fillId="3" borderId="103" xfId="11" applyNumberFormat="1" applyFont="1" applyFill="1" applyBorder="1" applyAlignment="1" applyProtection="1">
      <alignment horizontal="center" vertical="center" wrapText="1"/>
      <protection locked="0"/>
    </xf>
    <xf numFmtId="180" fontId="41" fillId="3" borderId="79" xfId="11" applyNumberFormat="1" applyFont="1" applyFill="1" applyBorder="1" applyAlignment="1" applyProtection="1">
      <alignment horizontal="center" vertical="center" wrapText="1"/>
      <protection locked="0"/>
    </xf>
    <xf numFmtId="180" fontId="37" fillId="6" borderId="5" xfId="1" applyNumberFormat="1" applyFont="1" applyFill="1" applyBorder="1" applyAlignment="1">
      <alignment horizontal="left" vertical="center" wrapText="1"/>
    </xf>
    <xf numFmtId="180" fontId="37" fillId="3" borderId="102" xfId="11" applyNumberFormat="1" applyFont="1" applyFill="1" applyBorder="1" applyAlignment="1" applyProtection="1">
      <alignment horizontal="center" vertical="center" wrapText="1"/>
      <protection locked="0"/>
    </xf>
    <xf numFmtId="180" fontId="37" fillId="3" borderId="103" xfId="11" applyNumberFormat="1" applyFont="1" applyFill="1" applyBorder="1" applyAlignment="1" applyProtection="1">
      <alignment horizontal="center" vertical="center" wrapText="1"/>
      <protection locked="0"/>
    </xf>
    <xf numFmtId="180" fontId="37" fillId="3" borderId="79" xfId="11" applyNumberFormat="1" applyFont="1" applyFill="1" applyBorder="1" applyAlignment="1" applyProtection="1">
      <alignment horizontal="center" vertical="center" wrapText="1"/>
      <protection locked="0"/>
    </xf>
    <xf numFmtId="180" fontId="37" fillId="3" borderId="102" xfId="11" applyNumberFormat="1" applyFont="1" applyFill="1" applyBorder="1" applyAlignment="1" applyProtection="1">
      <alignment horizontal="right" wrapText="1" indent="1"/>
      <protection locked="0"/>
    </xf>
    <xf numFmtId="180" fontId="37" fillId="3" borderId="103" xfId="11" applyNumberFormat="1" applyFont="1" applyFill="1" applyBorder="1" applyAlignment="1" applyProtection="1">
      <alignment horizontal="right" wrapText="1" indent="1"/>
      <protection locked="0"/>
    </xf>
    <xf numFmtId="180" fontId="37" fillId="3" borderId="102" xfId="11" applyNumberFormat="1" applyFont="1" applyFill="1" applyBorder="1"/>
    <xf numFmtId="180" fontId="37" fillId="3" borderId="103" xfId="11" applyNumberFormat="1" applyFont="1" applyFill="1" applyBorder="1"/>
    <xf numFmtId="180" fontId="37" fillId="3" borderId="79" xfId="11" applyNumberFormat="1" applyFont="1" applyFill="1" applyBorder="1" applyAlignment="1" applyProtection="1">
      <alignment horizontal="right" wrapText="1" indent="1"/>
      <protection locked="0"/>
    </xf>
    <xf numFmtId="180" fontId="37" fillId="3" borderId="79" xfId="11" applyNumberFormat="1" applyFont="1" applyFill="1" applyBorder="1"/>
    <xf numFmtId="180" fontId="37" fillId="2" borderId="5" xfId="1" applyNumberFormat="1" applyFont="1" applyFill="1" applyBorder="1" applyAlignment="1" applyProtection="1">
      <alignment horizontal="left" vertical="center" wrapText="1"/>
    </xf>
    <xf numFmtId="180" fontId="37" fillId="3" borderId="102" xfId="11" applyNumberFormat="1" applyFont="1" applyFill="1" applyBorder="1" applyAlignment="1">
      <alignment horizontal="right" vertical="center" wrapText="1" indent="1"/>
    </xf>
    <xf numFmtId="180" fontId="37" fillId="7" borderId="5" xfId="1" applyNumberFormat="1" applyFont="1" applyFill="1" applyBorder="1" applyAlignment="1">
      <alignment horizontal="left" vertical="center" wrapText="1"/>
    </xf>
    <xf numFmtId="180" fontId="37" fillId="3" borderId="79" xfId="11" applyNumberFormat="1" applyFont="1" applyFill="1" applyBorder="1" applyAlignment="1" applyProtection="1">
      <alignment horizontal="left" vertical="center" wrapText="1" indent="1"/>
    </xf>
    <xf numFmtId="180" fontId="37" fillId="7" borderId="0" xfId="1" applyNumberFormat="1" applyFont="1" applyFill="1" applyBorder="1" applyAlignment="1">
      <alignment horizontal="left" vertical="center" wrapText="1"/>
    </xf>
    <xf numFmtId="180" fontId="37" fillId="3" borderId="104" xfId="11" applyNumberFormat="1" applyFont="1" applyFill="1" applyBorder="1" applyAlignment="1" applyProtection="1">
      <alignment horizontal="right" wrapText="1" indent="1"/>
      <protection locked="0"/>
    </xf>
    <xf numFmtId="180" fontId="37" fillId="3" borderId="105" xfId="11" applyNumberFormat="1" applyFont="1" applyFill="1" applyBorder="1" applyAlignment="1" applyProtection="1">
      <alignment horizontal="right" wrapText="1" indent="1"/>
      <protection locked="0"/>
    </xf>
    <xf numFmtId="180" fontId="37" fillId="3" borderId="0" xfId="11" applyNumberFormat="1" applyFont="1" applyFill="1" applyBorder="1" applyAlignment="1" applyProtection="1">
      <alignment horizontal="left" vertical="center" wrapText="1" indent="1"/>
    </xf>
    <xf numFmtId="180" fontId="37" fillId="3" borderId="105" xfId="11" applyNumberFormat="1" applyFont="1" applyFill="1" applyBorder="1"/>
    <xf numFmtId="180" fontId="37" fillId="3" borderId="104" xfId="11" applyNumberFormat="1" applyFont="1" applyFill="1" applyBorder="1"/>
    <xf numFmtId="180" fontId="37" fillId="3" borderId="0" xfId="11" applyNumberFormat="1" applyFont="1" applyFill="1" applyBorder="1" applyAlignment="1" applyProtection="1">
      <alignment horizontal="right" wrapText="1" indent="1"/>
      <protection locked="0"/>
    </xf>
    <xf numFmtId="180" fontId="37" fillId="3" borderId="0" xfId="11" applyNumberFormat="1" applyFont="1" applyFill="1" applyBorder="1"/>
    <xf numFmtId="180" fontId="34" fillId="3" borderId="106" xfId="1" applyNumberFormat="1" applyFont="1" applyFill="1" applyBorder="1" applyAlignment="1">
      <alignment horizontal="left" vertical="center" wrapText="1" indent="1"/>
    </xf>
    <xf numFmtId="180" fontId="34" fillId="3" borderId="107" xfId="11" applyNumberFormat="1" applyFont="1" applyFill="1" applyBorder="1" applyAlignment="1">
      <alignment horizontal="right" vertical="center" wrapText="1" indent="1"/>
    </xf>
    <xf numFmtId="180" fontId="34" fillId="3" borderId="108" xfId="11" applyNumberFormat="1" applyFont="1" applyFill="1" applyBorder="1" applyAlignment="1">
      <alignment horizontal="right" vertical="center" wrapText="1" indent="1"/>
    </xf>
    <xf numFmtId="180" fontId="34" fillId="3" borderId="106" xfId="11" applyNumberFormat="1" applyFont="1" applyFill="1" applyBorder="1" applyAlignment="1">
      <alignment horizontal="right" vertical="center" wrapText="1" indent="1"/>
    </xf>
    <xf numFmtId="180" fontId="34" fillId="3" borderId="107" xfId="11" applyNumberFormat="1" applyFont="1" applyFill="1" applyBorder="1" applyAlignment="1" applyProtection="1">
      <alignment horizontal="center" vertical="center" wrapText="1"/>
      <protection locked="0"/>
    </xf>
    <xf numFmtId="180" fontId="34" fillId="3" borderId="106" xfId="11" applyNumberFormat="1" applyFont="1" applyFill="1" applyBorder="1" applyAlignment="1" applyProtection="1">
      <alignment horizontal="center" vertical="center" wrapText="1"/>
      <protection locked="0"/>
    </xf>
    <xf numFmtId="180" fontId="37" fillId="6" borderId="6" xfId="1" applyNumberFormat="1" applyFont="1" applyFill="1" applyBorder="1" applyAlignment="1">
      <alignment horizontal="left" vertical="center" wrapText="1"/>
    </xf>
    <xf numFmtId="180" fontId="37" fillId="3" borderId="100" xfId="11" applyNumberFormat="1" applyFont="1" applyFill="1" applyBorder="1" applyAlignment="1" applyProtection="1">
      <alignment horizontal="right" wrapText="1" indent="1"/>
      <protection locked="0"/>
    </xf>
    <xf numFmtId="180" fontId="37" fillId="3" borderId="101" xfId="11" applyNumberFormat="1" applyFont="1" applyFill="1" applyBorder="1" applyAlignment="1" applyProtection="1">
      <alignment horizontal="right" wrapText="1" indent="1"/>
      <protection locked="0"/>
    </xf>
    <xf numFmtId="180" fontId="37" fillId="3" borderId="48" xfId="11" applyNumberFormat="1" applyFont="1" applyFill="1" applyBorder="1"/>
    <xf numFmtId="180" fontId="37" fillId="3" borderId="101" xfId="11" applyNumberFormat="1" applyFont="1" applyFill="1" applyBorder="1"/>
    <xf numFmtId="180" fontId="37" fillId="3" borderId="100" xfId="11" applyNumberFormat="1" applyFont="1" applyFill="1" applyBorder="1"/>
    <xf numFmtId="180" fontId="37" fillId="3" borderId="48" xfId="11" applyNumberFormat="1" applyFont="1" applyFill="1" applyBorder="1" applyAlignment="1" applyProtection="1">
      <alignment horizontal="right" wrapText="1" indent="1"/>
      <protection locked="0"/>
    </xf>
    <xf numFmtId="180" fontId="37" fillId="2" borderId="5" xfId="1" applyNumberFormat="1" applyFont="1" applyFill="1" applyBorder="1" applyAlignment="1">
      <alignment horizontal="left" vertical="center" wrapText="1"/>
    </xf>
    <xf numFmtId="180" fontId="37" fillId="3" borderId="102" xfId="11" applyNumberFormat="1" applyFont="1" applyFill="1" applyBorder="1" applyAlignment="1">
      <alignment vertical="center" wrapText="1"/>
    </xf>
    <xf numFmtId="180" fontId="41" fillId="6" borderId="5" xfId="1" applyNumberFormat="1" applyFont="1" applyFill="1" applyBorder="1" applyAlignment="1">
      <alignment horizontal="left" vertical="center" wrapText="1"/>
    </xf>
    <xf numFmtId="180" fontId="41" fillId="3" borderId="102" xfId="11" applyNumberFormat="1" applyFont="1" applyFill="1" applyBorder="1" applyAlignment="1">
      <alignment horizontal="right" wrapText="1" indent="1"/>
    </xf>
    <xf numFmtId="180" fontId="41" fillId="3" borderId="103" xfId="11" applyNumberFormat="1" applyFont="1" applyFill="1" applyBorder="1" applyAlignment="1" applyProtection="1">
      <alignment horizontal="right" wrapText="1" indent="1"/>
      <protection locked="0"/>
    </xf>
    <xf numFmtId="180" fontId="41" fillId="3" borderId="79" xfId="11" applyNumberFormat="1" applyFont="1" applyFill="1" applyBorder="1"/>
    <xf numFmtId="180" fontId="41" fillId="3" borderId="103" xfId="11" applyNumberFormat="1" applyFont="1" applyFill="1" applyBorder="1"/>
    <xf numFmtId="180" fontId="41" fillId="3" borderId="102" xfId="11" applyNumberFormat="1" applyFont="1" applyFill="1" applyBorder="1"/>
    <xf numFmtId="180" fontId="41" fillId="3" borderId="79" xfId="11" applyNumberFormat="1" applyFont="1" applyFill="1" applyBorder="1" applyAlignment="1" applyProtection="1">
      <alignment horizontal="right" wrapText="1" indent="1"/>
      <protection locked="0"/>
    </xf>
    <xf numFmtId="180" fontId="53" fillId="6" borderId="5" xfId="1" applyNumberFormat="1" applyFont="1" applyFill="1" applyBorder="1" applyAlignment="1">
      <alignment horizontal="left" vertical="center" wrapText="1" indent="2"/>
    </xf>
    <xf numFmtId="180" fontId="53" fillId="3" borderId="102" xfId="11" applyNumberFormat="1" applyFont="1" applyFill="1" applyBorder="1" applyAlignment="1" applyProtection="1">
      <alignment horizontal="right" wrapText="1" indent="1"/>
      <protection locked="0"/>
    </xf>
    <xf numFmtId="180" fontId="53" fillId="3" borderId="103" xfId="11" applyNumberFormat="1" applyFont="1" applyFill="1" applyBorder="1" applyAlignment="1">
      <alignment horizontal="right" wrapText="1" indent="1"/>
    </xf>
    <xf numFmtId="180" fontId="53" fillId="3" borderId="79" xfId="11" applyNumberFormat="1" applyFont="1" applyFill="1" applyBorder="1"/>
    <xf numFmtId="180" fontId="53" fillId="3" borderId="102" xfId="11" applyNumberFormat="1" applyFont="1" applyFill="1" applyBorder="1"/>
    <xf numFmtId="180" fontId="53" fillId="3" borderId="103" xfId="11" applyNumberFormat="1" applyFont="1" applyFill="1" applyBorder="1"/>
    <xf numFmtId="180" fontId="53" fillId="3" borderId="79" xfId="11" applyNumberFormat="1" applyFont="1" applyFill="1" applyBorder="1" applyAlignment="1" applyProtection="1">
      <alignment horizontal="right" wrapText="1" indent="1"/>
      <protection locked="0"/>
    </xf>
    <xf numFmtId="180" fontId="53" fillId="3" borderId="103" xfId="11" applyNumberFormat="1" applyFont="1" applyFill="1" applyBorder="1" applyAlignment="1" applyProtection="1">
      <alignment horizontal="right" wrapText="1" indent="1"/>
      <protection locked="0"/>
    </xf>
    <xf numFmtId="0" fontId="53" fillId="6" borderId="112" xfId="0" applyFont="1" applyFill="1" applyBorder="1" applyAlignment="1">
      <alignment horizontal="left" vertical="center" wrapText="1" indent="2"/>
    </xf>
    <xf numFmtId="180" fontId="53" fillId="3" borderId="110" xfId="0" applyNumberFormat="1" applyFont="1" applyFill="1" applyBorder="1" applyAlignment="1" applyProtection="1">
      <alignment horizontal="right" wrapText="1" indent="1"/>
      <protection locked="0"/>
    </xf>
    <xf numFmtId="180" fontId="53" fillId="3" borderId="111" xfId="0" applyNumberFormat="1" applyFont="1" applyFill="1" applyBorder="1" applyAlignment="1" applyProtection="1">
      <alignment horizontal="right" wrapText="1" indent="1"/>
      <protection locked="0"/>
    </xf>
    <xf numFmtId="180" fontId="53" fillId="3" borderId="110" xfId="11" applyNumberFormat="1" applyFont="1" applyFill="1" applyBorder="1"/>
    <xf numFmtId="180" fontId="41" fillId="3" borderId="111" xfId="11" applyNumberFormat="1" applyFont="1" applyFill="1" applyBorder="1"/>
    <xf numFmtId="180" fontId="37" fillId="3" borderId="110" xfId="11" applyNumberFormat="1" applyFont="1" applyFill="1" applyBorder="1"/>
    <xf numFmtId="0" fontId="53" fillId="3" borderId="111" xfId="0" applyFont="1" applyFill="1" applyBorder="1"/>
    <xf numFmtId="180" fontId="53" fillId="3" borderId="111" xfId="11" applyNumberFormat="1" applyFont="1" applyFill="1" applyBorder="1"/>
    <xf numFmtId="180" fontId="53" fillId="3" borderId="109" xfId="0" applyNumberFormat="1" applyFont="1" applyFill="1" applyBorder="1" applyAlignment="1" applyProtection="1">
      <alignment horizontal="right" wrapText="1" indent="1"/>
      <protection locked="0"/>
    </xf>
    <xf numFmtId="180" fontId="53" fillId="3" borderId="109" xfId="11" applyNumberFormat="1" applyFont="1" applyFill="1" applyBorder="1"/>
    <xf numFmtId="0" fontId="37" fillId="4" borderId="5" xfId="0" applyFont="1" applyFill="1" applyBorder="1" applyAlignment="1">
      <alignment horizontal="left" vertical="center" indent="3"/>
    </xf>
    <xf numFmtId="189" fontId="37" fillId="4" borderId="5" xfId="1" applyNumberFormat="1" applyFont="1" applyFill="1" applyBorder="1" applyAlignment="1">
      <alignment horizontal="right" vertical="center" indent="1"/>
    </xf>
    <xf numFmtId="0" fontId="37" fillId="2" borderId="79" xfId="0" applyFont="1" applyFill="1" applyBorder="1" applyAlignment="1">
      <alignment horizontal="right" vertical="center" indent="1"/>
    </xf>
    <xf numFmtId="0" fontId="67" fillId="5" borderId="0" xfId="0" applyFont="1" applyFill="1" applyBorder="1" applyAlignment="1">
      <alignment vertical="center"/>
    </xf>
    <xf numFmtId="0" fontId="67" fillId="5" borderId="0" xfId="0" applyFont="1" applyFill="1" applyBorder="1" applyAlignment="1">
      <alignment horizontal="center" vertical="center"/>
    </xf>
    <xf numFmtId="0" fontId="68" fillId="4" borderId="78" xfId="0" applyFont="1" applyFill="1" applyBorder="1" applyAlignment="1">
      <alignment horizontal="center" vertical="center" wrapText="1"/>
    </xf>
    <xf numFmtId="0" fontId="68" fillId="4" borderId="78" xfId="0" applyFont="1" applyFill="1" applyBorder="1" applyAlignment="1">
      <alignment horizontal="right" vertical="center" wrapText="1" indent="2"/>
    </xf>
    <xf numFmtId="0" fontId="37" fillId="4" borderId="6" xfId="0" applyFont="1" applyFill="1" applyBorder="1" applyAlignment="1">
      <alignment horizontal="left" vertical="center" indent="3"/>
    </xf>
    <xf numFmtId="189" fontId="37" fillId="4" borderId="6" xfId="1" applyNumberFormat="1" applyFont="1" applyFill="1" applyBorder="1" applyAlignment="1">
      <alignment horizontal="right" vertical="center" indent="1"/>
    </xf>
    <xf numFmtId="3" fontId="37" fillId="2" borderId="48" xfId="0" applyNumberFormat="1" applyFont="1" applyFill="1" applyBorder="1" applyAlignment="1">
      <alignment horizontal="right" vertical="center" indent="1"/>
    </xf>
    <xf numFmtId="3" fontId="37" fillId="2" borderId="79" xfId="0" applyNumberFormat="1" applyFont="1" applyFill="1" applyBorder="1" applyAlignment="1">
      <alignment horizontal="right" vertical="center" indent="1"/>
    </xf>
    <xf numFmtId="0" fontId="37" fillId="4" borderId="80" xfId="0" applyFont="1" applyFill="1" applyBorder="1" applyAlignment="1">
      <alignment horizontal="left" vertical="center" indent="3"/>
    </xf>
    <xf numFmtId="165" fontId="37" fillId="4" borderId="80" xfId="1" applyNumberFormat="1" applyFont="1" applyFill="1" applyBorder="1" applyAlignment="1">
      <alignment horizontal="right" vertical="center" indent="1"/>
    </xf>
    <xf numFmtId="0" fontId="37" fillId="2" borderId="81" xfId="0" applyFont="1" applyFill="1" applyBorder="1" applyAlignment="1">
      <alignment horizontal="right" vertical="center" indent="1"/>
    </xf>
    <xf numFmtId="0" fontId="68" fillId="4" borderId="78" xfId="0" applyFont="1" applyFill="1" applyBorder="1" applyAlignment="1">
      <alignment horizontal="center" vertical="center"/>
    </xf>
    <xf numFmtId="189" fontId="68" fillId="4" borderId="78" xfId="1" applyNumberFormat="1" applyFont="1" applyFill="1" applyBorder="1" applyAlignment="1">
      <alignment horizontal="right" vertical="center" indent="1"/>
    </xf>
    <xf numFmtId="189" fontId="68" fillId="2" borderId="78" xfId="1" applyNumberFormat="1" applyFont="1" applyFill="1" applyBorder="1" applyAlignment="1">
      <alignment horizontal="right" vertical="center" indent="1"/>
    </xf>
    <xf numFmtId="0" fontId="68" fillId="4" borderId="78" xfId="0" applyFont="1" applyFill="1" applyBorder="1" applyAlignment="1">
      <alignment horizontal="left" vertical="center" indent="3"/>
    </xf>
    <xf numFmtId="0" fontId="68" fillId="2" borderId="78" xfId="0" applyFont="1" applyFill="1" applyBorder="1" applyAlignment="1">
      <alignment horizontal="center" vertical="center" wrapText="1"/>
    </xf>
    <xf numFmtId="0" fontId="37" fillId="4" borderId="51" xfId="0" applyFont="1" applyFill="1" applyBorder="1" applyAlignment="1">
      <alignment horizontal="left" vertical="center" indent="3"/>
    </xf>
    <xf numFmtId="189" fontId="37" fillId="4" borderId="51" xfId="1" applyNumberFormat="1" applyFont="1" applyFill="1" applyBorder="1" applyAlignment="1">
      <alignment horizontal="right" vertical="center" indent="1"/>
    </xf>
    <xf numFmtId="0" fontId="37" fillId="2" borderId="152" xfId="0" applyFont="1" applyFill="1" applyBorder="1" applyAlignment="1">
      <alignment horizontal="right" vertical="center" indent="1"/>
    </xf>
    <xf numFmtId="189" fontId="37" fillId="4" borderId="5" xfId="1" applyNumberFormat="1" applyFont="1" applyFill="1" applyBorder="1" applyAlignment="1">
      <alignment horizontal="right" vertical="center"/>
    </xf>
    <xf numFmtId="3" fontId="37" fillId="0" borderId="129" xfId="0" applyNumberFormat="1" applyFont="1" applyFill="1" applyBorder="1" applyAlignment="1">
      <alignment horizontal="right" vertical="center"/>
    </xf>
    <xf numFmtId="184" fontId="37" fillId="2" borderId="129" xfId="0" applyNumberFormat="1" applyFont="1" applyFill="1" applyBorder="1" applyAlignment="1">
      <alignment horizontal="right" vertical="center" wrapText="1"/>
    </xf>
    <xf numFmtId="184" fontId="37" fillId="3" borderId="5" xfId="0" applyNumberFormat="1" applyFont="1" applyFill="1" applyBorder="1" applyAlignment="1">
      <alignment horizontal="right" vertical="center" wrapText="1"/>
    </xf>
    <xf numFmtId="189" fontId="41" fillId="4" borderId="0" xfId="1" applyNumberFormat="1" applyFont="1" applyFill="1" applyBorder="1" applyAlignment="1">
      <alignment horizontal="right" vertical="center" indent="1"/>
    </xf>
    <xf numFmtId="189" fontId="41" fillId="4" borderId="0" xfId="1" applyNumberFormat="1" applyFont="1" applyFill="1" applyBorder="1" applyAlignment="1">
      <alignment horizontal="right" vertical="center"/>
    </xf>
    <xf numFmtId="193" fontId="41" fillId="4" borderId="0" xfId="1" applyNumberFormat="1" applyFont="1" applyFill="1" applyBorder="1" applyAlignment="1">
      <alignment horizontal="right" vertical="center"/>
    </xf>
    <xf numFmtId="184" fontId="37" fillId="2" borderId="129" xfId="0" applyNumberFormat="1" applyFont="1" applyFill="1" applyBorder="1" applyAlignment="1">
      <alignment vertical="center" wrapText="1"/>
    </xf>
    <xf numFmtId="184" fontId="37" fillId="3" borderId="5" xfId="0" applyNumberFormat="1" applyFont="1" applyFill="1" applyBorder="1" applyAlignment="1">
      <alignment vertical="center" wrapText="1"/>
    </xf>
    <xf numFmtId="189" fontId="37" fillId="4" borderId="7" xfId="1" applyNumberFormat="1" applyFont="1" applyFill="1" applyBorder="1" applyAlignment="1">
      <alignment horizontal="right" vertical="center" indent="1"/>
    </xf>
    <xf numFmtId="184" fontId="37" fillId="3" borderId="7" xfId="0" applyNumberFormat="1" applyFont="1" applyFill="1" applyBorder="1" applyAlignment="1">
      <alignment horizontal="right" vertical="center" wrapText="1"/>
    </xf>
    <xf numFmtId="189" fontId="41" fillId="4" borderId="51" xfId="1" applyNumberFormat="1" applyFont="1" applyFill="1" applyBorder="1" applyAlignment="1">
      <alignment horizontal="right" vertical="center" indent="1"/>
    </xf>
    <xf numFmtId="189" fontId="41" fillId="4" borderId="51" xfId="1" applyNumberFormat="1" applyFont="1" applyFill="1" applyBorder="1" applyAlignment="1">
      <alignment vertical="center"/>
    </xf>
    <xf numFmtId="193" fontId="41" fillId="4" borderId="51" xfId="1" applyNumberFormat="1" applyFont="1" applyFill="1" applyBorder="1" applyAlignment="1">
      <alignment vertical="center"/>
    </xf>
    <xf numFmtId="189" fontId="34" fillId="4" borderId="30" xfId="1" applyNumberFormat="1" applyFont="1" applyFill="1" applyBorder="1" applyAlignment="1">
      <alignment horizontal="center" vertical="center"/>
    </xf>
    <xf numFmtId="189" fontId="34" fillId="4" borderId="30" xfId="1" applyNumberFormat="1" applyFont="1" applyFill="1" applyBorder="1" applyAlignment="1">
      <alignment horizontal="right" vertical="center" indent="1"/>
    </xf>
    <xf numFmtId="189" fontId="34" fillId="4" borderId="50" xfId="1" applyNumberFormat="1" applyFont="1" applyFill="1" applyBorder="1" applyAlignment="1">
      <alignment horizontal="right" vertical="center" indent="1"/>
    </xf>
    <xf numFmtId="189" fontId="34" fillId="4" borderId="61" xfId="1" applyNumberFormat="1" applyFont="1" applyFill="1" applyBorder="1" applyAlignment="1">
      <alignment horizontal="right" vertical="center" indent="1"/>
    </xf>
    <xf numFmtId="189" fontId="34" fillId="4" borderId="51" xfId="1" applyNumberFormat="1" applyFont="1" applyFill="1" applyBorder="1" applyAlignment="1">
      <alignment horizontal="right" vertical="center" indent="1"/>
    </xf>
    <xf numFmtId="0" fontId="69" fillId="2" borderId="31" xfId="0" applyFont="1" applyFill="1" applyBorder="1"/>
    <xf numFmtId="0" fontId="68" fillId="4" borderId="128" xfId="0" applyFont="1" applyFill="1" applyBorder="1" applyAlignment="1">
      <alignment vertical="center" wrapText="1"/>
    </xf>
    <xf numFmtId="189" fontId="33" fillId="4" borderId="5" xfId="1" applyNumberFormat="1" applyFont="1" applyFill="1" applyBorder="1" applyAlignment="1">
      <alignment horizontal="right" vertical="center" indent="1"/>
    </xf>
    <xf numFmtId="3" fontId="33" fillId="0" borderId="130" xfId="1" applyNumberFormat="1" applyFont="1" applyFill="1" applyBorder="1" applyAlignment="1">
      <alignment horizontal="right" vertical="center"/>
    </xf>
    <xf numFmtId="189" fontId="33" fillId="4" borderId="128" xfId="1" applyNumberFormat="1" applyFont="1" applyFill="1" applyBorder="1" applyAlignment="1">
      <alignment horizontal="right" vertical="center" indent="1"/>
    </xf>
    <xf numFmtId="189" fontId="33" fillId="4" borderId="80" xfId="1" applyNumberFormat="1" applyFont="1" applyFill="1" applyBorder="1" applyAlignment="1">
      <alignment horizontal="right" vertical="center" indent="1"/>
    </xf>
    <xf numFmtId="189" fontId="33" fillId="4" borderId="131" xfId="1" applyNumberFormat="1" applyFont="1" applyFill="1" applyBorder="1" applyAlignment="1">
      <alignment horizontal="right" vertical="center" indent="1"/>
    </xf>
    <xf numFmtId="189" fontId="33" fillId="4" borderId="7" xfId="1" applyNumberFormat="1" applyFont="1" applyFill="1" applyBorder="1" applyAlignment="1">
      <alignment horizontal="right" vertical="center" indent="1"/>
    </xf>
    <xf numFmtId="189" fontId="33" fillId="4" borderId="6" xfId="1" applyNumberFormat="1" applyFont="1" applyFill="1" applyBorder="1" applyAlignment="1">
      <alignment horizontal="right" vertical="center" indent="1"/>
    </xf>
    <xf numFmtId="0" fontId="52" fillId="2" borderId="6" xfId="0" applyFont="1" applyFill="1" applyBorder="1"/>
    <xf numFmtId="192" fontId="33" fillId="4" borderId="5" xfId="1" applyNumberFormat="1" applyFont="1" applyFill="1" applyBorder="1" applyAlignment="1">
      <alignment horizontal="right" vertical="center" indent="1"/>
    </xf>
    <xf numFmtId="189" fontId="33" fillId="4" borderId="51" xfId="1" applyNumberFormat="1" applyFont="1" applyFill="1" applyBorder="1" applyAlignment="1">
      <alignment horizontal="right" vertical="center" indent="1"/>
    </xf>
    <xf numFmtId="3" fontId="33" fillId="0" borderId="51" xfId="0" applyNumberFormat="1" applyFont="1" applyFill="1" applyBorder="1" applyAlignment="1">
      <alignment horizontal="right" vertical="center" indent="1"/>
    </xf>
    <xf numFmtId="3" fontId="33" fillId="0" borderId="79" xfId="0" applyNumberFormat="1" applyFont="1" applyFill="1" applyBorder="1" applyAlignment="1">
      <alignment horizontal="right" vertical="center" indent="1"/>
    </xf>
    <xf numFmtId="3" fontId="33" fillId="0" borderId="152" xfId="0" applyNumberFormat="1" applyFont="1" applyFill="1" applyBorder="1" applyAlignment="1">
      <alignment horizontal="right" vertical="center" indent="1"/>
    </xf>
    <xf numFmtId="0" fontId="64" fillId="5" borderId="0" xfId="0" applyFont="1" applyFill="1" applyBorder="1" applyAlignment="1">
      <alignment vertical="center"/>
    </xf>
    <xf numFmtId="0" fontId="70" fillId="5" borderId="0" xfId="0" applyFont="1" applyFill="1" applyBorder="1" applyAlignment="1">
      <alignment vertical="center"/>
    </xf>
    <xf numFmtId="0" fontId="70" fillId="5" borderId="0" xfId="0" applyFont="1" applyFill="1" applyBorder="1" applyAlignment="1">
      <alignment horizontal="center" vertical="center"/>
    </xf>
    <xf numFmtId="0" fontId="34" fillId="4" borderId="2" xfId="0" applyFont="1" applyFill="1" applyBorder="1" applyAlignment="1">
      <alignment horizontal="center" vertical="center" wrapText="1"/>
    </xf>
    <xf numFmtId="0" fontId="34" fillId="2" borderId="2" xfId="0" applyFont="1" applyFill="1" applyBorder="1" applyAlignment="1">
      <alignment horizontal="left" vertical="center"/>
    </xf>
    <xf numFmtId="0" fontId="34" fillId="2" borderId="2" xfId="0" applyFont="1" applyFill="1" applyBorder="1" applyAlignment="1">
      <alignment horizontal="center" vertical="center" wrapText="1"/>
    </xf>
    <xf numFmtId="191" fontId="34" fillId="2" borderId="2" xfId="1" applyNumberFormat="1" applyFont="1" applyFill="1" applyBorder="1" applyAlignment="1">
      <alignment horizontal="right" vertical="center" wrapText="1"/>
    </xf>
    <xf numFmtId="182" fontId="34" fillId="2" borderId="2" xfId="1" applyNumberFormat="1" applyFont="1" applyFill="1" applyBorder="1" applyAlignment="1">
      <alignment horizontal="right" vertical="center" wrapText="1"/>
    </xf>
    <xf numFmtId="0" fontId="71" fillId="2" borderId="115" xfId="0" applyFont="1" applyFill="1" applyBorder="1" applyAlignment="1">
      <alignment horizontal="left" vertical="center"/>
    </xf>
    <xf numFmtId="184" fontId="71" fillId="2" borderId="115" xfId="0" applyNumberFormat="1" applyFont="1" applyFill="1" applyBorder="1" applyAlignment="1">
      <alignment vertical="center" wrapText="1"/>
    </xf>
    <xf numFmtId="184" fontId="71" fillId="2" borderId="115" xfId="0" applyNumberFormat="1" applyFont="1" applyFill="1" applyBorder="1" applyAlignment="1">
      <alignment horizontal="right" vertical="center" wrapText="1"/>
    </xf>
    <xf numFmtId="0" fontId="41" fillId="4" borderId="5" xfId="0" applyFont="1" applyFill="1" applyBorder="1" applyAlignment="1">
      <alignment horizontal="left" vertical="center" wrapText="1" indent="1"/>
    </xf>
    <xf numFmtId="0" fontId="37" fillId="4" borderId="7" xfId="0" applyFont="1" applyFill="1" applyBorder="1" applyAlignment="1">
      <alignment horizontal="left" vertical="center" wrapText="1" indent="2"/>
    </xf>
    <xf numFmtId="169" fontId="37" fillId="4" borderId="5" xfId="1" applyNumberFormat="1" applyFont="1" applyFill="1" applyBorder="1" applyAlignment="1">
      <alignment horizontal="right" vertical="center"/>
    </xf>
    <xf numFmtId="169" fontId="37" fillId="4" borderId="6" xfId="1" applyNumberFormat="1" applyFont="1" applyFill="1" applyBorder="1" applyAlignment="1">
      <alignment horizontal="right" vertical="center"/>
    </xf>
    <xf numFmtId="185" fontId="37" fillId="4" borderId="6" xfId="1" applyNumberFormat="1" applyFont="1" applyFill="1" applyBorder="1" applyAlignment="1">
      <alignment horizontal="right" vertical="center"/>
    </xf>
    <xf numFmtId="0" fontId="37" fillId="4" borderId="5" xfId="0" applyFont="1" applyFill="1" applyBorder="1" applyAlignment="1">
      <alignment horizontal="left" vertical="center" wrapText="1" indent="1"/>
    </xf>
    <xf numFmtId="0" fontId="37" fillId="4" borderId="7" xfId="0" applyFont="1" applyFill="1" applyBorder="1" applyAlignment="1">
      <alignment horizontal="left" vertical="center" wrapText="1" indent="1"/>
    </xf>
    <xf numFmtId="169" fontId="37" fillId="4" borderId="7" xfId="1" applyNumberFormat="1" applyFont="1" applyFill="1" applyBorder="1" applyAlignment="1">
      <alignment horizontal="right" vertical="center"/>
    </xf>
    <xf numFmtId="169" fontId="37" fillId="4" borderId="0" xfId="1" applyNumberFormat="1" applyFont="1" applyFill="1" applyBorder="1" applyAlignment="1">
      <alignment horizontal="right" vertical="center"/>
    </xf>
    <xf numFmtId="185" fontId="37" fillId="4" borderId="0" xfId="1" applyNumberFormat="1" applyFont="1" applyFill="1" applyBorder="1" applyAlignment="1">
      <alignment horizontal="right" vertical="center"/>
    </xf>
    <xf numFmtId="0" fontId="71" fillId="2" borderId="116" xfId="0" applyFont="1" applyFill="1" applyBorder="1" applyAlignment="1">
      <alignment horizontal="left" vertical="center"/>
    </xf>
    <xf numFmtId="184" fontId="71" fillId="2" borderId="116" xfId="0" applyNumberFormat="1" applyFont="1" applyFill="1" applyBorder="1" applyAlignment="1">
      <alignment vertical="center" wrapText="1"/>
    </xf>
    <xf numFmtId="184" fontId="71" fillId="2" borderId="116" xfId="0" applyNumberFormat="1" applyFont="1" applyFill="1" applyBorder="1" applyAlignment="1">
      <alignment horizontal="right" vertical="center" wrapText="1"/>
    </xf>
    <xf numFmtId="0" fontId="37" fillId="4" borderId="83" xfId="0" applyFont="1" applyFill="1" applyBorder="1" applyAlignment="1">
      <alignment horizontal="left" vertical="center" wrapText="1" indent="1"/>
    </xf>
    <xf numFmtId="0" fontId="37" fillId="4" borderId="83" xfId="0" applyFont="1" applyFill="1" applyBorder="1" applyAlignment="1">
      <alignment horizontal="left" vertical="center" wrapText="1" indent="2"/>
    </xf>
    <xf numFmtId="169" fontId="37" fillId="4" borderId="83" xfId="1" applyNumberFormat="1" applyFont="1" applyFill="1" applyBorder="1" applyAlignment="1">
      <alignment horizontal="right" vertical="center"/>
    </xf>
    <xf numFmtId="0" fontId="40" fillId="2" borderId="2" xfId="0" applyFont="1" applyFill="1" applyBorder="1" applyAlignment="1">
      <alignment horizontal="center" vertical="center" wrapText="1"/>
    </xf>
    <xf numFmtId="191" fontId="40" fillId="2" borderId="2" xfId="1" applyNumberFormat="1" applyFont="1" applyFill="1" applyBorder="1" applyAlignment="1">
      <alignment horizontal="right" vertical="center" wrapText="1"/>
    </xf>
    <xf numFmtId="182" fontId="40" fillId="2" borderId="2" xfId="1" applyNumberFormat="1" applyFont="1" applyFill="1" applyBorder="1" applyAlignment="1">
      <alignment horizontal="right" vertical="center" wrapText="1"/>
    </xf>
    <xf numFmtId="0" fontId="37" fillId="2" borderId="4" xfId="0" applyFont="1" applyFill="1" applyBorder="1" applyAlignment="1">
      <alignment horizontal="left" vertical="center" wrapText="1" indent="1"/>
    </xf>
    <xf numFmtId="0" fontId="37" fillId="2" borderId="1" xfId="0" applyFont="1" applyFill="1" applyBorder="1" applyAlignment="1">
      <alignment horizontal="left" vertical="center" wrapText="1" indent="2"/>
    </xf>
    <xf numFmtId="169" fontId="37" fillId="2" borderId="4" xfId="1" applyNumberFormat="1" applyFont="1" applyFill="1" applyBorder="1" applyAlignment="1">
      <alignment horizontal="right" vertical="center"/>
    </xf>
    <xf numFmtId="185" fontId="37" fillId="2" borderId="4" xfId="1" applyNumberFormat="1" applyFont="1" applyFill="1" applyBorder="1" applyAlignment="1">
      <alignment horizontal="right" vertical="center"/>
    </xf>
    <xf numFmtId="0" fontId="41" fillId="4" borderId="2" xfId="0" applyFont="1" applyFill="1" applyBorder="1" applyAlignment="1">
      <alignment horizontal="left" vertical="center" wrapText="1" indent="1"/>
    </xf>
    <xf numFmtId="0" fontId="37" fillId="4" borderId="2" xfId="0" applyFont="1" applyFill="1" applyBorder="1" applyAlignment="1">
      <alignment horizontal="left" vertical="center" wrapText="1" indent="2"/>
    </xf>
    <xf numFmtId="169" fontId="37" fillId="4" borderId="2" xfId="1" applyNumberFormat="1" applyFont="1" applyFill="1" applyBorder="1" applyAlignment="1">
      <alignment horizontal="right" vertical="center"/>
    </xf>
    <xf numFmtId="166" fontId="37" fillId="4" borderId="2" xfId="0" quotePrefix="1" applyNumberFormat="1" applyFont="1" applyFill="1" applyBorder="1" applyAlignment="1">
      <alignment horizontal="right" vertical="center" wrapText="1"/>
    </xf>
    <xf numFmtId="0" fontId="37" fillId="4" borderId="2" xfId="0" quotePrefix="1" applyFont="1" applyFill="1" applyBorder="1" applyAlignment="1">
      <alignment horizontal="right" vertical="center" wrapText="1"/>
    </xf>
    <xf numFmtId="190" fontId="37" fillId="4" borderId="2" xfId="1" applyNumberFormat="1" applyFont="1" applyFill="1" applyBorder="1" applyAlignment="1">
      <alignment horizontal="right" vertical="center"/>
    </xf>
    <xf numFmtId="0" fontId="34" fillId="4" borderId="2" xfId="0" applyFont="1" applyFill="1" applyBorder="1" applyAlignment="1">
      <alignment horizontal="left" vertical="center"/>
    </xf>
    <xf numFmtId="184" fontId="34" fillId="4" borderId="2" xfId="0" applyNumberFormat="1" applyFont="1" applyFill="1" applyBorder="1" applyAlignment="1">
      <alignment horizontal="right" vertical="center"/>
    </xf>
    <xf numFmtId="41" fontId="57" fillId="2" borderId="0" xfId="0" applyNumberFormat="1" applyFont="1" applyFill="1" applyBorder="1" applyAlignment="1">
      <alignment horizontal="left" vertical="center"/>
    </xf>
    <xf numFmtId="177" fontId="57" fillId="2" borderId="0" xfId="0" applyNumberFormat="1" applyFont="1" applyFill="1" applyBorder="1" applyAlignment="1">
      <alignment horizontal="left" vertical="center" wrapText="1"/>
    </xf>
    <xf numFmtId="38" fontId="34" fillId="0" borderId="29" xfId="0" applyNumberFormat="1" applyFont="1" applyFill="1" applyBorder="1" applyAlignment="1">
      <alignment horizontal="center" vertical="center"/>
    </xf>
    <xf numFmtId="38" fontId="34" fillId="0" borderId="57" xfId="0" applyNumberFormat="1" applyFont="1" applyFill="1" applyBorder="1" applyAlignment="1">
      <alignment horizontal="center" vertical="center"/>
    </xf>
    <xf numFmtId="17" fontId="35" fillId="0" borderId="122" xfId="0" applyNumberFormat="1" applyFont="1" applyBorder="1" applyAlignment="1" applyProtection="1">
      <alignment horizontal="center" vertical="center"/>
      <protection hidden="1"/>
    </xf>
    <xf numFmtId="17" fontId="35" fillId="0" borderId="123" xfId="0" applyNumberFormat="1" applyFont="1" applyBorder="1" applyAlignment="1" applyProtection="1">
      <alignment horizontal="center" vertical="center"/>
      <protection hidden="1"/>
    </xf>
    <xf numFmtId="0" fontId="34" fillId="3" borderId="1" xfId="0" applyFont="1" applyFill="1" applyBorder="1" applyAlignment="1" applyProtection="1">
      <alignment horizontal="center" vertical="center" wrapText="1"/>
      <protection locked="0"/>
    </xf>
    <xf numFmtId="0" fontId="34" fillId="3" borderId="3" xfId="0" applyFont="1" applyFill="1" applyBorder="1" applyAlignment="1" applyProtection="1">
      <alignment horizontal="center" vertical="center" wrapText="1"/>
      <protection locked="0"/>
    </xf>
    <xf numFmtId="17" fontId="35" fillId="0" borderId="122" xfId="0" quotePrefix="1" applyNumberFormat="1" applyFont="1" applyBorder="1" applyAlignment="1" applyProtection="1">
      <alignment horizontal="center" vertical="center"/>
      <protection hidden="1"/>
    </xf>
    <xf numFmtId="17" fontId="35" fillId="0" borderId="123" xfId="0" quotePrefix="1" applyNumberFormat="1" applyFont="1" applyBorder="1" applyAlignment="1" applyProtection="1">
      <alignment horizontal="center" vertical="center"/>
      <protection hidden="1"/>
    </xf>
    <xf numFmtId="0" fontId="35" fillId="0" borderId="122" xfId="0" applyFont="1" applyBorder="1" applyAlignment="1" applyProtection="1">
      <alignment horizontal="center" vertical="center"/>
      <protection hidden="1"/>
    </xf>
    <xf numFmtId="0" fontId="35" fillId="0" borderId="123" xfId="0" applyFont="1" applyBorder="1" applyAlignment="1" applyProtection="1">
      <alignment horizontal="center" vertical="center"/>
      <protection hidden="1"/>
    </xf>
    <xf numFmtId="0" fontId="13" fillId="0" borderId="0" xfId="6" applyFont="1" applyAlignment="1">
      <alignment horizontal="right" vertical="center"/>
    </xf>
    <xf numFmtId="0" fontId="34" fillId="2" borderId="82" xfId="6" applyFont="1" applyFill="1" applyBorder="1" applyAlignment="1" applyProtection="1">
      <alignment horizontal="center" vertical="center" wrapText="1"/>
      <protection locked="0"/>
    </xf>
    <xf numFmtId="0" fontId="34" fillId="2" borderId="84" xfId="6" applyFont="1" applyFill="1" applyBorder="1" applyAlignment="1" applyProtection="1">
      <alignment horizontal="center" vertical="center" wrapText="1"/>
      <protection locked="0"/>
    </xf>
    <xf numFmtId="0" fontId="35" fillId="2" borderId="82" xfId="6" applyFont="1" applyFill="1" applyBorder="1" applyAlignment="1" applyProtection="1">
      <alignment horizontal="center" vertical="center"/>
      <protection hidden="1"/>
    </xf>
    <xf numFmtId="0" fontId="35" fillId="2" borderId="84" xfId="6" applyFont="1" applyFill="1" applyBorder="1" applyAlignment="1" applyProtection="1">
      <alignment horizontal="center" vertical="center"/>
      <protection hidden="1"/>
    </xf>
    <xf numFmtId="0" fontId="32" fillId="0" borderId="84" xfId="6" applyFont="1" applyBorder="1" applyAlignment="1">
      <alignment horizontal="right"/>
    </xf>
    <xf numFmtId="0" fontId="37" fillId="0" borderId="61" xfId="0" applyFont="1" applyBorder="1" applyAlignment="1">
      <alignment horizontal="left" vertical="top" wrapText="1"/>
    </xf>
    <xf numFmtId="0" fontId="37" fillId="2" borderId="82" xfId="6" applyFont="1" applyFill="1" applyBorder="1" applyAlignment="1">
      <alignment horizontal="left" vertical="top" wrapText="1"/>
    </xf>
    <xf numFmtId="38" fontId="39" fillId="2" borderId="82" xfId="6" applyNumberFormat="1" applyFont="1" applyFill="1" applyBorder="1" applyAlignment="1">
      <alignment horizontal="center" vertical="center"/>
    </xf>
    <xf numFmtId="38" fontId="39" fillId="2" borderId="84" xfId="6" applyNumberFormat="1" applyFont="1" applyFill="1" applyBorder="1" applyAlignment="1">
      <alignment horizontal="center" vertical="center"/>
    </xf>
    <xf numFmtId="0" fontId="39" fillId="2" borderId="82" xfId="6" applyFont="1" applyFill="1" applyBorder="1" applyAlignment="1" applyProtection="1">
      <alignment horizontal="center" vertical="center"/>
      <protection hidden="1"/>
    </xf>
    <xf numFmtId="0" fontId="39" fillId="2" borderId="84" xfId="6" applyFont="1" applyFill="1" applyBorder="1" applyAlignment="1" applyProtection="1">
      <alignment horizontal="center" vertical="center"/>
      <protection hidden="1"/>
    </xf>
    <xf numFmtId="0" fontId="39" fillId="2" borderId="82" xfId="6" applyFont="1" applyFill="1" applyBorder="1" applyAlignment="1" applyProtection="1">
      <alignment horizontal="center" vertical="center" wrapText="1"/>
      <protection locked="0"/>
    </xf>
    <xf numFmtId="0" fontId="39" fillId="2" borderId="84" xfId="6" applyFont="1" applyFill="1" applyBorder="1" applyAlignment="1" applyProtection="1">
      <alignment horizontal="center" vertical="center" wrapText="1"/>
      <protection locked="0"/>
    </xf>
    <xf numFmtId="38" fontId="34" fillId="2" borderId="82" xfId="6" applyNumberFormat="1" applyFont="1" applyFill="1" applyBorder="1" applyAlignment="1">
      <alignment horizontal="center" vertical="center"/>
    </xf>
    <xf numFmtId="38" fontId="34" fillId="2" borderId="84" xfId="6" applyNumberFormat="1" applyFont="1" applyFill="1" applyBorder="1" applyAlignment="1">
      <alignment horizontal="center" vertical="center"/>
    </xf>
    <xf numFmtId="171" fontId="12" fillId="0" borderId="47" xfId="5" applyNumberFormat="1" applyFont="1" applyBorder="1" applyAlignment="1">
      <alignment horizontal="center" vertical="center"/>
    </xf>
    <xf numFmtId="171" fontId="12" fillId="0" borderId="23" xfId="5" applyNumberFormat="1" applyFont="1" applyBorder="1" applyAlignment="1">
      <alignment horizontal="center" vertical="center"/>
    </xf>
    <xf numFmtId="165" fontId="55" fillId="2" borderId="1" xfId="0" applyNumberFormat="1" applyFont="1" applyFill="1" applyBorder="1" applyAlignment="1">
      <alignment horizontal="center" vertical="center" wrapText="1"/>
    </xf>
    <xf numFmtId="165" fontId="55" fillId="2" borderId="3" xfId="0" applyNumberFormat="1" applyFont="1" applyFill="1" applyBorder="1" applyAlignment="1">
      <alignment horizontal="center" vertical="center" wrapText="1"/>
    </xf>
    <xf numFmtId="183" fontId="41" fillId="2" borderId="3" xfId="0" applyNumberFormat="1" applyFont="1" applyFill="1" applyBorder="1" applyAlignment="1">
      <alignment horizontal="right" vertical="center"/>
    </xf>
    <xf numFmtId="41" fontId="34" fillId="2" borderId="1" xfId="0" applyNumberFormat="1" applyFont="1" applyFill="1" applyBorder="1" applyAlignment="1">
      <alignment horizontal="center" vertical="center"/>
    </xf>
    <xf numFmtId="41" fontId="34" fillId="2" borderId="3" xfId="0" applyNumberFormat="1" applyFont="1" applyFill="1" applyBorder="1" applyAlignment="1">
      <alignment horizontal="center" vertical="center"/>
    </xf>
    <xf numFmtId="165" fontId="55" fillId="0" borderId="50" xfId="0" applyNumberFormat="1" applyFont="1" applyBorder="1" applyAlignment="1">
      <alignment horizontal="center" vertical="center" wrapText="1"/>
    </xf>
    <xf numFmtId="165" fontId="34" fillId="2" borderId="1" xfId="0" applyNumberFormat="1" applyFont="1" applyFill="1" applyBorder="1" applyAlignment="1">
      <alignment horizontal="center" vertical="center"/>
    </xf>
    <xf numFmtId="165" fontId="34" fillId="2" borderId="3" xfId="0" applyNumberFormat="1" applyFont="1" applyFill="1" applyBorder="1" applyAlignment="1">
      <alignment horizontal="center" vertical="center"/>
    </xf>
    <xf numFmtId="165" fontId="55" fillId="2" borderId="1" xfId="0" applyNumberFormat="1" applyFont="1" applyFill="1" applyBorder="1" applyAlignment="1">
      <alignment horizontal="center" vertical="center"/>
    </xf>
    <xf numFmtId="165" fontId="55" fillId="2" borderId="3" xfId="0" applyNumberFormat="1" applyFont="1" applyFill="1" applyBorder="1" applyAlignment="1">
      <alignment horizontal="center" vertical="center"/>
    </xf>
    <xf numFmtId="177" fontId="55" fillId="2" borderId="1" xfId="0" applyNumberFormat="1" applyFont="1" applyFill="1" applyBorder="1" applyAlignment="1">
      <alignment horizontal="center" vertical="center" wrapText="1"/>
    </xf>
    <xf numFmtId="177" fontId="55" fillId="2" borderId="3" xfId="0" applyNumberFormat="1" applyFont="1" applyFill="1" applyBorder="1" applyAlignment="1">
      <alignment horizontal="center" vertical="center" wrapText="1"/>
    </xf>
    <xf numFmtId="183" fontId="13" fillId="2" borderId="3" xfId="0" applyNumberFormat="1" applyFont="1" applyFill="1" applyBorder="1" applyAlignment="1">
      <alignment horizontal="right" vertical="center"/>
    </xf>
    <xf numFmtId="0" fontId="39" fillId="0" borderId="64" xfId="0" applyFont="1" applyFill="1" applyBorder="1" applyAlignment="1" applyProtection="1">
      <alignment horizontal="center" vertical="center" wrapText="1"/>
    </xf>
    <xf numFmtId="0" fontId="39" fillId="0" borderId="66" xfId="0" applyFont="1" applyFill="1" applyBorder="1" applyAlignment="1" applyProtection="1">
      <alignment horizontal="center" vertical="center" wrapText="1"/>
    </xf>
    <xf numFmtId="0" fontId="44" fillId="0" borderId="9" xfId="0" applyFont="1" applyFill="1" applyBorder="1" applyAlignment="1" applyProtection="1">
      <alignment horizontal="left" vertical="center" wrapText="1"/>
    </xf>
    <xf numFmtId="17" fontId="39" fillId="0" borderId="132" xfId="0" quotePrefix="1" applyNumberFormat="1" applyFont="1" applyFill="1" applyBorder="1" applyAlignment="1" applyProtection="1">
      <alignment horizontal="center" vertical="center"/>
    </xf>
    <xf numFmtId="17" fontId="39" fillId="0" borderId="133" xfId="0" quotePrefix="1" applyNumberFormat="1" applyFont="1" applyFill="1" applyBorder="1" applyAlignment="1" applyProtection="1">
      <alignment horizontal="center" vertical="center"/>
    </xf>
    <xf numFmtId="173" fontId="34" fillId="2" borderId="134" xfId="5" applyNumberFormat="1" applyFont="1" applyFill="1" applyBorder="1" applyAlignment="1" applyProtection="1">
      <alignment horizontal="center" vertical="center" wrapText="1"/>
      <protection locked="0"/>
    </xf>
    <xf numFmtId="173" fontId="34" fillId="2" borderId="135" xfId="5" applyNumberFormat="1" applyFont="1" applyFill="1" applyBorder="1" applyAlignment="1" applyProtection="1">
      <alignment horizontal="center" vertical="center" wrapText="1"/>
      <protection locked="0"/>
    </xf>
    <xf numFmtId="0" fontId="6" fillId="0" borderId="0" xfId="0" applyFont="1" applyAlignment="1">
      <alignment horizontal="left" vertical="top" wrapText="1"/>
    </xf>
    <xf numFmtId="0" fontId="34" fillId="0" borderId="139" xfId="0" applyFont="1" applyFill="1" applyBorder="1" applyAlignment="1">
      <alignment horizontal="center" vertical="center" wrapText="1"/>
    </xf>
    <xf numFmtId="0" fontId="34" fillId="0" borderId="28" xfId="0" applyFont="1" applyFill="1" applyBorder="1" applyAlignment="1">
      <alignment horizontal="center" vertical="center" wrapText="1"/>
    </xf>
    <xf numFmtId="0" fontId="34" fillId="0" borderId="140" xfId="0" applyFont="1" applyFill="1" applyBorder="1" applyAlignment="1">
      <alignment horizontal="center" vertical="center" wrapText="1"/>
    </xf>
    <xf numFmtId="0" fontId="34" fillId="2" borderId="139" xfId="0" applyFont="1" applyFill="1" applyBorder="1" applyAlignment="1">
      <alignment horizontal="center" vertical="center"/>
    </xf>
    <xf numFmtId="0" fontId="34" fillId="2" borderId="144" xfId="0" applyFont="1" applyFill="1" applyBorder="1" applyAlignment="1">
      <alignment horizontal="center" vertical="center"/>
    </xf>
    <xf numFmtId="0" fontId="34" fillId="0" borderId="138" xfId="0" applyFont="1" applyFill="1" applyBorder="1" applyAlignment="1">
      <alignment horizontal="center" vertical="center" wrapText="1"/>
    </xf>
    <xf numFmtId="0" fontId="34" fillId="0" borderId="62" xfId="0" applyFont="1" applyFill="1" applyBorder="1" applyAlignment="1">
      <alignment horizontal="center" vertical="center" wrapText="1"/>
    </xf>
    <xf numFmtId="0" fontId="28" fillId="3" borderId="113" xfId="0" applyFont="1" applyFill="1" applyBorder="1" applyAlignment="1">
      <alignment horizontal="center" vertical="center" wrapText="1"/>
    </xf>
    <xf numFmtId="0" fontId="28" fillId="3" borderId="114" xfId="0" applyFont="1" applyFill="1" applyBorder="1" applyAlignment="1">
      <alignment horizontal="center" vertical="center" wrapText="1"/>
    </xf>
    <xf numFmtId="0" fontId="34" fillId="3" borderId="96" xfId="0" applyFont="1" applyFill="1" applyBorder="1" applyAlignment="1">
      <alignment horizontal="center" vertical="center" wrapText="1"/>
    </xf>
    <xf numFmtId="0" fontId="34" fillId="3" borderId="120" xfId="0" applyFont="1" applyFill="1" applyBorder="1" applyAlignment="1">
      <alignment horizontal="center" vertical="center" wrapText="1"/>
    </xf>
    <xf numFmtId="0" fontId="34" fillId="3" borderId="121" xfId="0" applyFont="1" applyFill="1" applyBorder="1" applyAlignment="1">
      <alignment horizontal="center" vertical="center" wrapText="1"/>
    </xf>
    <xf numFmtId="0" fontId="68" fillId="4" borderId="78" xfId="0" applyFont="1" applyFill="1" applyBorder="1" applyAlignment="1">
      <alignment horizontal="center" vertical="center" wrapText="1"/>
    </xf>
    <xf numFmtId="0" fontId="68" fillId="4" borderId="128" xfId="0" applyFont="1" applyFill="1" applyBorder="1" applyAlignment="1">
      <alignment horizontal="center" vertical="center" wrapText="1"/>
    </xf>
    <xf numFmtId="189" fontId="34" fillId="4" borderId="61" xfId="1" applyNumberFormat="1" applyFont="1" applyFill="1" applyBorder="1" applyAlignment="1">
      <alignment horizontal="center" vertical="center"/>
    </xf>
    <xf numFmtId="189" fontId="34" fillId="4" borderId="31" xfId="1" applyNumberFormat="1" applyFont="1" applyFill="1" applyBorder="1" applyAlignment="1">
      <alignment horizontal="center" vertical="center"/>
    </xf>
    <xf numFmtId="184" fontId="34" fillId="0" borderId="61" xfId="1" applyNumberFormat="1" applyFont="1" applyFill="1" applyBorder="1" applyAlignment="1">
      <alignment horizontal="center" vertical="center"/>
    </xf>
    <xf numFmtId="184" fontId="34" fillId="0" borderId="31" xfId="1" applyNumberFormat="1" applyFont="1" applyFill="1" applyBorder="1" applyAlignment="1">
      <alignment horizontal="center" vertical="center"/>
    </xf>
    <xf numFmtId="184" fontId="37" fillId="0" borderId="128" xfId="1" applyNumberFormat="1" applyFont="1" applyFill="1" applyBorder="1" applyAlignment="1">
      <alignment horizontal="center" vertical="center"/>
    </xf>
    <xf numFmtId="184" fontId="37" fillId="0" borderId="0" xfId="1" applyNumberFormat="1" applyFont="1" applyFill="1" applyBorder="1" applyAlignment="1">
      <alignment horizontal="center" vertical="center"/>
    </xf>
    <xf numFmtId="184" fontId="37" fillId="0" borderId="131" xfId="1" applyNumberFormat="1" applyFont="1" applyFill="1" applyBorder="1" applyAlignment="1">
      <alignment horizontal="center" vertical="center"/>
    </xf>
    <xf numFmtId="14" fontId="5" fillId="2" borderId="117" xfId="0" applyNumberFormat="1" applyFont="1" applyFill="1" applyBorder="1" applyAlignment="1">
      <alignment horizontal="right" vertical="center"/>
    </xf>
    <xf numFmtId="14" fontId="5" fillId="2" borderId="47" xfId="0" applyNumberFormat="1" applyFont="1" applyFill="1" applyBorder="1" applyAlignment="1">
      <alignment horizontal="right" vertical="center"/>
    </xf>
    <xf numFmtId="14" fontId="5" fillId="2" borderId="118" xfId="0" applyNumberFormat="1" applyFont="1" applyFill="1" applyBorder="1" applyAlignment="1">
      <alignment horizontal="right" vertical="center"/>
    </xf>
    <xf numFmtId="0" fontId="22" fillId="2" borderId="27"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44" fillId="2" borderId="0" xfId="0" applyFont="1" applyFill="1" applyBorder="1" applyAlignment="1" applyProtection="1">
      <alignment horizontal="left" vertical="center" wrapText="1"/>
    </xf>
    <xf numFmtId="0" fontId="4" fillId="0" borderId="27" xfId="0" applyFont="1" applyBorder="1" applyAlignment="1">
      <alignment horizontal="center" vertical="center" wrapText="1"/>
    </xf>
    <xf numFmtId="0" fontId="4" fillId="0" borderId="12" xfId="0" applyFont="1" applyBorder="1" applyAlignment="1">
      <alignment horizontal="center" vertical="center"/>
    </xf>
    <xf numFmtId="0" fontId="16" fillId="0" borderId="29" xfId="0" applyFont="1" applyBorder="1" applyAlignment="1">
      <alignment horizontal="left" wrapText="1"/>
    </xf>
    <xf numFmtId="0" fontId="16" fillId="0" borderId="24" xfId="0" applyFont="1" applyBorder="1" applyAlignment="1">
      <alignment horizontal="left" wrapText="1"/>
    </xf>
    <xf numFmtId="0" fontId="16" fillId="0" borderId="27" xfId="0" applyFont="1" applyBorder="1" applyAlignment="1">
      <alignment horizontal="left" wrapText="1"/>
    </xf>
    <xf numFmtId="0" fontId="4" fillId="0" borderId="29" xfId="0" applyFont="1" applyBorder="1" applyAlignment="1">
      <alignment horizontal="left" vertical="center"/>
    </xf>
    <xf numFmtId="0" fontId="4" fillId="0" borderId="10" xfId="0" applyFont="1" applyBorder="1" applyAlignment="1">
      <alignment horizontal="left"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 fillId="0" borderId="17" xfId="0" applyFont="1" applyBorder="1" applyAlignment="1">
      <alignment horizontal="center" vertical="center"/>
    </xf>
    <xf numFmtId="0" fontId="16" fillId="2" borderId="0" xfId="0" applyFont="1" applyFill="1" applyAlignment="1">
      <alignment horizontal="left" vertical="top"/>
    </xf>
    <xf numFmtId="0" fontId="0" fillId="0" borderId="0" xfId="0" applyAlignment="1">
      <alignment horizontal="left" vertical="top"/>
    </xf>
    <xf numFmtId="0" fontId="0" fillId="0" borderId="47" xfId="0" applyBorder="1" applyAlignment="1">
      <alignment horizontal="left" vertical="top"/>
    </xf>
    <xf numFmtId="0" fontId="16" fillId="2" borderId="0" xfId="0" applyFont="1" applyFill="1" applyAlignment="1">
      <alignment horizontal="left" vertical="top" wrapText="1"/>
    </xf>
    <xf numFmtId="0" fontId="0" fillId="0" borderId="47" xfId="0" applyBorder="1" applyAlignment="1">
      <alignment horizontal="left" vertical="top" wrapText="1"/>
    </xf>
    <xf numFmtId="0" fontId="4" fillId="2" borderId="2" xfId="0" applyFont="1" applyFill="1" applyBorder="1" applyAlignment="1">
      <alignment horizontal="center" vertical="center" wrapText="1"/>
    </xf>
    <xf numFmtId="3" fontId="0" fillId="2" borderId="61" xfId="0" applyNumberFormat="1" applyFill="1" applyBorder="1" applyAlignment="1">
      <alignment horizontal="center" vertical="center"/>
    </xf>
    <xf numFmtId="3" fontId="0" fillId="2" borderId="0" xfId="0" applyNumberFormat="1" applyFill="1" applyAlignment="1">
      <alignment horizontal="center" vertical="center"/>
    </xf>
    <xf numFmtId="3" fontId="0" fillId="2" borderId="31" xfId="0" applyNumberFormat="1" applyFill="1" applyBorder="1" applyAlignment="1">
      <alignment horizontal="center" vertical="center"/>
    </xf>
    <xf numFmtId="0" fontId="0" fillId="2" borderId="61" xfId="0" applyFill="1" applyBorder="1" applyAlignment="1">
      <alignment horizontal="center" vertical="center"/>
    </xf>
    <xf numFmtId="0" fontId="0" fillId="2" borderId="0" xfId="0" applyFill="1" applyAlignment="1">
      <alignment horizontal="center" vertical="center"/>
    </xf>
    <xf numFmtId="0" fontId="0" fillId="2" borderId="31" xfId="0" applyFill="1" applyBorder="1" applyAlignment="1">
      <alignment horizontal="center" vertical="center"/>
    </xf>
    <xf numFmtId="0" fontId="4" fillId="2" borderId="1"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16" fillId="4" borderId="126" xfId="0" applyFont="1" applyFill="1" applyBorder="1" applyAlignment="1">
      <alignment horizontal="left" vertical="top" wrapText="1"/>
    </xf>
    <xf numFmtId="0" fontId="16" fillId="4" borderId="127" xfId="0" applyFont="1" applyFill="1" applyBorder="1" applyAlignment="1">
      <alignment horizontal="left" vertical="top" wrapText="1"/>
    </xf>
    <xf numFmtId="0" fontId="16" fillId="2" borderId="136" xfId="0" applyFont="1" applyFill="1" applyBorder="1" applyAlignment="1">
      <alignment horizontal="left" vertical="top"/>
    </xf>
    <xf numFmtId="0" fontId="16" fillId="2" borderId="137" xfId="0" applyFont="1" applyFill="1" applyBorder="1" applyAlignment="1">
      <alignment horizontal="left" vertical="top"/>
    </xf>
  </cellXfs>
  <cellStyles count="13">
    <cellStyle name="fundodeentrada 2 2 2 2 2 4" xfId="5"/>
    <cellStyle name="Normal" xfId="0" builtinId="0"/>
    <cellStyle name="Normal 2" xfId="7"/>
    <cellStyle name="Normal 2 2" xfId="6"/>
    <cellStyle name="Normal 3" xfId="9"/>
    <cellStyle name="Porcentagem" xfId="2" builtinId="5"/>
    <cellStyle name="Porcentagem 2" xfId="4"/>
    <cellStyle name="Porcentagem 3" xfId="10"/>
    <cellStyle name="Vírgula" xfId="1" builtinId="3"/>
    <cellStyle name="Vírgula 10 3" xfId="12"/>
    <cellStyle name="Vírgula 2" xfId="8"/>
    <cellStyle name="Vírgula 2 2" xfId="3"/>
    <cellStyle name="Vírgula 3" xfId="11"/>
  </cellStyles>
  <dxfs count="177">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color theme="1"/>
      </font>
      <fill>
        <patternFill patternType="none">
          <bgColor auto="1"/>
        </patternFill>
      </fill>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color theme="1"/>
      </font>
      <fill>
        <patternFill patternType="none">
          <bgColor auto="1"/>
        </patternFill>
      </fill>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lor rgb="FFFF0000"/>
      </font>
      <fill>
        <patternFill>
          <bgColor rgb="FFFFFF00"/>
        </patternFill>
      </fill>
      <border>
        <left style="thin">
          <color auto="1"/>
        </left>
        <right style="thin">
          <color auto="1"/>
        </right>
        <top style="thin">
          <color auto="1"/>
        </top>
        <bottom style="thin">
          <color auto="1"/>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lor rgb="FFFF0000"/>
      </font>
      <fill>
        <patternFill>
          <bgColor rgb="FFFFFF00"/>
        </patternFill>
      </fill>
      <border>
        <left style="thin">
          <color auto="1"/>
        </left>
        <right style="thin">
          <color auto="1"/>
        </right>
        <top style="thin">
          <color auto="1"/>
        </top>
        <bottom style="thin">
          <color auto="1"/>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b/>
        <i val="0"/>
        <condense val="0"/>
        <extend val="0"/>
        <color indexed="10"/>
      </font>
      <fill>
        <patternFill>
          <bgColor indexed="13"/>
        </patternFill>
      </fill>
      <border>
        <left style="thin">
          <color indexed="12"/>
        </left>
        <right style="thin">
          <color indexed="12"/>
        </right>
        <top style="thin">
          <color indexed="12"/>
        </top>
        <bottom style="thin">
          <color indexed="12"/>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dxf>
    <dxf>
      <font>
        <b/>
        <i val="0"/>
      </font>
    </dxf>
    <dxf>
      <font>
        <b/>
        <i val="0"/>
        <color auto="1"/>
      </font>
      <fill>
        <patternFill patternType="none">
          <bgColor auto="1"/>
        </patternFill>
      </fill>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
      <font>
        <b/>
        <i val="0"/>
        <color auto="1"/>
      </font>
      <fill>
        <patternFill patternType="none">
          <bgColor auto="1"/>
        </patternFill>
      </fill>
    </dxf>
  </dxfs>
  <tableStyles count="0" defaultTableStyle="TableStyleMedium2" defaultPivotStyle="PivotStyleLight16"/>
  <colors>
    <mruColors>
      <color rgb="FFF37324"/>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II - COPEL GET'!A1"/><Relationship Id="rId13" Type="http://schemas.openxmlformats.org/officeDocument/2006/relationships/hyperlink" Target="#'IV - DISTRIBUTION'!A1"/><Relationship Id="rId18" Type="http://schemas.openxmlformats.org/officeDocument/2006/relationships/hyperlink" Target="#'I - FINANCIAL RESULT'!A1"/><Relationship Id="rId3" Type="http://schemas.openxmlformats.org/officeDocument/2006/relationships/hyperlink" Target="#'I - BALANCE SHEET'!A1"/><Relationship Id="rId21" Type="http://schemas.openxmlformats.org/officeDocument/2006/relationships/hyperlink" Target="#'IV - GENERATION - INTEREST'!A1"/><Relationship Id="rId7" Type="http://schemas.openxmlformats.org/officeDocument/2006/relationships/hyperlink" Target="#'II - ASSETS BY COMPANY'!A1"/><Relationship Id="rId12" Type="http://schemas.openxmlformats.org/officeDocument/2006/relationships/hyperlink" Target="#'IV - TRANSMISSION'!A1"/><Relationship Id="rId17" Type="http://schemas.openxmlformats.org/officeDocument/2006/relationships/hyperlink" Target="#'IV - INDICATORS SUMMARY'!A1"/><Relationship Id="rId2" Type="http://schemas.openxmlformats.org/officeDocument/2006/relationships/hyperlink" Target="#'I - INCOME STATEMENT'!A1"/><Relationship Id="rId16" Type="http://schemas.openxmlformats.org/officeDocument/2006/relationships/hyperlink" Target="#'III - TARIFFS'!A1"/><Relationship Id="rId20" Type="http://schemas.openxmlformats.org/officeDocument/2006/relationships/hyperlink" Target="#'III - ELECTRICITY AND CHARGES'!A1"/><Relationship Id="rId1" Type="http://schemas.openxmlformats.org/officeDocument/2006/relationships/image" Target="../media/image1.png"/><Relationship Id="rId6" Type="http://schemas.openxmlformats.org/officeDocument/2006/relationships/hyperlink" Target="#'III - ENERGY FLOW'!A1"/><Relationship Id="rId11" Type="http://schemas.openxmlformats.org/officeDocument/2006/relationships/hyperlink" Target="#'IV - GENERATION'!A1"/><Relationship Id="rId5" Type="http://schemas.openxmlformats.org/officeDocument/2006/relationships/hyperlink" Target="#'III - DISTRIBUTION MARKET'!A1"/><Relationship Id="rId15" Type="http://schemas.openxmlformats.org/officeDocument/2006/relationships/hyperlink" Target="#'II - COMPANY QUARTER'!A1"/><Relationship Id="rId23" Type="http://schemas.openxmlformats.org/officeDocument/2006/relationships/hyperlink" Target="#'III - ENERGY BALANCE'!A1"/><Relationship Id="rId10" Type="http://schemas.openxmlformats.org/officeDocument/2006/relationships/hyperlink" Target="#'II - COPEL COM'!A1"/><Relationship Id="rId19" Type="http://schemas.openxmlformats.org/officeDocument/2006/relationships/hyperlink" Target="#'I - EBITDA'!A1"/><Relationship Id="rId4" Type="http://schemas.openxmlformats.org/officeDocument/2006/relationships/hyperlink" Target="#'I - CASH FLOW'!A1"/><Relationship Id="rId9" Type="http://schemas.openxmlformats.org/officeDocument/2006/relationships/hyperlink" Target="#'II - COPEL DIS'!A1"/><Relationship Id="rId14" Type="http://schemas.openxmlformats.org/officeDocument/2006/relationships/hyperlink" Target="#'II - LIABILITIES BY COMPANY'!A1"/><Relationship Id="rId22" Type="http://schemas.openxmlformats.org/officeDocument/2006/relationships/hyperlink" Target="#'II - COMPANY ACCUMULATED'!A1"/></Relationships>
</file>

<file path=xl/drawings/_rels/drawing10.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ENU!A1"/></Relationships>
</file>

<file path=xl/drawings/_rels/drawing13.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MENU!A1"/><Relationship Id="rId1" Type="http://schemas.openxmlformats.org/officeDocument/2006/relationships/image" Target="../media/image2.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ENU!A1"/><Relationship Id="rId1" Type="http://schemas.openxmlformats.org/officeDocument/2006/relationships/image" Target="../media/image2.png"/><Relationship Id="rId4" Type="http://schemas.openxmlformats.org/officeDocument/2006/relationships/image" Target="../media/image7.png"/></Relationships>
</file>

<file path=xl/drawings/_rels/drawing1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200024</xdr:colOff>
      <xdr:row>38</xdr:row>
      <xdr:rowOff>74414</xdr:rowOff>
    </xdr:to>
    <xdr:pic>
      <xdr:nvPicPr>
        <xdr:cNvPr id="4" name="Imagem 3"/>
        <xdr:cNvPicPr>
          <a:picLocks noChangeAspect="1"/>
        </xdr:cNvPicPr>
      </xdr:nvPicPr>
      <xdr:blipFill>
        <a:blip xmlns:r="http://schemas.openxmlformats.org/officeDocument/2006/relationships" r:embed="rId1"/>
        <a:stretch>
          <a:fillRect/>
        </a:stretch>
      </xdr:blipFill>
      <xdr:spPr>
        <a:xfrm>
          <a:off x="0" y="0"/>
          <a:ext cx="13001624" cy="7313414"/>
        </a:xfrm>
        <a:prstGeom prst="rect">
          <a:avLst/>
        </a:prstGeom>
      </xdr:spPr>
    </xdr:pic>
    <xdr:clientData/>
  </xdr:twoCellAnchor>
  <xdr:twoCellAnchor>
    <xdr:from>
      <xdr:col>4</xdr:col>
      <xdr:colOff>276224</xdr:colOff>
      <xdr:row>11</xdr:row>
      <xdr:rowOff>136524</xdr:rowOff>
    </xdr:from>
    <xdr:to>
      <xdr:col>6</xdr:col>
      <xdr:colOff>317024</xdr:colOff>
      <xdr:row>14</xdr:row>
      <xdr:rowOff>105024</xdr:rowOff>
    </xdr:to>
    <xdr:sp macro="" textlink="">
      <xdr:nvSpPr>
        <xdr:cNvPr id="5" name="Fluxograma: Processo Alternativo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2731557" y="2232024"/>
          <a:ext cx="1268467"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INCOME STATEMENT </a:t>
          </a:r>
        </a:p>
        <a:p>
          <a:pPr algn="ctr"/>
          <a:endParaRPr lang="pt-BR" sz="1000" b="1">
            <a:latin typeface="Gadugi" panose="020B0502040204020203" pitchFamily="34" charset="0"/>
            <a:ea typeface="Gadugi" panose="020B0502040204020203" pitchFamily="34" charset="0"/>
          </a:endParaRPr>
        </a:p>
      </xdr:txBody>
    </xdr:sp>
    <xdr:clientData/>
  </xdr:twoCellAnchor>
  <xdr:twoCellAnchor>
    <xdr:from>
      <xdr:col>4</xdr:col>
      <xdr:colOff>285749</xdr:colOff>
      <xdr:row>15</xdr:row>
      <xdr:rowOff>98424</xdr:rowOff>
    </xdr:from>
    <xdr:to>
      <xdr:col>6</xdr:col>
      <xdr:colOff>326549</xdr:colOff>
      <xdr:row>18</xdr:row>
      <xdr:rowOff>66924</xdr:rowOff>
    </xdr:to>
    <xdr:sp macro="" textlink="">
      <xdr:nvSpPr>
        <xdr:cNvPr id="7" name="Fluxograma: Processo Alternativo 6">
          <a:hlinkClick xmlns:r="http://schemas.openxmlformats.org/officeDocument/2006/relationships" r:id="rId3"/>
          <a:extLst>
            <a:ext uri="{FF2B5EF4-FFF2-40B4-BE49-F238E27FC236}">
              <a16:creationId xmlns:a16="http://schemas.microsoft.com/office/drawing/2014/main" id="{00000000-0008-0000-0000-000007000000}"/>
            </a:ext>
          </a:extLst>
        </xdr:cNvPr>
        <xdr:cNvSpPr/>
      </xdr:nvSpPr>
      <xdr:spPr>
        <a:xfrm>
          <a:off x="2741082" y="2955924"/>
          <a:ext cx="1268467"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BALANCE SHEET</a:t>
          </a:r>
        </a:p>
      </xdr:txBody>
    </xdr:sp>
    <xdr:clientData/>
  </xdr:twoCellAnchor>
  <xdr:twoCellAnchor>
    <xdr:from>
      <xdr:col>4</xdr:col>
      <xdr:colOff>285749</xdr:colOff>
      <xdr:row>19</xdr:row>
      <xdr:rowOff>79374</xdr:rowOff>
    </xdr:from>
    <xdr:to>
      <xdr:col>6</xdr:col>
      <xdr:colOff>326549</xdr:colOff>
      <xdr:row>22</xdr:row>
      <xdr:rowOff>47874</xdr:rowOff>
    </xdr:to>
    <xdr:sp macro="" textlink="">
      <xdr:nvSpPr>
        <xdr:cNvPr id="8" name="Fluxograma: Processo Alternativo 7">
          <a:hlinkClick xmlns:r="http://schemas.openxmlformats.org/officeDocument/2006/relationships" r:id="rId4"/>
          <a:extLst>
            <a:ext uri="{FF2B5EF4-FFF2-40B4-BE49-F238E27FC236}">
              <a16:creationId xmlns:a16="http://schemas.microsoft.com/office/drawing/2014/main" id="{00000000-0008-0000-0000-000008000000}"/>
            </a:ext>
          </a:extLst>
        </xdr:cNvPr>
        <xdr:cNvSpPr/>
      </xdr:nvSpPr>
      <xdr:spPr>
        <a:xfrm>
          <a:off x="2741082" y="3698874"/>
          <a:ext cx="1268467"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100" b="1">
              <a:solidFill>
                <a:schemeClr val="lt1"/>
              </a:solidFill>
              <a:effectLst/>
              <a:latin typeface="Gadugi" panose="020B0502040204020203" pitchFamily="34" charset="0"/>
              <a:ea typeface="Gadugi" panose="020B0502040204020203" pitchFamily="34" charset="0"/>
              <a:cs typeface="+mn-cs"/>
            </a:rPr>
            <a:t>CASH</a:t>
          </a:r>
          <a:r>
            <a:rPr lang="pt-BR" sz="1100" b="1">
              <a:solidFill>
                <a:schemeClr val="lt1"/>
              </a:solidFill>
              <a:effectLst/>
              <a:latin typeface="+mn-lt"/>
              <a:ea typeface="+mn-ea"/>
              <a:cs typeface="+mn-cs"/>
            </a:rPr>
            <a:t> </a:t>
          </a:r>
          <a:r>
            <a:rPr lang="pt-BR" sz="1100" b="1">
              <a:solidFill>
                <a:schemeClr val="lt1"/>
              </a:solidFill>
              <a:effectLst/>
              <a:latin typeface="Gadugi" panose="020B0502040204020203" pitchFamily="34" charset="0"/>
              <a:ea typeface="Gadugi" panose="020B0502040204020203" pitchFamily="34" charset="0"/>
              <a:cs typeface="+mn-cs"/>
            </a:rPr>
            <a:t>FLOW</a:t>
          </a:r>
          <a:endParaRPr lang="pt-BR" sz="1050">
            <a:effectLst/>
            <a:latin typeface="Gadugi" panose="020B0502040204020203" pitchFamily="34" charset="0"/>
            <a:ea typeface="Gadugi" panose="020B0502040204020203" pitchFamily="34" charset="0"/>
          </a:endParaRPr>
        </a:p>
      </xdr:txBody>
    </xdr:sp>
    <xdr:clientData/>
  </xdr:twoCellAnchor>
  <xdr:twoCellAnchor>
    <xdr:from>
      <xdr:col>13</xdr:col>
      <xdr:colOff>123825</xdr:colOff>
      <xdr:row>11</xdr:row>
      <xdr:rowOff>160870</xdr:rowOff>
    </xdr:from>
    <xdr:to>
      <xdr:col>15</xdr:col>
      <xdr:colOff>164625</xdr:colOff>
      <xdr:row>14</xdr:row>
      <xdr:rowOff>129370</xdr:rowOff>
    </xdr:to>
    <xdr:sp macro="" textlink="">
      <xdr:nvSpPr>
        <xdr:cNvPr id="12" name="Fluxograma: Processo Alternativo 11">
          <a:hlinkClick xmlns:r="http://schemas.openxmlformats.org/officeDocument/2006/relationships" r:id="rId5"/>
          <a:extLst>
            <a:ext uri="{FF2B5EF4-FFF2-40B4-BE49-F238E27FC236}">
              <a16:creationId xmlns:a16="http://schemas.microsoft.com/office/drawing/2014/main" id="{00000000-0008-0000-0000-00000C000000}"/>
            </a:ext>
          </a:extLst>
        </xdr:cNvPr>
        <xdr:cNvSpPr/>
      </xdr:nvSpPr>
      <xdr:spPr>
        <a:xfrm>
          <a:off x="8103658" y="2256370"/>
          <a:ext cx="1268467"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DISTRIBUTION MARKET</a:t>
          </a:r>
        </a:p>
      </xdr:txBody>
    </xdr:sp>
    <xdr:clientData/>
  </xdr:twoCellAnchor>
  <xdr:twoCellAnchor>
    <xdr:from>
      <xdr:col>13</xdr:col>
      <xdr:colOff>123825</xdr:colOff>
      <xdr:row>15</xdr:row>
      <xdr:rowOff>132295</xdr:rowOff>
    </xdr:from>
    <xdr:to>
      <xdr:col>15</xdr:col>
      <xdr:colOff>164625</xdr:colOff>
      <xdr:row>18</xdr:row>
      <xdr:rowOff>100795</xdr:rowOff>
    </xdr:to>
    <xdr:sp macro="" textlink="">
      <xdr:nvSpPr>
        <xdr:cNvPr id="13" name="Fluxograma: Processo Alternativo 12">
          <a:hlinkClick xmlns:r="http://schemas.openxmlformats.org/officeDocument/2006/relationships" r:id="rId6"/>
          <a:extLst>
            <a:ext uri="{FF2B5EF4-FFF2-40B4-BE49-F238E27FC236}">
              <a16:creationId xmlns:a16="http://schemas.microsoft.com/office/drawing/2014/main" id="{00000000-0008-0000-0000-00000D000000}"/>
            </a:ext>
          </a:extLst>
        </xdr:cNvPr>
        <xdr:cNvSpPr/>
      </xdr:nvSpPr>
      <xdr:spPr>
        <a:xfrm>
          <a:off x="8103658" y="2989795"/>
          <a:ext cx="1268467"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ENERGY FLOW</a:t>
          </a:r>
        </a:p>
      </xdr:txBody>
    </xdr:sp>
    <xdr:clientData/>
  </xdr:twoCellAnchor>
  <xdr:twoCellAnchor>
    <xdr:from>
      <xdr:col>8</xdr:col>
      <xdr:colOff>515144</xdr:colOff>
      <xdr:row>30</xdr:row>
      <xdr:rowOff>66675</xdr:rowOff>
    </xdr:from>
    <xdr:to>
      <xdr:col>10</xdr:col>
      <xdr:colOff>555944</xdr:colOff>
      <xdr:row>33</xdr:row>
      <xdr:rowOff>28826</xdr:rowOff>
    </xdr:to>
    <xdr:sp macro="" textlink="">
      <xdr:nvSpPr>
        <xdr:cNvPr id="31" name="Fluxograma: Processo Alternativo 13">
          <a:hlinkClick xmlns:r="http://schemas.openxmlformats.org/officeDocument/2006/relationships" r:id="rId7"/>
          <a:extLst>
            <a:ext uri="{FF2B5EF4-FFF2-40B4-BE49-F238E27FC236}">
              <a16:creationId xmlns:a16="http://schemas.microsoft.com/office/drawing/2014/main" id="{00000000-0008-0000-0000-00000E000000}"/>
            </a:ext>
          </a:extLst>
        </xdr:cNvPr>
        <xdr:cNvSpPr/>
      </xdr:nvSpPr>
      <xdr:spPr>
        <a:xfrm>
          <a:off x="5658644" y="5424488"/>
          <a:ext cx="1326675" cy="497932"/>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ASSETS BY COMPANY</a:t>
          </a:r>
        </a:p>
      </xdr:txBody>
    </xdr:sp>
    <xdr:clientData/>
  </xdr:twoCellAnchor>
  <xdr:twoCellAnchor>
    <xdr:from>
      <xdr:col>8</xdr:col>
      <xdr:colOff>504825</xdr:colOff>
      <xdr:row>11</xdr:row>
      <xdr:rowOff>146051</xdr:rowOff>
    </xdr:from>
    <xdr:to>
      <xdr:col>10</xdr:col>
      <xdr:colOff>545625</xdr:colOff>
      <xdr:row>14</xdr:row>
      <xdr:rowOff>114551</xdr:rowOff>
    </xdr:to>
    <xdr:sp macro="" textlink="">
      <xdr:nvSpPr>
        <xdr:cNvPr id="17" name="Fluxograma: Processo Alternativo 16">
          <a:hlinkClick xmlns:r="http://schemas.openxmlformats.org/officeDocument/2006/relationships" r:id="rId8"/>
          <a:extLst>
            <a:ext uri="{FF2B5EF4-FFF2-40B4-BE49-F238E27FC236}">
              <a16:creationId xmlns:a16="http://schemas.microsoft.com/office/drawing/2014/main" id="{00000000-0008-0000-0000-000011000000}"/>
            </a:ext>
          </a:extLst>
        </xdr:cNvPr>
        <xdr:cNvSpPr/>
      </xdr:nvSpPr>
      <xdr:spPr>
        <a:xfrm>
          <a:off x="5415492" y="2241551"/>
          <a:ext cx="1268466"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50" b="1">
              <a:solidFill>
                <a:schemeClr val="lt1"/>
              </a:solidFill>
              <a:effectLst/>
              <a:latin typeface="Gadugi" panose="020B0502040204020203" pitchFamily="34" charset="0"/>
              <a:ea typeface="Gadugi" panose="020B0502040204020203" pitchFamily="34" charset="0"/>
              <a:cs typeface="+mn-cs"/>
            </a:rPr>
            <a:t>COPEL</a:t>
          </a:r>
          <a:r>
            <a:rPr lang="pt-BR" sz="950" b="1" baseline="0">
              <a:solidFill>
                <a:schemeClr val="lt1"/>
              </a:solidFill>
              <a:effectLst/>
              <a:latin typeface="Gadugi" panose="020B0502040204020203" pitchFamily="34" charset="0"/>
              <a:ea typeface="Gadugi" panose="020B0502040204020203" pitchFamily="34" charset="0"/>
              <a:cs typeface="+mn-cs"/>
            </a:rPr>
            <a:t> GET </a:t>
          </a:r>
        </a:p>
        <a:p>
          <a:pPr algn="ct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b="1">
            <a:latin typeface="Gadugi" panose="020B0502040204020203" pitchFamily="34" charset="0"/>
            <a:ea typeface="Gadugi" panose="020B0502040204020203" pitchFamily="34" charset="0"/>
          </a:endParaRPr>
        </a:p>
      </xdr:txBody>
    </xdr:sp>
    <xdr:clientData/>
  </xdr:twoCellAnchor>
  <xdr:twoCellAnchor>
    <xdr:from>
      <xdr:col>8</xdr:col>
      <xdr:colOff>504825</xdr:colOff>
      <xdr:row>15</xdr:row>
      <xdr:rowOff>107951</xdr:rowOff>
    </xdr:from>
    <xdr:to>
      <xdr:col>10</xdr:col>
      <xdr:colOff>545625</xdr:colOff>
      <xdr:row>18</xdr:row>
      <xdr:rowOff>76451</xdr:rowOff>
    </xdr:to>
    <xdr:sp macro="" textlink="">
      <xdr:nvSpPr>
        <xdr:cNvPr id="18" name="Fluxograma: Processo Alternativo 17">
          <a:hlinkClick xmlns:r="http://schemas.openxmlformats.org/officeDocument/2006/relationships" r:id="rId9"/>
          <a:extLst>
            <a:ext uri="{FF2B5EF4-FFF2-40B4-BE49-F238E27FC236}">
              <a16:creationId xmlns:a16="http://schemas.microsoft.com/office/drawing/2014/main" id="{00000000-0008-0000-0000-000012000000}"/>
            </a:ext>
          </a:extLst>
        </xdr:cNvPr>
        <xdr:cNvSpPr/>
      </xdr:nvSpPr>
      <xdr:spPr>
        <a:xfrm>
          <a:off x="5415492" y="2965451"/>
          <a:ext cx="1268466"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50" b="1">
              <a:latin typeface="Gadugi" panose="020B0502040204020203" pitchFamily="34" charset="0"/>
              <a:ea typeface="Gadugi" panose="020B0502040204020203" pitchFamily="34" charset="0"/>
            </a:rPr>
            <a:t>COPEL DIS </a:t>
          </a:r>
        </a:p>
        <a:p>
          <a:pPr algn="ct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a:effectLst/>
            <a:latin typeface="Gadugi" panose="020B0502040204020203" pitchFamily="34" charset="0"/>
            <a:ea typeface="Gadugi" panose="020B0502040204020203" pitchFamily="34" charset="0"/>
          </a:endParaRPr>
        </a:p>
        <a:p>
          <a:pPr algn="ctr"/>
          <a:endParaRPr lang="pt-BR" sz="950" b="1">
            <a:latin typeface="Gadugi" panose="020B0502040204020203" pitchFamily="34" charset="0"/>
            <a:ea typeface="Gadugi" panose="020B0502040204020203" pitchFamily="34" charset="0"/>
          </a:endParaRPr>
        </a:p>
      </xdr:txBody>
    </xdr:sp>
    <xdr:clientData/>
  </xdr:twoCellAnchor>
  <xdr:twoCellAnchor>
    <xdr:from>
      <xdr:col>8</xdr:col>
      <xdr:colOff>485775</xdr:colOff>
      <xdr:row>19</xdr:row>
      <xdr:rowOff>69851</xdr:rowOff>
    </xdr:from>
    <xdr:to>
      <xdr:col>10</xdr:col>
      <xdr:colOff>526575</xdr:colOff>
      <xdr:row>22</xdr:row>
      <xdr:rowOff>38351</xdr:rowOff>
    </xdr:to>
    <xdr:sp macro="" textlink="">
      <xdr:nvSpPr>
        <xdr:cNvPr id="19" name="Fluxograma: Processo Alternativo 18">
          <a:hlinkClick xmlns:r="http://schemas.openxmlformats.org/officeDocument/2006/relationships" r:id="rId10"/>
          <a:extLst>
            <a:ext uri="{FF2B5EF4-FFF2-40B4-BE49-F238E27FC236}">
              <a16:creationId xmlns:a16="http://schemas.microsoft.com/office/drawing/2014/main" id="{00000000-0008-0000-0000-000013000000}"/>
            </a:ext>
          </a:extLst>
        </xdr:cNvPr>
        <xdr:cNvSpPr/>
      </xdr:nvSpPr>
      <xdr:spPr>
        <a:xfrm>
          <a:off x="5396442" y="3689351"/>
          <a:ext cx="1268466"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950" b="1">
              <a:latin typeface="Gadugi" panose="020B0502040204020203" pitchFamily="34" charset="0"/>
              <a:ea typeface="Gadugi" panose="020B0502040204020203" pitchFamily="34" charset="0"/>
            </a:rPr>
            <a:t>COPEL COM </a:t>
          </a:r>
        </a:p>
        <a:p>
          <a:pPr marL="0" marR="0" lvl="0" indent="0" algn="ctr" defTabSz="914400" eaLnBrk="1" fontAlgn="auto" latinLnBrk="0" hangingPunct="1">
            <a:lnSpc>
              <a:spcPct val="100000"/>
            </a:lnSpc>
            <a:spcBef>
              <a:spcPts val="0"/>
            </a:spcBef>
            <a:spcAft>
              <a:spcPts val="0"/>
            </a:spcAft>
            <a:buClrTx/>
            <a:buSzTx/>
            <a:buFontTx/>
            <a:buNone/>
            <a:tabLst/>
            <a:defRPr/>
          </a:pP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a:effectLst/>
            <a:latin typeface="Gadugi" panose="020B0502040204020203" pitchFamily="34" charset="0"/>
            <a:ea typeface="Gadugi" panose="020B0502040204020203" pitchFamily="34" charset="0"/>
          </a:endParaRPr>
        </a:p>
        <a:p>
          <a:pPr algn="ctr"/>
          <a:endParaRPr lang="pt-BR" sz="950" b="1">
            <a:latin typeface="Gadugi" panose="020B0502040204020203" pitchFamily="34" charset="0"/>
            <a:ea typeface="Gadugi" panose="020B0502040204020203" pitchFamily="34" charset="0"/>
          </a:endParaRPr>
        </a:p>
      </xdr:txBody>
    </xdr:sp>
    <xdr:clientData/>
  </xdr:twoCellAnchor>
  <xdr:twoCellAnchor>
    <xdr:from>
      <xdr:col>17</xdr:col>
      <xdr:colOff>425450</xdr:colOff>
      <xdr:row>15</xdr:row>
      <xdr:rowOff>104776</xdr:rowOff>
    </xdr:from>
    <xdr:to>
      <xdr:col>19</xdr:col>
      <xdr:colOff>466250</xdr:colOff>
      <xdr:row>18</xdr:row>
      <xdr:rowOff>76451</xdr:rowOff>
    </xdr:to>
    <xdr:sp macro="" textlink="">
      <xdr:nvSpPr>
        <xdr:cNvPr id="20" name="Fluxograma: Processo Alternativo 19">
          <a:hlinkClick xmlns:r="http://schemas.openxmlformats.org/officeDocument/2006/relationships" r:id="rId11"/>
          <a:extLst>
            <a:ext uri="{FF2B5EF4-FFF2-40B4-BE49-F238E27FC236}">
              <a16:creationId xmlns:a16="http://schemas.microsoft.com/office/drawing/2014/main" id="{00000000-0008-0000-0000-000014000000}"/>
            </a:ext>
          </a:extLst>
        </xdr:cNvPr>
        <xdr:cNvSpPr/>
      </xdr:nvSpPr>
      <xdr:spPr>
        <a:xfrm>
          <a:off x="11355388" y="2783682"/>
          <a:ext cx="1326675" cy="507457"/>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GENERATION</a:t>
          </a:r>
        </a:p>
      </xdr:txBody>
    </xdr:sp>
    <xdr:clientData/>
  </xdr:twoCellAnchor>
  <xdr:twoCellAnchor>
    <xdr:from>
      <xdr:col>17</xdr:col>
      <xdr:colOff>409575</xdr:colOff>
      <xdr:row>23</xdr:row>
      <xdr:rowOff>41276</xdr:rowOff>
    </xdr:from>
    <xdr:to>
      <xdr:col>19</xdr:col>
      <xdr:colOff>450375</xdr:colOff>
      <xdr:row>26</xdr:row>
      <xdr:rowOff>9776</xdr:rowOff>
    </xdr:to>
    <xdr:sp macro="" textlink="">
      <xdr:nvSpPr>
        <xdr:cNvPr id="21" name="Fluxograma: Processo Alternativo 20">
          <a:hlinkClick xmlns:r="http://schemas.openxmlformats.org/officeDocument/2006/relationships" r:id="rId12"/>
          <a:extLst>
            <a:ext uri="{FF2B5EF4-FFF2-40B4-BE49-F238E27FC236}">
              <a16:creationId xmlns:a16="http://schemas.microsoft.com/office/drawing/2014/main" id="{00000000-0008-0000-0000-000015000000}"/>
            </a:ext>
          </a:extLst>
        </xdr:cNvPr>
        <xdr:cNvSpPr/>
      </xdr:nvSpPr>
      <xdr:spPr>
        <a:xfrm>
          <a:off x="10844742" y="4422776"/>
          <a:ext cx="1268466"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TRANSMISSION</a:t>
          </a:r>
        </a:p>
      </xdr:txBody>
    </xdr:sp>
    <xdr:clientData/>
  </xdr:twoCellAnchor>
  <xdr:twoCellAnchor>
    <xdr:from>
      <xdr:col>17</xdr:col>
      <xdr:colOff>409575</xdr:colOff>
      <xdr:row>27</xdr:row>
      <xdr:rowOff>22226</xdr:rowOff>
    </xdr:from>
    <xdr:to>
      <xdr:col>19</xdr:col>
      <xdr:colOff>450375</xdr:colOff>
      <xdr:row>29</xdr:row>
      <xdr:rowOff>181226</xdr:rowOff>
    </xdr:to>
    <xdr:sp macro="" textlink="">
      <xdr:nvSpPr>
        <xdr:cNvPr id="22" name="Fluxograma: Processo Alternativo 21">
          <a:hlinkClick xmlns:r="http://schemas.openxmlformats.org/officeDocument/2006/relationships" r:id="rId13"/>
          <a:extLst>
            <a:ext uri="{FF2B5EF4-FFF2-40B4-BE49-F238E27FC236}">
              <a16:creationId xmlns:a16="http://schemas.microsoft.com/office/drawing/2014/main" id="{00000000-0008-0000-0000-000016000000}"/>
            </a:ext>
          </a:extLst>
        </xdr:cNvPr>
        <xdr:cNvSpPr/>
      </xdr:nvSpPr>
      <xdr:spPr>
        <a:xfrm>
          <a:off x="10844742" y="5165726"/>
          <a:ext cx="1268466"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DISTRIBUTION</a:t>
          </a:r>
        </a:p>
      </xdr:txBody>
    </xdr:sp>
    <xdr:clientData/>
  </xdr:twoCellAnchor>
  <xdr:twoCellAnchor>
    <xdr:from>
      <xdr:col>8</xdr:col>
      <xdr:colOff>535782</xdr:colOff>
      <xdr:row>33</xdr:row>
      <xdr:rowOff>133352</xdr:rowOff>
    </xdr:from>
    <xdr:to>
      <xdr:col>10</xdr:col>
      <xdr:colOff>576582</xdr:colOff>
      <xdr:row>36</xdr:row>
      <xdr:rowOff>95502</xdr:rowOff>
    </xdr:to>
    <xdr:sp macro="" textlink="">
      <xdr:nvSpPr>
        <xdr:cNvPr id="27" name="Fluxograma: Processo Alternativo 22">
          <a:hlinkClick xmlns:r="http://schemas.openxmlformats.org/officeDocument/2006/relationships" r:id="rId14"/>
          <a:extLst>
            <a:ext uri="{FF2B5EF4-FFF2-40B4-BE49-F238E27FC236}">
              <a16:creationId xmlns:a16="http://schemas.microsoft.com/office/drawing/2014/main" id="{00000000-0008-0000-0000-000017000000}"/>
            </a:ext>
          </a:extLst>
        </xdr:cNvPr>
        <xdr:cNvSpPr/>
      </xdr:nvSpPr>
      <xdr:spPr>
        <a:xfrm>
          <a:off x="5679282" y="6026946"/>
          <a:ext cx="1326675" cy="497931"/>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LIABILITIES BY COMPANY</a:t>
          </a:r>
        </a:p>
      </xdr:txBody>
    </xdr:sp>
    <xdr:clientData/>
  </xdr:twoCellAnchor>
  <xdr:twoCellAnchor>
    <xdr:from>
      <xdr:col>8</xdr:col>
      <xdr:colOff>507207</xdr:colOff>
      <xdr:row>22</xdr:row>
      <xdr:rowOff>150812</xdr:rowOff>
    </xdr:from>
    <xdr:to>
      <xdr:col>10</xdr:col>
      <xdr:colOff>544832</xdr:colOff>
      <xdr:row>25</xdr:row>
      <xdr:rowOff>119313</xdr:rowOff>
    </xdr:to>
    <xdr:sp macro="" textlink="">
      <xdr:nvSpPr>
        <xdr:cNvPr id="42" name="Fluxograma: Processo Alternativo 23">
          <a:hlinkClick xmlns:r="http://schemas.openxmlformats.org/officeDocument/2006/relationships" r:id="rId15"/>
          <a:extLst>
            <a:ext uri="{FF2B5EF4-FFF2-40B4-BE49-F238E27FC236}">
              <a16:creationId xmlns:a16="http://schemas.microsoft.com/office/drawing/2014/main" id="{00000000-0008-0000-0000-000018000000}"/>
            </a:ext>
          </a:extLst>
        </xdr:cNvPr>
        <xdr:cNvSpPr/>
      </xdr:nvSpPr>
      <xdr:spPr>
        <a:xfrm>
          <a:off x="5650707" y="4079875"/>
          <a:ext cx="1323500" cy="504282"/>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INCOME STATEMENT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BY COMPANY</a:t>
          </a:r>
          <a:r>
            <a:rPr lang="pt-BR" sz="800" b="1" baseline="0">
              <a:solidFill>
                <a:schemeClr val="lt1"/>
              </a:solidFill>
              <a:effectLst/>
              <a:latin typeface="Gadugi" panose="020B0502040204020203" pitchFamily="34" charset="0"/>
              <a:ea typeface="Gadugi" panose="020B0502040204020203" pitchFamily="34" charset="0"/>
              <a:cs typeface="+mn-cs"/>
            </a:rPr>
            <a: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baseline="0">
              <a:solidFill>
                <a:schemeClr val="lt1"/>
              </a:solidFill>
              <a:effectLst/>
              <a:latin typeface="Gadugi" panose="020B0502040204020203" pitchFamily="34" charset="0"/>
              <a:ea typeface="Gadugi" panose="020B0502040204020203" pitchFamily="34" charset="0"/>
              <a:cs typeface="+mn-cs"/>
            </a:rPr>
            <a:t>QUARTER</a:t>
          </a:r>
          <a:endParaRPr lang="pt-BR" sz="800">
            <a:effectLst/>
            <a:latin typeface="Gadugi" panose="020B0502040204020203" pitchFamily="34" charset="0"/>
            <a:ea typeface="Gadugi" panose="020B0502040204020203"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900" b="1">
              <a:latin typeface="Gadugi" panose="020B0502040204020203" pitchFamily="34" charset="0"/>
              <a:ea typeface="Gadugi" panose="020B0502040204020203" pitchFamily="34" charset="0"/>
            </a:rPr>
            <a:t> </a:t>
          </a:r>
        </a:p>
      </xdr:txBody>
    </xdr:sp>
    <xdr:clientData/>
  </xdr:twoCellAnchor>
  <xdr:twoCellAnchor>
    <xdr:from>
      <xdr:col>13</xdr:col>
      <xdr:colOff>139700</xdr:colOff>
      <xdr:row>19</xdr:row>
      <xdr:rowOff>75145</xdr:rowOff>
    </xdr:from>
    <xdr:to>
      <xdr:col>15</xdr:col>
      <xdr:colOff>180500</xdr:colOff>
      <xdr:row>22</xdr:row>
      <xdr:rowOff>46820</xdr:rowOff>
    </xdr:to>
    <xdr:sp macro="" textlink="">
      <xdr:nvSpPr>
        <xdr:cNvPr id="25" name="Fluxograma: Processo Alternativo 24">
          <a:hlinkClick xmlns:r="http://schemas.openxmlformats.org/officeDocument/2006/relationships" r:id="rId16"/>
          <a:extLst>
            <a:ext uri="{FF2B5EF4-FFF2-40B4-BE49-F238E27FC236}">
              <a16:creationId xmlns:a16="http://schemas.microsoft.com/office/drawing/2014/main" id="{00000000-0008-0000-0000-000019000000}"/>
            </a:ext>
          </a:extLst>
        </xdr:cNvPr>
        <xdr:cNvSpPr/>
      </xdr:nvSpPr>
      <xdr:spPr>
        <a:xfrm>
          <a:off x="8497888" y="3468426"/>
          <a:ext cx="1326675" cy="507457"/>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TARIFFS</a:t>
          </a:r>
        </a:p>
      </xdr:txBody>
    </xdr:sp>
    <xdr:clientData/>
  </xdr:twoCellAnchor>
  <xdr:twoCellAnchor>
    <xdr:from>
      <xdr:col>17</xdr:col>
      <xdr:colOff>409575</xdr:colOff>
      <xdr:row>11</xdr:row>
      <xdr:rowOff>136526</xdr:rowOff>
    </xdr:from>
    <xdr:to>
      <xdr:col>19</xdr:col>
      <xdr:colOff>450375</xdr:colOff>
      <xdr:row>14</xdr:row>
      <xdr:rowOff>105026</xdr:rowOff>
    </xdr:to>
    <xdr:sp macro="" textlink="">
      <xdr:nvSpPr>
        <xdr:cNvPr id="26" name="Fluxograma: Processo Alternativo 25">
          <a:hlinkClick xmlns:r="http://schemas.openxmlformats.org/officeDocument/2006/relationships" r:id="rId17"/>
          <a:extLst>
            <a:ext uri="{FF2B5EF4-FFF2-40B4-BE49-F238E27FC236}">
              <a16:creationId xmlns:a16="http://schemas.microsoft.com/office/drawing/2014/main" id="{00000000-0008-0000-0000-00001A000000}"/>
            </a:ext>
          </a:extLst>
        </xdr:cNvPr>
        <xdr:cNvSpPr/>
      </xdr:nvSpPr>
      <xdr:spPr>
        <a:xfrm>
          <a:off x="10844742" y="2232026"/>
          <a:ext cx="1268466"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INDICATORS SUMMARY</a:t>
          </a:r>
        </a:p>
      </xdr:txBody>
    </xdr:sp>
    <xdr:clientData/>
  </xdr:twoCellAnchor>
  <xdr:twoCellAnchor>
    <xdr:from>
      <xdr:col>4</xdr:col>
      <xdr:colOff>285750</xdr:colOff>
      <xdr:row>23</xdr:row>
      <xdr:rowOff>88901</xdr:rowOff>
    </xdr:from>
    <xdr:to>
      <xdr:col>6</xdr:col>
      <xdr:colOff>326550</xdr:colOff>
      <xdr:row>26</xdr:row>
      <xdr:rowOff>57401</xdr:rowOff>
    </xdr:to>
    <xdr:sp macro="" textlink="">
      <xdr:nvSpPr>
        <xdr:cNvPr id="28" name="Fluxograma: Processo Alternativo 27">
          <a:hlinkClick xmlns:r="http://schemas.openxmlformats.org/officeDocument/2006/relationships" r:id="rId18"/>
          <a:extLst>
            <a:ext uri="{FF2B5EF4-FFF2-40B4-BE49-F238E27FC236}">
              <a16:creationId xmlns:a16="http://schemas.microsoft.com/office/drawing/2014/main" id="{00000000-0008-0000-0000-00001C000000}"/>
            </a:ext>
          </a:extLst>
        </xdr:cNvPr>
        <xdr:cNvSpPr/>
      </xdr:nvSpPr>
      <xdr:spPr>
        <a:xfrm>
          <a:off x="2741083" y="4470401"/>
          <a:ext cx="1268467"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solidFill>
                <a:schemeClr val="lt1"/>
              </a:solidFill>
              <a:effectLst/>
              <a:latin typeface="Gadugi" panose="020B0502040204020203" pitchFamily="34" charset="0"/>
              <a:ea typeface="Gadugi" panose="020B0502040204020203" pitchFamily="34" charset="0"/>
              <a:cs typeface="+mn-cs"/>
            </a:rPr>
            <a:t>FINANCIAL RESULT</a:t>
          </a:r>
          <a:endParaRPr lang="pt-BR" sz="1050">
            <a:effectLst/>
            <a:latin typeface="Gadugi" panose="020B0502040204020203" pitchFamily="34" charset="0"/>
            <a:ea typeface="Gadugi" panose="020B0502040204020203" pitchFamily="34" charset="0"/>
          </a:endParaRPr>
        </a:p>
      </xdr:txBody>
    </xdr:sp>
    <xdr:clientData/>
  </xdr:twoCellAnchor>
  <xdr:twoCellAnchor>
    <xdr:from>
      <xdr:col>4</xdr:col>
      <xdr:colOff>276225</xdr:colOff>
      <xdr:row>27</xdr:row>
      <xdr:rowOff>46568</xdr:rowOff>
    </xdr:from>
    <xdr:to>
      <xdr:col>6</xdr:col>
      <xdr:colOff>317025</xdr:colOff>
      <xdr:row>30</xdr:row>
      <xdr:rowOff>18243</xdr:rowOff>
    </xdr:to>
    <xdr:sp macro="" textlink="">
      <xdr:nvSpPr>
        <xdr:cNvPr id="29" name="Fluxograma: Processo Alternativo 28">
          <a:hlinkClick xmlns:r="http://schemas.openxmlformats.org/officeDocument/2006/relationships" r:id="rId19"/>
          <a:extLst>
            <a:ext uri="{FF2B5EF4-FFF2-40B4-BE49-F238E27FC236}">
              <a16:creationId xmlns:a16="http://schemas.microsoft.com/office/drawing/2014/main" id="{00000000-0008-0000-0000-00001D000000}"/>
            </a:ext>
          </a:extLst>
        </xdr:cNvPr>
        <xdr:cNvSpPr/>
      </xdr:nvSpPr>
      <xdr:spPr>
        <a:xfrm>
          <a:off x="2847975" y="4868599"/>
          <a:ext cx="1326675" cy="507457"/>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0" tIns="0" rIns="0" bIns="0" rtlCol="0" anchor="ctr"/>
        <a:lstStyle/>
        <a:p>
          <a:pPr algn="ctr"/>
          <a:r>
            <a:rPr lang="pt-BR" sz="900" b="1">
              <a:solidFill>
                <a:schemeClr val="lt1"/>
              </a:solidFill>
              <a:effectLst/>
              <a:latin typeface="+mn-lt"/>
              <a:ea typeface="+mn-ea"/>
              <a:cs typeface="+mn-cs"/>
            </a:rPr>
            <a:t>ADJUSTED EBITDA AND </a:t>
          </a:r>
          <a:r>
            <a:rPr lang="pt-BR" sz="900" b="1" baseline="0">
              <a:solidFill>
                <a:schemeClr val="lt1"/>
              </a:solidFill>
              <a:effectLst/>
              <a:latin typeface="+mn-lt"/>
              <a:ea typeface="+mn-ea"/>
              <a:cs typeface="+mn-cs"/>
            </a:rPr>
            <a:t>EQUITY IN EARNINGS OF SUBSIDIARIES</a:t>
          </a:r>
          <a:endParaRPr lang="pt-BR" sz="900">
            <a:effectLst/>
            <a:latin typeface="Gadugi" panose="020B0502040204020203" pitchFamily="34" charset="0"/>
            <a:ea typeface="Gadugi" panose="020B0502040204020203" pitchFamily="34" charset="0"/>
          </a:endParaRPr>
        </a:p>
      </xdr:txBody>
    </xdr:sp>
    <xdr:clientData/>
  </xdr:twoCellAnchor>
  <xdr:twoCellAnchor>
    <xdr:from>
      <xdr:col>13</xdr:col>
      <xdr:colOff>165100</xdr:colOff>
      <xdr:row>23</xdr:row>
      <xdr:rowOff>77262</xdr:rowOff>
    </xdr:from>
    <xdr:to>
      <xdr:col>15</xdr:col>
      <xdr:colOff>205900</xdr:colOff>
      <xdr:row>26</xdr:row>
      <xdr:rowOff>45762</xdr:rowOff>
    </xdr:to>
    <xdr:sp macro="" textlink="">
      <xdr:nvSpPr>
        <xdr:cNvPr id="30" name="Fluxograma: Processo Alternativo 29">
          <a:hlinkClick xmlns:r="http://schemas.openxmlformats.org/officeDocument/2006/relationships" r:id="rId20"/>
          <a:extLst>
            <a:ext uri="{FF2B5EF4-FFF2-40B4-BE49-F238E27FC236}">
              <a16:creationId xmlns:a16="http://schemas.microsoft.com/office/drawing/2014/main" id="{00000000-0008-0000-0000-00001E000000}"/>
            </a:ext>
          </a:extLst>
        </xdr:cNvPr>
        <xdr:cNvSpPr/>
      </xdr:nvSpPr>
      <xdr:spPr>
        <a:xfrm>
          <a:off x="8058944" y="4458762"/>
          <a:ext cx="1255237"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00" b="1">
              <a:latin typeface="Gadugi" panose="020B0502040204020203" pitchFamily="34" charset="0"/>
              <a:ea typeface="Gadugi" panose="020B0502040204020203" pitchFamily="34" charset="0"/>
            </a:rPr>
            <a:t>ELECTRICITY PURCHASED AND CHARGES</a:t>
          </a:r>
        </a:p>
      </xdr:txBody>
    </xdr:sp>
    <xdr:clientData/>
  </xdr:twoCellAnchor>
  <xdr:twoCellAnchor>
    <xdr:from>
      <xdr:col>3</xdr:col>
      <xdr:colOff>336549</xdr:colOff>
      <xdr:row>6</xdr:row>
      <xdr:rowOff>7407</xdr:rowOff>
    </xdr:from>
    <xdr:to>
      <xdr:col>20</xdr:col>
      <xdr:colOff>359833</xdr:colOff>
      <xdr:row>11</xdr:row>
      <xdr:rowOff>74082</xdr:rowOff>
    </xdr:to>
    <xdr:grpSp>
      <xdr:nvGrpSpPr>
        <xdr:cNvPr id="34" name="Agrupar 33">
          <a:extLst>
            <a:ext uri="{FF2B5EF4-FFF2-40B4-BE49-F238E27FC236}">
              <a16:creationId xmlns:a16="http://schemas.microsoft.com/office/drawing/2014/main" id="{00000000-0008-0000-0000-000022000000}"/>
            </a:ext>
          </a:extLst>
        </xdr:cNvPr>
        <xdr:cNvGrpSpPr/>
      </xdr:nvGrpSpPr>
      <xdr:grpSpPr>
        <a:xfrm>
          <a:off x="2165349" y="1150407"/>
          <a:ext cx="10386484" cy="1019175"/>
          <a:chOff x="2228850" y="556371"/>
          <a:chExt cx="10172700" cy="662829"/>
        </a:xfrm>
        <a:noFill/>
      </xdr:grpSpPr>
      <xdr:sp macro="" textlink="">
        <xdr:nvSpPr>
          <xdr:cNvPr id="10" name="Fluxograma: Processo Alternativo 9">
            <a:extLst>
              <a:ext uri="{FF2B5EF4-FFF2-40B4-BE49-F238E27FC236}">
                <a16:creationId xmlns:a16="http://schemas.microsoft.com/office/drawing/2014/main" id="{00000000-0008-0000-0000-00000A000000}"/>
              </a:ext>
            </a:extLst>
          </xdr:cNvPr>
          <xdr:cNvSpPr/>
        </xdr:nvSpPr>
        <xdr:spPr>
          <a:xfrm>
            <a:off x="2228850" y="600076"/>
            <a:ext cx="10172700" cy="619124"/>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lang="pt-BR" sz="1400" b="1">
              <a:solidFill>
                <a:schemeClr val="bg1"/>
              </a:solidFill>
              <a:latin typeface="Gadugi" panose="020B0502040204020203" pitchFamily="34" charset="0"/>
              <a:ea typeface="Gadugi" panose="020B0502040204020203" pitchFamily="34" charset="0"/>
            </a:endParaRPr>
          </a:p>
        </xdr:txBody>
      </xdr:sp>
      <xdr:sp macro="" textlink="">
        <xdr:nvSpPr>
          <xdr:cNvPr id="11" name="Fluxograma: Processo Alternativo 10">
            <a:extLst>
              <a:ext uri="{FF2B5EF4-FFF2-40B4-BE49-F238E27FC236}">
                <a16:creationId xmlns:a16="http://schemas.microsoft.com/office/drawing/2014/main" id="{00000000-0008-0000-0000-00000B000000}"/>
              </a:ext>
            </a:extLst>
          </xdr:cNvPr>
          <xdr:cNvSpPr/>
        </xdr:nvSpPr>
        <xdr:spPr>
          <a:xfrm>
            <a:off x="4819650" y="559478"/>
            <a:ext cx="2409825" cy="640671"/>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II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RESULT BY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SUBSIDIARY</a:t>
            </a:r>
          </a:p>
        </xdr:txBody>
      </xdr:sp>
      <xdr:sp macro="" textlink="">
        <xdr:nvSpPr>
          <xdr:cNvPr id="15" name="Fluxograma: Processo Alternativo 14">
            <a:extLst>
              <a:ext uri="{FF2B5EF4-FFF2-40B4-BE49-F238E27FC236}">
                <a16:creationId xmlns:a16="http://schemas.microsoft.com/office/drawing/2014/main" id="{00000000-0008-0000-0000-00000F000000}"/>
              </a:ext>
            </a:extLst>
          </xdr:cNvPr>
          <xdr:cNvSpPr/>
        </xdr:nvSpPr>
        <xdr:spPr>
          <a:xfrm>
            <a:off x="7686006" y="556371"/>
            <a:ext cx="1894942" cy="655949"/>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III</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ENERGY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MARKET</a:t>
            </a:r>
          </a:p>
        </xdr:txBody>
      </xdr:sp>
      <xdr:sp macro="" textlink="">
        <xdr:nvSpPr>
          <xdr:cNvPr id="16" name="Fluxograma: Processo Alternativo 15">
            <a:extLst>
              <a:ext uri="{FF2B5EF4-FFF2-40B4-BE49-F238E27FC236}">
                <a16:creationId xmlns:a16="http://schemas.microsoft.com/office/drawing/2014/main" id="{00000000-0008-0000-0000-000010000000}"/>
              </a:ext>
            </a:extLst>
          </xdr:cNvPr>
          <xdr:cNvSpPr/>
        </xdr:nvSpPr>
        <xdr:spPr>
          <a:xfrm>
            <a:off x="10277475" y="584149"/>
            <a:ext cx="2031427" cy="625526"/>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IV</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OPERATIONAL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DATA</a:t>
            </a:r>
          </a:p>
        </xdr:txBody>
      </xdr:sp>
      <xdr:sp macro="" textlink="">
        <xdr:nvSpPr>
          <xdr:cNvPr id="33" name="Fluxograma: Processo Alternativo 32">
            <a:extLst>
              <a:ext uri="{FF2B5EF4-FFF2-40B4-BE49-F238E27FC236}">
                <a16:creationId xmlns:a16="http://schemas.microsoft.com/office/drawing/2014/main" id="{00000000-0008-0000-0000-000021000000}"/>
              </a:ext>
            </a:extLst>
          </xdr:cNvPr>
          <xdr:cNvSpPr/>
        </xdr:nvSpPr>
        <xdr:spPr>
          <a:xfrm>
            <a:off x="2333626" y="600075"/>
            <a:ext cx="2190750" cy="619125"/>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CONSOLIDATED RESULTS</a:t>
            </a:r>
          </a:p>
        </xdr:txBody>
      </xdr:sp>
    </xdr:grpSp>
    <xdr:clientData/>
  </xdr:twoCellAnchor>
  <xdr:twoCellAnchor>
    <xdr:from>
      <xdr:col>17</xdr:col>
      <xdr:colOff>428625</xdr:colOff>
      <xdr:row>19</xdr:row>
      <xdr:rowOff>60326</xdr:rowOff>
    </xdr:from>
    <xdr:to>
      <xdr:col>19</xdr:col>
      <xdr:colOff>469425</xdr:colOff>
      <xdr:row>22</xdr:row>
      <xdr:rowOff>28826</xdr:rowOff>
    </xdr:to>
    <xdr:sp macro="" textlink="">
      <xdr:nvSpPr>
        <xdr:cNvPr id="35" name="Fluxograma: Processo Alternativo 34">
          <a:hlinkClick xmlns:r="http://schemas.openxmlformats.org/officeDocument/2006/relationships" r:id="rId21"/>
          <a:extLst>
            <a:ext uri="{FF2B5EF4-FFF2-40B4-BE49-F238E27FC236}">
              <a16:creationId xmlns:a16="http://schemas.microsoft.com/office/drawing/2014/main" id="{00000000-0008-0000-0000-000023000000}"/>
            </a:ext>
          </a:extLst>
        </xdr:cNvPr>
        <xdr:cNvSpPr/>
      </xdr:nvSpPr>
      <xdr:spPr>
        <a:xfrm>
          <a:off x="10863792" y="3679826"/>
          <a:ext cx="1268466"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000" b="1">
              <a:solidFill>
                <a:schemeClr val="lt1"/>
              </a:solidFill>
              <a:effectLst/>
              <a:latin typeface="Gadugi" panose="020B0502040204020203" pitchFamily="34" charset="0"/>
              <a:ea typeface="Gadugi" panose="020B0502040204020203" pitchFamily="34" charset="0"/>
              <a:cs typeface="+mn-cs"/>
            </a:rPr>
            <a:t>GENERATION</a:t>
          </a:r>
          <a:r>
            <a:rPr lang="pt-BR" sz="1000" b="1">
              <a:latin typeface="Gadugi" panose="020B0502040204020203" pitchFamily="34" charset="0"/>
              <a:ea typeface="Gadugi" panose="020B0502040204020203" pitchFamily="34" charset="0"/>
            </a:rPr>
            <a:t> - INTEREST</a:t>
          </a:r>
        </a:p>
      </xdr:txBody>
    </xdr:sp>
    <xdr:clientData/>
  </xdr:twoCellAnchor>
  <xdr:oneCellAnchor>
    <xdr:from>
      <xdr:col>8</xdr:col>
      <xdr:colOff>28575</xdr:colOff>
      <xdr:row>1</xdr:row>
      <xdr:rowOff>95250</xdr:rowOff>
    </xdr:from>
    <xdr:ext cx="4145750" cy="911019"/>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5172075" y="273844"/>
          <a:ext cx="4145750" cy="911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4800" b="1">
              <a:solidFill>
                <a:schemeClr val="bg1"/>
              </a:solidFill>
              <a:latin typeface="Gadugi" panose="020B0502040204020203" pitchFamily="34" charset="0"/>
              <a:ea typeface="Gadugi" panose="020B0502040204020203" pitchFamily="34" charset="0"/>
            </a:rPr>
            <a:t>List of Exhibit</a:t>
          </a:r>
        </a:p>
      </xdr:txBody>
    </xdr:sp>
    <xdr:clientData/>
  </xdr:oneCellAnchor>
  <xdr:twoCellAnchor>
    <xdr:from>
      <xdr:col>3</xdr:col>
      <xdr:colOff>592667</xdr:colOff>
      <xdr:row>5</xdr:row>
      <xdr:rowOff>74083</xdr:rowOff>
    </xdr:from>
    <xdr:to>
      <xdr:col>20</xdr:col>
      <xdr:colOff>582083</xdr:colOff>
      <xdr:row>5</xdr:row>
      <xdr:rowOff>105833</xdr:rowOff>
    </xdr:to>
    <xdr:cxnSp macro="">
      <xdr:nvCxnSpPr>
        <xdr:cNvPr id="6" name="Conector reto 5">
          <a:extLst>
            <a:ext uri="{FF2B5EF4-FFF2-40B4-BE49-F238E27FC236}">
              <a16:creationId xmlns:a16="http://schemas.microsoft.com/office/drawing/2014/main" id="{00000000-0008-0000-0000-000006000000}"/>
            </a:ext>
          </a:extLst>
        </xdr:cNvPr>
        <xdr:cNvCxnSpPr/>
      </xdr:nvCxnSpPr>
      <xdr:spPr>
        <a:xfrm flipV="1">
          <a:off x="2434167" y="1026583"/>
          <a:ext cx="10424583" cy="31750"/>
        </a:xfrm>
        <a:prstGeom prst="line">
          <a:avLst/>
        </a:prstGeom>
        <a:ln>
          <a:solidFill>
            <a:schemeClr val="bg1"/>
          </a:solidFill>
        </a:ln>
        <a:effectLst>
          <a:glow rad="63500">
            <a:schemeClr val="accent3">
              <a:satMod val="175000"/>
              <a:alpha val="40000"/>
            </a:schemeClr>
          </a:glo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541337</xdr:colOff>
      <xdr:row>26</xdr:row>
      <xdr:rowOff>83343</xdr:rowOff>
    </xdr:from>
    <xdr:to>
      <xdr:col>10</xdr:col>
      <xdr:colOff>578962</xdr:colOff>
      <xdr:row>29</xdr:row>
      <xdr:rowOff>35970</xdr:rowOff>
    </xdr:to>
    <xdr:sp macro="" textlink="">
      <xdr:nvSpPr>
        <xdr:cNvPr id="44" name="Fluxograma: Processo Alternativo 38">
          <a:hlinkClick xmlns:r="http://schemas.openxmlformats.org/officeDocument/2006/relationships" r:id="rId22"/>
          <a:extLst>
            <a:ext uri="{FF2B5EF4-FFF2-40B4-BE49-F238E27FC236}">
              <a16:creationId xmlns:a16="http://schemas.microsoft.com/office/drawing/2014/main" id="{5DA892E9-6BF4-46EA-B51C-50048B970523}"/>
            </a:ext>
          </a:extLst>
        </xdr:cNvPr>
        <xdr:cNvSpPr/>
      </xdr:nvSpPr>
      <xdr:spPr>
        <a:xfrm>
          <a:off x="5684837" y="4726781"/>
          <a:ext cx="1323500" cy="488408"/>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800" b="1">
              <a:solidFill>
                <a:schemeClr val="lt1"/>
              </a:solidFill>
              <a:effectLst/>
              <a:latin typeface="Gadugi" panose="020B0502040204020203" pitchFamily="34" charset="0"/>
              <a:ea typeface="Gadugi" panose="020B0502040204020203" pitchFamily="34" charset="0"/>
              <a:cs typeface="+mn-cs"/>
            </a:rPr>
            <a:t>INCOME STATEMENT </a:t>
          </a:r>
        </a:p>
        <a:p>
          <a:pPr marL="0" marR="0" lvl="0" indent="0" algn="ctr" defTabSz="914400" eaLnBrk="1" fontAlgn="auto" latinLnBrk="0" hangingPunct="1">
            <a:lnSpc>
              <a:spcPct val="100000"/>
            </a:lnSpc>
            <a:spcBef>
              <a:spcPts val="0"/>
            </a:spcBef>
            <a:spcAft>
              <a:spcPts val="0"/>
            </a:spcAft>
            <a:buClrTx/>
            <a:buSzTx/>
            <a:buFontTx/>
            <a:buNone/>
            <a:tabLst/>
            <a:defRPr/>
          </a:pPr>
          <a:r>
            <a:rPr lang="pt-BR" sz="800" b="1">
              <a:solidFill>
                <a:schemeClr val="lt1"/>
              </a:solidFill>
              <a:effectLst/>
              <a:latin typeface="Gadugi" panose="020B0502040204020203" pitchFamily="34" charset="0"/>
              <a:ea typeface="Gadugi" panose="020B0502040204020203" pitchFamily="34" charset="0"/>
              <a:cs typeface="+mn-cs"/>
            </a:rPr>
            <a:t>BY COMPANY</a:t>
          </a:r>
          <a:r>
            <a:rPr lang="pt-BR" sz="800" b="1" baseline="0">
              <a:solidFill>
                <a:schemeClr val="lt1"/>
              </a:solidFill>
              <a:effectLst/>
              <a:latin typeface="Gadugi" panose="020B0502040204020203" pitchFamily="34" charset="0"/>
              <a:ea typeface="Gadugi" panose="020B0502040204020203" pitchFamily="34" charset="0"/>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lang="pt-BR" sz="800" b="1" baseline="0">
              <a:solidFill>
                <a:schemeClr val="lt1"/>
              </a:solidFill>
              <a:effectLst/>
              <a:latin typeface="Gadugi" panose="020B0502040204020203" pitchFamily="34" charset="0"/>
              <a:ea typeface="Gadugi" panose="020B0502040204020203" pitchFamily="34" charset="0"/>
              <a:cs typeface="+mn-cs"/>
            </a:rPr>
            <a:t>ACCUMULATED</a:t>
          </a:r>
          <a:endParaRPr lang="pt-BR" sz="800" b="1" baseline="0">
            <a:latin typeface="Gadugi" panose="020B0502040204020203" pitchFamily="34" charset="0"/>
            <a:ea typeface="Gadugi" panose="020B0502040204020203" pitchFamily="34" charset="0"/>
          </a:endParaRPr>
        </a:p>
      </xdr:txBody>
    </xdr:sp>
    <xdr:clientData/>
  </xdr:twoCellAnchor>
  <xdr:twoCellAnchor>
    <xdr:from>
      <xdr:col>13</xdr:col>
      <xdr:colOff>132027</xdr:colOff>
      <xdr:row>27</xdr:row>
      <xdr:rowOff>29637</xdr:rowOff>
    </xdr:from>
    <xdr:to>
      <xdr:col>15</xdr:col>
      <xdr:colOff>172827</xdr:colOff>
      <xdr:row>29</xdr:row>
      <xdr:rowOff>188637</xdr:rowOff>
    </xdr:to>
    <xdr:sp macro="" textlink="">
      <xdr:nvSpPr>
        <xdr:cNvPr id="36" name="Fluxograma: Processo Alternativo 35">
          <a:hlinkClick xmlns:r="http://schemas.openxmlformats.org/officeDocument/2006/relationships" r:id="rId23"/>
          <a:extLst>
            <a:ext uri="{FF2B5EF4-FFF2-40B4-BE49-F238E27FC236}">
              <a16:creationId xmlns:a16="http://schemas.microsoft.com/office/drawing/2014/main" id="{00000000-0008-0000-0000-00001E000000}"/>
            </a:ext>
          </a:extLst>
        </xdr:cNvPr>
        <xdr:cNvSpPr/>
      </xdr:nvSpPr>
      <xdr:spPr>
        <a:xfrm>
          <a:off x="8025871" y="5173137"/>
          <a:ext cx="1255237"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1050" b="1">
              <a:latin typeface="Gadugi" panose="020B0502040204020203" pitchFamily="34" charset="0"/>
              <a:ea typeface="Gadugi" panose="020B0502040204020203" pitchFamily="34" charset="0"/>
            </a:rPr>
            <a:t>ENERGY BALANCE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17</xdr:col>
      <xdr:colOff>542925</xdr:colOff>
      <xdr:row>4</xdr:row>
      <xdr:rowOff>31344</xdr:rowOff>
    </xdr:to>
    <xdr:pic>
      <xdr:nvPicPr>
        <xdr:cNvPr id="2" name="Imagem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srcRect b="86057"/>
        <a:stretch/>
      </xdr:blipFill>
      <xdr:spPr>
        <a:xfrm>
          <a:off x="381000" y="0"/>
          <a:ext cx="13811250" cy="1050519"/>
        </a:xfrm>
        <a:prstGeom prst="rect">
          <a:avLst/>
        </a:prstGeom>
      </xdr:spPr>
    </xdr:pic>
    <xdr:clientData/>
  </xdr:twoCellAnchor>
  <xdr:oneCellAnchor>
    <xdr:from>
      <xdr:col>1</xdr:col>
      <xdr:colOff>0</xdr:colOff>
      <xdr:row>3</xdr:row>
      <xdr:rowOff>95250</xdr:rowOff>
    </xdr:from>
    <xdr:ext cx="8001000" cy="600075"/>
    <xdr:sp macro="" textlink="">
      <xdr:nvSpPr>
        <xdr:cNvPr id="4" name="CaixaDeTexto 3">
          <a:extLst>
            <a:ext uri="{FF2B5EF4-FFF2-40B4-BE49-F238E27FC236}">
              <a16:creationId xmlns:a16="http://schemas.microsoft.com/office/drawing/2014/main" id="{00000000-0008-0000-0900-000004000000}"/>
            </a:ext>
          </a:extLst>
        </xdr:cNvPr>
        <xdr:cNvSpPr txBox="1"/>
      </xdr:nvSpPr>
      <xdr:spPr>
        <a:xfrm>
          <a:off x="381000" y="666750"/>
          <a:ext cx="8001000"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 RESULT BY SUBSIDIARY &gt; INCOME STATEMENT FOR THE QUARTER BY COMPANY</a:t>
          </a:r>
        </a:p>
      </xdr:txBody>
    </xdr:sp>
    <xdr:clientData/>
  </xdr:oneCellAnchor>
  <xdr:twoCellAnchor>
    <xdr:from>
      <xdr:col>16</xdr:col>
      <xdr:colOff>466725</xdr:colOff>
      <xdr:row>0</xdr:row>
      <xdr:rowOff>47625</xdr:rowOff>
    </xdr:from>
    <xdr:to>
      <xdr:col>17</xdr:col>
      <xdr:colOff>523875</xdr:colOff>
      <xdr:row>3</xdr:row>
      <xdr:rowOff>0</xdr:rowOff>
    </xdr:to>
    <xdr:sp macro="" textlink="">
      <xdr:nvSpPr>
        <xdr:cNvPr id="5" name="Seta para a Esquerda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13430250" y="4762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18</xdr:col>
      <xdr:colOff>119490</xdr:colOff>
      <xdr:row>4</xdr:row>
      <xdr:rowOff>81311</xdr:rowOff>
    </xdr:to>
    <xdr:pic>
      <xdr:nvPicPr>
        <xdr:cNvPr id="2" name="Imagem 1">
          <a:extLst>
            <a:ext uri="{FF2B5EF4-FFF2-40B4-BE49-F238E27FC236}">
              <a16:creationId xmlns:a16="http://schemas.microsoft.com/office/drawing/2014/main" id="{1853FED3-5FD0-4298-8C40-5867F07D3931}"/>
            </a:ext>
          </a:extLst>
        </xdr:cNvPr>
        <xdr:cNvPicPr>
          <a:picLocks noChangeAspect="1"/>
        </xdr:cNvPicPr>
      </xdr:nvPicPr>
      <xdr:blipFill rotWithShape="1">
        <a:blip xmlns:r="http://schemas.openxmlformats.org/officeDocument/2006/relationships" r:embed="rId1"/>
        <a:srcRect b="86057"/>
        <a:stretch/>
      </xdr:blipFill>
      <xdr:spPr>
        <a:xfrm>
          <a:off x="383323" y="0"/>
          <a:ext cx="14465069" cy="1091890"/>
        </a:xfrm>
        <a:prstGeom prst="rect">
          <a:avLst/>
        </a:prstGeom>
      </xdr:spPr>
    </xdr:pic>
    <xdr:clientData/>
  </xdr:twoCellAnchor>
  <xdr:oneCellAnchor>
    <xdr:from>
      <xdr:col>1</xdr:col>
      <xdr:colOff>0</xdr:colOff>
      <xdr:row>3</xdr:row>
      <xdr:rowOff>95250</xdr:rowOff>
    </xdr:from>
    <xdr:ext cx="8001000" cy="600075"/>
    <xdr:sp macro="" textlink="">
      <xdr:nvSpPr>
        <xdr:cNvPr id="3" name="CaixaDeTexto 2">
          <a:extLst>
            <a:ext uri="{FF2B5EF4-FFF2-40B4-BE49-F238E27FC236}">
              <a16:creationId xmlns:a16="http://schemas.microsoft.com/office/drawing/2014/main" id="{498F7B32-646C-4604-8B5F-5756C2261784}"/>
            </a:ext>
          </a:extLst>
        </xdr:cNvPr>
        <xdr:cNvSpPr txBox="1"/>
      </xdr:nvSpPr>
      <xdr:spPr>
        <a:xfrm>
          <a:off x="400050" y="638175"/>
          <a:ext cx="8001000"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 RESULT BY SUBSIDIARY &gt; INCOME STATEMENT FOR THE QUARTER BY COMPANY</a:t>
          </a:r>
        </a:p>
      </xdr:txBody>
    </xdr:sp>
    <xdr:clientData/>
  </xdr:oneCellAnchor>
  <xdr:twoCellAnchor>
    <xdr:from>
      <xdr:col>16</xdr:col>
      <xdr:colOff>542925</xdr:colOff>
      <xdr:row>0</xdr:row>
      <xdr:rowOff>38100</xdr:rowOff>
    </xdr:from>
    <xdr:to>
      <xdr:col>17</xdr:col>
      <xdr:colOff>638175</xdr:colOff>
      <xdr:row>2</xdr:row>
      <xdr:rowOff>180975</xdr:rowOff>
    </xdr:to>
    <xdr:sp macro="" textlink="">
      <xdr:nvSpPr>
        <xdr:cNvPr id="4" name="Seta para a Esquerda 4">
          <a:hlinkClick xmlns:r="http://schemas.openxmlformats.org/officeDocument/2006/relationships" r:id="rId2"/>
          <a:extLst>
            <a:ext uri="{FF2B5EF4-FFF2-40B4-BE49-F238E27FC236}">
              <a16:creationId xmlns:a16="http://schemas.microsoft.com/office/drawing/2014/main" id="{F865CF42-4154-4D1F-83C0-1E77A6621F83}"/>
            </a:ext>
          </a:extLst>
        </xdr:cNvPr>
        <xdr:cNvSpPr/>
      </xdr:nvSpPr>
      <xdr:spPr>
        <a:xfrm>
          <a:off x="13769975" y="38100"/>
          <a:ext cx="809625" cy="501650"/>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3</xdr:row>
      <xdr:rowOff>95250</xdr:rowOff>
    </xdr:from>
    <xdr:ext cx="5041958" cy="593239"/>
    <xdr:sp macro="" textlink="">
      <xdr:nvSpPr>
        <xdr:cNvPr id="3" name="CaixaDeTexto 2">
          <a:extLst>
            <a:ext uri="{FF2B5EF4-FFF2-40B4-BE49-F238E27FC236}">
              <a16:creationId xmlns:a16="http://schemas.microsoft.com/office/drawing/2014/main" id="{00000000-0008-0000-0A00-000004000000}"/>
            </a:ext>
          </a:extLst>
        </xdr:cNvPr>
        <xdr:cNvSpPr txBox="1"/>
      </xdr:nvSpPr>
      <xdr:spPr>
        <a:xfrm>
          <a:off x="219075" y="666750"/>
          <a:ext cx="5041958"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ASSETS BY COMPANY</a:t>
          </a:r>
        </a:p>
        <a:p>
          <a:endParaRPr lang="pt-BR" sz="1600" b="1">
            <a:solidFill>
              <a:schemeClr val="bg1"/>
            </a:solidFill>
          </a:endParaRPr>
        </a:p>
      </xdr:txBody>
    </xdr:sp>
    <xdr:clientData/>
  </xdr:oneCellAnchor>
  <xdr:twoCellAnchor>
    <xdr:from>
      <xdr:col>16</xdr:col>
      <xdr:colOff>486016</xdr:colOff>
      <xdr:row>0</xdr:row>
      <xdr:rowOff>38100</xdr:rowOff>
    </xdr:from>
    <xdr:to>
      <xdr:col>17</xdr:col>
      <xdr:colOff>0</xdr:colOff>
      <xdr:row>2</xdr:row>
      <xdr:rowOff>180975</xdr:rowOff>
    </xdr:to>
    <xdr:sp macro="" textlink="">
      <xdr:nvSpPr>
        <xdr:cNvPr id="4" name="Seta para a Esquerda 3">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a:off x="13706716" y="38100"/>
          <a:ext cx="817196"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editAs="oneCell">
    <xdr:from>
      <xdr:col>1</xdr:col>
      <xdr:colOff>0</xdr:colOff>
      <xdr:row>0</xdr:row>
      <xdr:rowOff>0</xdr:rowOff>
    </xdr:from>
    <xdr:to>
      <xdr:col>17</xdr:col>
      <xdr:colOff>19050</xdr:colOff>
      <xdr:row>4</xdr:row>
      <xdr:rowOff>31344</xdr:rowOff>
    </xdr:to>
    <xdr:pic>
      <xdr:nvPicPr>
        <xdr:cNvPr id="5" name="Imagem 4">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2"/>
        <a:srcRect r="7334" b="86057"/>
        <a:stretch/>
      </xdr:blipFill>
      <xdr:spPr>
        <a:xfrm>
          <a:off x="219075" y="0"/>
          <a:ext cx="13839825" cy="1050519"/>
        </a:xfrm>
        <a:prstGeom prst="rect">
          <a:avLst/>
        </a:prstGeom>
      </xdr:spPr>
    </xdr:pic>
    <xdr:clientData/>
  </xdr:twoCellAnchor>
  <xdr:twoCellAnchor>
    <xdr:from>
      <xdr:col>16</xdr:col>
      <xdr:colOff>238125</xdr:colOff>
      <xdr:row>0</xdr:row>
      <xdr:rowOff>28575</xdr:rowOff>
    </xdr:from>
    <xdr:to>
      <xdr:col>17</xdr:col>
      <xdr:colOff>66675</xdr:colOff>
      <xdr:row>2</xdr:row>
      <xdr:rowOff>171450</xdr:rowOff>
    </xdr:to>
    <xdr:sp macro="" textlink="">
      <xdr:nvSpPr>
        <xdr:cNvPr id="7" name="Seta para a Esquerda 6">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a:off x="14363700" y="28575"/>
          <a:ext cx="733425"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oneCellAnchor>
    <xdr:from>
      <xdr:col>1</xdr:col>
      <xdr:colOff>38100</xdr:colOff>
      <xdr:row>3</xdr:row>
      <xdr:rowOff>104775</xdr:rowOff>
    </xdr:from>
    <xdr:ext cx="5041958" cy="593239"/>
    <xdr:sp macro="" textlink="">
      <xdr:nvSpPr>
        <xdr:cNvPr id="8" name="CaixaDeTexto 7">
          <a:extLst>
            <a:ext uri="{FF2B5EF4-FFF2-40B4-BE49-F238E27FC236}">
              <a16:creationId xmlns:a16="http://schemas.microsoft.com/office/drawing/2014/main" id="{00000000-0008-0000-0A00-000004000000}"/>
            </a:ext>
          </a:extLst>
        </xdr:cNvPr>
        <xdr:cNvSpPr txBox="1"/>
      </xdr:nvSpPr>
      <xdr:spPr>
        <a:xfrm>
          <a:off x="257175" y="676275"/>
          <a:ext cx="5041958"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ASSETS BY COMPANY</a:t>
          </a:r>
        </a:p>
        <a:p>
          <a:endParaRPr lang="pt-BR" sz="1600" b="1">
            <a:solidFill>
              <a:schemeClr val="bg1"/>
            </a:solidFill>
          </a:endParaRPr>
        </a:p>
      </xdr:txBody>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342900</xdr:colOff>
      <xdr:row>0</xdr:row>
      <xdr:rowOff>0</xdr:rowOff>
    </xdr:from>
    <xdr:to>
      <xdr:col>17</xdr:col>
      <xdr:colOff>85725</xdr:colOff>
      <xdr:row>4</xdr:row>
      <xdr:rowOff>31344</xdr:rowOff>
    </xdr:to>
    <xdr:pic>
      <xdr:nvPicPr>
        <xdr:cNvPr id="8" name="Imagem 7">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a:srcRect r="6633" b="86057"/>
        <a:stretch/>
      </xdr:blipFill>
      <xdr:spPr>
        <a:xfrm>
          <a:off x="342900" y="0"/>
          <a:ext cx="13944600" cy="1050519"/>
        </a:xfrm>
        <a:prstGeom prst="rect">
          <a:avLst/>
        </a:prstGeom>
      </xdr:spPr>
    </xdr:pic>
    <xdr:clientData/>
  </xdr:twoCellAnchor>
  <xdr:oneCellAnchor>
    <xdr:from>
      <xdr:col>1</xdr:col>
      <xdr:colOff>0</xdr:colOff>
      <xdr:row>3</xdr:row>
      <xdr:rowOff>95250</xdr:rowOff>
    </xdr:from>
    <xdr:ext cx="5355249" cy="342786"/>
    <xdr:sp macro="" textlink="">
      <xdr:nvSpPr>
        <xdr:cNvPr id="3" name="CaixaDeTexto 2">
          <a:extLst>
            <a:ext uri="{FF2B5EF4-FFF2-40B4-BE49-F238E27FC236}">
              <a16:creationId xmlns:a16="http://schemas.microsoft.com/office/drawing/2014/main" id="{00000000-0008-0000-0B00-000004000000}"/>
            </a:ext>
          </a:extLst>
        </xdr:cNvPr>
        <xdr:cNvSpPr txBox="1"/>
      </xdr:nvSpPr>
      <xdr:spPr>
        <a:xfrm>
          <a:off x="381000" y="666750"/>
          <a:ext cx="535524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LIABILITIES BY COMPANY</a:t>
          </a:r>
        </a:p>
      </xdr:txBody>
    </xdr:sp>
    <xdr:clientData/>
  </xdr:oneCellAnchor>
  <xdr:twoCellAnchor>
    <xdr:from>
      <xdr:col>16</xdr:col>
      <xdr:colOff>200026</xdr:colOff>
      <xdr:row>0</xdr:row>
      <xdr:rowOff>38100</xdr:rowOff>
    </xdr:from>
    <xdr:to>
      <xdr:col>17</xdr:col>
      <xdr:colOff>38101</xdr:colOff>
      <xdr:row>2</xdr:row>
      <xdr:rowOff>180975</xdr:rowOff>
    </xdr:to>
    <xdr:sp macro="" textlink="">
      <xdr:nvSpPr>
        <xdr:cNvPr id="7" name="Seta para a Esquerda 6">
          <a:hlinkClick xmlns:r="http://schemas.openxmlformats.org/officeDocument/2006/relationships" r:id="rId2"/>
          <a:extLst>
            <a:ext uri="{FF2B5EF4-FFF2-40B4-BE49-F238E27FC236}">
              <a16:creationId xmlns:a16="http://schemas.microsoft.com/office/drawing/2014/main" id="{00000000-0008-0000-0C00-000006000000}"/>
            </a:ext>
          </a:extLst>
        </xdr:cNvPr>
        <xdr:cNvSpPr/>
      </xdr:nvSpPr>
      <xdr:spPr>
        <a:xfrm>
          <a:off x="14392276" y="38100"/>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19050</xdr:colOff>
      <xdr:row>4</xdr:row>
      <xdr:rowOff>26253</xdr:rowOff>
    </xdr:to>
    <xdr:pic>
      <xdr:nvPicPr>
        <xdr:cNvPr id="5" name="Imagem 4">
          <a:extLst>
            <a:ext uri="{FF2B5EF4-FFF2-40B4-BE49-F238E27FC236}">
              <a16:creationId xmlns:a16="http://schemas.microsoft.com/office/drawing/2014/main" id="{00000000-0008-0000-0C00-000005000000}"/>
            </a:ext>
          </a:extLst>
        </xdr:cNvPr>
        <xdr:cNvPicPr>
          <a:picLocks noChangeAspect="1"/>
        </xdr:cNvPicPr>
      </xdr:nvPicPr>
      <xdr:blipFill rotWithShape="1">
        <a:blip xmlns:r="http://schemas.openxmlformats.org/officeDocument/2006/relationships" r:embed="rId1"/>
        <a:srcRect r="35544"/>
        <a:stretch/>
      </xdr:blipFill>
      <xdr:spPr>
        <a:xfrm>
          <a:off x="0" y="0"/>
          <a:ext cx="8896350" cy="1045428"/>
        </a:xfrm>
        <a:prstGeom prst="rect">
          <a:avLst/>
        </a:prstGeom>
      </xdr:spPr>
    </xdr:pic>
    <xdr:clientData/>
  </xdr:twoCellAnchor>
  <xdr:oneCellAnchor>
    <xdr:from>
      <xdr:col>1</xdr:col>
      <xdr:colOff>0</xdr:colOff>
      <xdr:row>3</xdr:row>
      <xdr:rowOff>95250</xdr:rowOff>
    </xdr:from>
    <xdr:ext cx="5133975" cy="342786"/>
    <xdr:sp macro="" textlink="">
      <xdr:nvSpPr>
        <xdr:cNvPr id="3" name="CaixaDeTexto 2">
          <a:extLst>
            <a:ext uri="{FF2B5EF4-FFF2-40B4-BE49-F238E27FC236}">
              <a16:creationId xmlns:a16="http://schemas.microsoft.com/office/drawing/2014/main" id="{00000000-0008-0000-0C00-000003000000}"/>
            </a:ext>
          </a:extLst>
        </xdr:cNvPr>
        <xdr:cNvSpPr txBox="1"/>
      </xdr:nvSpPr>
      <xdr:spPr>
        <a:xfrm>
          <a:off x="400050" y="638175"/>
          <a:ext cx="51339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III - ENERGY MARKET</a:t>
          </a:r>
          <a:r>
            <a:rPr lang="pt-BR" sz="1600" b="1" baseline="0">
              <a:solidFill>
                <a:schemeClr val="bg1"/>
              </a:solidFill>
            </a:rPr>
            <a:t>&gt; TARIFFS</a:t>
          </a:r>
          <a:endParaRPr lang="pt-BR" sz="1600" b="1">
            <a:solidFill>
              <a:schemeClr val="bg1"/>
            </a:solidFill>
          </a:endParaRPr>
        </a:p>
      </xdr:txBody>
    </xdr:sp>
    <xdr:clientData/>
  </xdr:oneCellAnchor>
  <xdr:twoCellAnchor>
    <xdr:from>
      <xdr:col>5</xdr:col>
      <xdr:colOff>323850</xdr:colOff>
      <xdr:row>0</xdr:row>
      <xdr:rowOff>38100</xdr:rowOff>
    </xdr:from>
    <xdr:to>
      <xdr:col>5</xdr:col>
      <xdr:colOff>1076325</xdr:colOff>
      <xdr:row>2</xdr:row>
      <xdr:rowOff>180975</xdr:rowOff>
    </xdr:to>
    <xdr:sp macro="" textlink="">
      <xdr:nvSpPr>
        <xdr:cNvPr id="4" name="Seta para a Esquerda 3">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8115300" y="38100"/>
          <a:ext cx="752475"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8</xdr:col>
      <xdr:colOff>161925</xdr:colOff>
      <xdr:row>4</xdr:row>
      <xdr:rowOff>31344</xdr:rowOff>
    </xdr:to>
    <xdr:pic>
      <xdr:nvPicPr>
        <xdr:cNvPr id="2" name="Imagem 1">
          <a:extLst>
            <a:ext uri="{FF2B5EF4-FFF2-40B4-BE49-F238E27FC236}">
              <a16:creationId xmlns:a16="http://schemas.microsoft.com/office/drawing/2014/main" id="{00000000-0008-0000-0D00-000002000000}"/>
            </a:ext>
          </a:extLst>
        </xdr:cNvPr>
        <xdr:cNvPicPr>
          <a:picLocks noChangeAspect="1"/>
        </xdr:cNvPicPr>
      </xdr:nvPicPr>
      <xdr:blipFill rotWithShape="1">
        <a:blip xmlns:r="http://schemas.openxmlformats.org/officeDocument/2006/relationships" r:embed="rId1"/>
        <a:srcRect r="36621" b="86057"/>
        <a:stretch/>
      </xdr:blipFill>
      <xdr:spPr>
        <a:xfrm>
          <a:off x="381000" y="0"/>
          <a:ext cx="8753475" cy="1050519"/>
        </a:xfrm>
        <a:prstGeom prst="rect">
          <a:avLst/>
        </a:prstGeom>
      </xdr:spPr>
    </xdr:pic>
    <xdr:clientData/>
  </xdr:twoCellAnchor>
  <xdr:oneCellAnchor>
    <xdr:from>
      <xdr:col>1</xdr:col>
      <xdr:colOff>0</xdr:colOff>
      <xdr:row>3</xdr:row>
      <xdr:rowOff>95250</xdr:rowOff>
    </xdr:from>
    <xdr:ext cx="6173485" cy="593239"/>
    <xdr:sp macro="" textlink="">
      <xdr:nvSpPr>
        <xdr:cNvPr id="3" name="CaixaDeTexto 2">
          <a:extLst>
            <a:ext uri="{FF2B5EF4-FFF2-40B4-BE49-F238E27FC236}">
              <a16:creationId xmlns:a16="http://schemas.microsoft.com/office/drawing/2014/main" id="{00000000-0008-0000-0D00-000003000000}"/>
            </a:ext>
          </a:extLst>
        </xdr:cNvPr>
        <xdr:cNvSpPr txBox="1"/>
      </xdr:nvSpPr>
      <xdr:spPr>
        <a:xfrm>
          <a:off x="381000" y="666750"/>
          <a:ext cx="6173485"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ELECTRICITY PURCHASED AND CHARGES</a:t>
          </a:r>
        </a:p>
        <a:p>
          <a:endParaRPr lang="pt-BR" sz="1600" b="1" baseline="0">
            <a:solidFill>
              <a:schemeClr val="bg1"/>
            </a:solidFill>
          </a:endParaRPr>
        </a:p>
      </xdr:txBody>
    </xdr:sp>
    <xdr:clientData/>
  </xdr:oneCellAnchor>
  <xdr:twoCellAnchor>
    <xdr:from>
      <xdr:col>7</xdr:col>
      <xdr:colOff>219076</xdr:colOff>
      <xdr:row>0</xdr:row>
      <xdr:rowOff>28575</xdr:rowOff>
    </xdr:from>
    <xdr:to>
      <xdr:col>8</xdr:col>
      <xdr:colOff>114301</xdr:colOff>
      <xdr:row>2</xdr:row>
      <xdr:rowOff>171450</xdr:rowOff>
    </xdr:to>
    <xdr:sp macro="" textlink="">
      <xdr:nvSpPr>
        <xdr:cNvPr id="4" name="Seta para a Esquerda 3">
          <a:hlinkClick xmlns:r="http://schemas.openxmlformats.org/officeDocument/2006/relationships" r:id="rId2"/>
          <a:extLst>
            <a:ext uri="{FF2B5EF4-FFF2-40B4-BE49-F238E27FC236}">
              <a16:creationId xmlns:a16="http://schemas.microsoft.com/office/drawing/2014/main" id="{00000000-0008-0000-0D00-000004000000}"/>
            </a:ext>
          </a:extLst>
        </xdr:cNvPr>
        <xdr:cNvSpPr/>
      </xdr:nvSpPr>
      <xdr:spPr>
        <a:xfrm>
          <a:off x="8343901" y="2857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8</xdr:col>
      <xdr:colOff>161925</xdr:colOff>
      <xdr:row>4</xdr:row>
      <xdr:rowOff>31344</xdr:rowOff>
    </xdr:to>
    <xdr:pic>
      <xdr:nvPicPr>
        <xdr:cNvPr id="2" name="Imagem 1">
          <a:extLst>
            <a:ext uri="{FF2B5EF4-FFF2-40B4-BE49-F238E27FC236}">
              <a16:creationId xmlns:a16="http://schemas.microsoft.com/office/drawing/2014/main" id="{00000000-0008-0000-0D00-000002000000}"/>
            </a:ext>
          </a:extLst>
        </xdr:cNvPr>
        <xdr:cNvPicPr>
          <a:picLocks noChangeAspect="1"/>
        </xdr:cNvPicPr>
      </xdr:nvPicPr>
      <xdr:blipFill rotWithShape="1">
        <a:blip xmlns:r="http://schemas.openxmlformats.org/officeDocument/2006/relationships" r:embed="rId1"/>
        <a:srcRect r="36621" b="86057"/>
        <a:stretch/>
      </xdr:blipFill>
      <xdr:spPr>
        <a:xfrm>
          <a:off x="381000" y="0"/>
          <a:ext cx="8753475" cy="1050519"/>
        </a:xfrm>
        <a:prstGeom prst="rect">
          <a:avLst/>
        </a:prstGeom>
      </xdr:spPr>
    </xdr:pic>
    <xdr:clientData/>
  </xdr:twoCellAnchor>
  <xdr:oneCellAnchor>
    <xdr:from>
      <xdr:col>1</xdr:col>
      <xdr:colOff>0</xdr:colOff>
      <xdr:row>3</xdr:row>
      <xdr:rowOff>95250</xdr:rowOff>
    </xdr:from>
    <xdr:ext cx="4282326" cy="342786"/>
    <xdr:sp macro="" textlink="">
      <xdr:nvSpPr>
        <xdr:cNvPr id="3" name="CaixaDeTexto 2">
          <a:extLst>
            <a:ext uri="{FF2B5EF4-FFF2-40B4-BE49-F238E27FC236}">
              <a16:creationId xmlns:a16="http://schemas.microsoft.com/office/drawing/2014/main" id="{00000000-0008-0000-0D00-000003000000}"/>
            </a:ext>
          </a:extLst>
        </xdr:cNvPr>
        <xdr:cNvSpPr txBox="1"/>
      </xdr:nvSpPr>
      <xdr:spPr>
        <a:xfrm>
          <a:off x="400050" y="638175"/>
          <a:ext cx="4282326"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BALANCE</a:t>
          </a:r>
        </a:p>
      </xdr:txBody>
    </xdr:sp>
    <xdr:clientData/>
  </xdr:oneCellAnchor>
  <xdr:twoCellAnchor>
    <xdr:from>
      <xdr:col>7</xdr:col>
      <xdr:colOff>219076</xdr:colOff>
      <xdr:row>0</xdr:row>
      <xdr:rowOff>28575</xdr:rowOff>
    </xdr:from>
    <xdr:to>
      <xdr:col>8</xdr:col>
      <xdr:colOff>114301</xdr:colOff>
      <xdr:row>2</xdr:row>
      <xdr:rowOff>171450</xdr:rowOff>
    </xdr:to>
    <xdr:sp macro="" textlink="">
      <xdr:nvSpPr>
        <xdr:cNvPr id="4" name="Seta para a Esquerda 3">
          <a:hlinkClick xmlns:r="http://schemas.openxmlformats.org/officeDocument/2006/relationships" r:id="rId2"/>
          <a:extLst>
            <a:ext uri="{FF2B5EF4-FFF2-40B4-BE49-F238E27FC236}">
              <a16:creationId xmlns:a16="http://schemas.microsoft.com/office/drawing/2014/main" id="{00000000-0008-0000-0D00-000004000000}"/>
            </a:ext>
          </a:extLst>
        </xdr:cNvPr>
        <xdr:cNvSpPr/>
      </xdr:nvSpPr>
      <xdr:spPr>
        <a:xfrm>
          <a:off x="8343901" y="2857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editAs="oneCell">
    <xdr:from>
      <xdr:col>1</xdr:col>
      <xdr:colOff>771525</xdr:colOff>
      <xdr:row>20</xdr:row>
      <xdr:rowOff>114300</xdr:rowOff>
    </xdr:from>
    <xdr:to>
      <xdr:col>7</xdr:col>
      <xdr:colOff>446748</xdr:colOff>
      <xdr:row>39</xdr:row>
      <xdr:rowOff>151943</xdr:rowOff>
    </xdr:to>
    <xdr:pic>
      <xdr:nvPicPr>
        <xdr:cNvPr id="5" name="Imagem 4"/>
        <xdr:cNvPicPr>
          <a:picLocks noChangeAspect="1"/>
        </xdr:cNvPicPr>
      </xdr:nvPicPr>
      <xdr:blipFill>
        <a:blip xmlns:r="http://schemas.openxmlformats.org/officeDocument/2006/relationships" r:embed="rId3"/>
        <a:stretch>
          <a:fillRect/>
        </a:stretch>
      </xdr:blipFill>
      <xdr:spPr>
        <a:xfrm>
          <a:off x="1152525" y="4457700"/>
          <a:ext cx="7419048" cy="3657143"/>
        </a:xfrm>
        <a:prstGeom prst="rect">
          <a:avLst/>
        </a:prstGeom>
      </xdr:spPr>
    </xdr:pic>
    <xdr:clientData/>
  </xdr:twoCellAnchor>
  <xdr:twoCellAnchor editAs="oneCell">
    <xdr:from>
      <xdr:col>1</xdr:col>
      <xdr:colOff>1066800</xdr:colOff>
      <xdr:row>40</xdr:row>
      <xdr:rowOff>47625</xdr:rowOff>
    </xdr:from>
    <xdr:to>
      <xdr:col>7</xdr:col>
      <xdr:colOff>370594</xdr:colOff>
      <xdr:row>58</xdr:row>
      <xdr:rowOff>75768</xdr:rowOff>
    </xdr:to>
    <xdr:pic>
      <xdr:nvPicPr>
        <xdr:cNvPr id="6" name="Imagem 5"/>
        <xdr:cNvPicPr>
          <a:picLocks noChangeAspect="1"/>
        </xdr:cNvPicPr>
      </xdr:nvPicPr>
      <xdr:blipFill>
        <a:blip xmlns:r="http://schemas.openxmlformats.org/officeDocument/2006/relationships" r:embed="rId4"/>
        <a:stretch>
          <a:fillRect/>
        </a:stretch>
      </xdr:blipFill>
      <xdr:spPr>
        <a:xfrm>
          <a:off x="1447800" y="8201025"/>
          <a:ext cx="7047619" cy="345714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628650</xdr:colOff>
      <xdr:row>4</xdr:row>
      <xdr:rowOff>28169</xdr:rowOff>
    </xdr:to>
    <xdr:pic>
      <xdr:nvPicPr>
        <xdr:cNvPr id="12" name="Imagem 11">
          <a:extLst>
            <a:ext uri="{FF2B5EF4-FFF2-40B4-BE49-F238E27FC236}">
              <a16:creationId xmlns:a16="http://schemas.microsoft.com/office/drawing/2014/main" id="{00000000-0008-0000-0E00-00000C000000}"/>
            </a:ext>
          </a:extLst>
        </xdr:cNvPr>
        <xdr:cNvPicPr>
          <a:picLocks noChangeAspect="1"/>
        </xdr:cNvPicPr>
      </xdr:nvPicPr>
      <xdr:blipFill rotWithShape="1">
        <a:blip xmlns:r="http://schemas.openxmlformats.org/officeDocument/2006/relationships" r:embed="rId1"/>
        <a:srcRect r="33655" b="86057"/>
        <a:stretch/>
      </xdr:blipFill>
      <xdr:spPr>
        <a:xfrm>
          <a:off x="381000" y="0"/>
          <a:ext cx="9163050" cy="1050519"/>
        </a:xfrm>
        <a:prstGeom prst="rect">
          <a:avLst/>
        </a:prstGeom>
      </xdr:spPr>
    </xdr:pic>
    <xdr:clientData/>
  </xdr:twoCellAnchor>
  <xdr:oneCellAnchor>
    <xdr:from>
      <xdr:col>1</xdr:col>
      <xdr:colOff>0</xdr:colOff>
      <xdr:row>3</xdr:row>
      <xdr:rowOff>95250</xdr:rowOff>
    </xdr:from>
    <xdr:ext cx="4764831" cy="593239"/>
    <xdr:sp macro="" textlink="">
      <xdr:nvSpPr>
        <xdr:cNvPr id="2" name="CaixaDeTexto 12">
          <a:extLst>
            <a:ext uri="{FF2B5EF4-FFF2-40B4-BE49-F238E27FC236}">
              <a16:creationId xmlns:a16="http://schemas.microsoft.com/office/drawing/2014/main" id="{00000000-0008-0000-0E00-00000D000000}"/>
            </a:ext>
          </a:extLst>
        </xdr:cNvPr>
        <xdr:cNvSpPr txBox="1"/>
      </xdr:nvSpPr>
      <xdr:spPr>
        <a:xfrm>
          <a:off x="400050" y="638175"/>
          <a:ext cx="4764831"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DISTRIBUTION MARKET</a:t>
          </a:r>
        </a:p>
        <a:p>
          <a:endParaRPr lang="pt-BR" sz="1600" b="1">
            <a:solidFill>
              <a:schemeClr val="bg1"/>
            </a:solidFill>
          </a:endParaRPr>
        </a:p>
      </xdr:txBody>
    </xdr:sp>
    <xdr:clientData/>
  </xdr:oneCellAnchor>
  <xdr:twoCellAnchor>
    <xdr:from>
      <xdr:col>12</xdr:col>
      <xdr:colOff>581025</xdr:colOff>
      <xdr:row>0</xdr:row>
      <xdr:rowOff>19050</xdr:rowOff>
    </xdr:from>
    <xdr:to>
      <xdr:col>14</xdr:col>
      <xdr:colOff>28575</xdr:colOff>
      <xdr:row>2</xdr:row>
      <xdr:rowOff>161925</xdr:rowOff>
    </xdr:to>
    <xdr:sp macro="" textlink="">
      <xdr:nvSpPr>
        <xdr:cNvPr id="6" name="Seta para a Esquerda 5">
          <a:hlinkClick xmlns:r="http://schemas.openxmlformats.org/officeDocument/2006/relationships" r:id="rId2"/>
          <a:extLst>
            <a:ext uri="{FF2B5EF4-FFF2-40B4-BE49-F238E27FC236}">
              <a16:creationId xmlns:a16="http://schemas.microsoft.com/office/drawing/2014/main" id="{00000000-0008-0000-0E00-000006000000}"/>
            </a:ext>
          </a:extLst>
        </xdr:cNvPr>
        <xdr:cNvSpPr/>
      </xdr:nvSpPr>
      <xdr:spPr>
        <a:xfrm>
          <a:off x="8772525" y="19050"/>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16</xdr:col>
      <xdr:colOff>57150</xdr:colOff>
      <xdr:row>4</xdr:row>
      <xdr:rowOff>31344</xdr:rowOff>
    </xdr:to>
    <xdr:pic>
      <xdr:nvPicPr>
        <xdr:cNvPr id="2" name="Imagem 1">
          <a:extLst>
            <a:ext uri="{FF2B5EF4-FFF2-40B4-BE49-F238E27FC236}">
              <a16:creationId xmlns:a16="http://schemas.microsoft.com/office/drawing/2014/main" id="{00000000-0008-0000-0F00-000002000000}"/>
            </a:ext>
          </a:extLst>
        </xdr:cNvPr>
        <xdr:cNvPicPr>
          <a:picLocks noChangeAspect="1"/>
        </xdr:cNvPicPr>
      </xdr:nvPicPr>
      <xdr:blipFill rotWithShape="1">
        <a:blip xmlns:r="http://schemas.openxmlformats.org/officeDocument/2006/relationships" r:embed="rId1"/>
        <a:srcRect b="86057"/>
        <a:stretch/>
      </xdr:blipFill>
      <xdr:spPr>
        <a:xfrm>
          <a:off x="0" y="0"/>
          <a:ext cx="13811250" cy="1050519"/>
        </a:xfrm>
        <a:prstGeom prst="rect">
          <a:avLst/>
        </a:prstGeom>
      </xdr:spPr>
    </xdr:pic>
    <xdr:clientData/>
  </xdr:twoCellAnchor>
  <xdr:oneCellAnchor>
    <xdr:from>
      <xdr:col>1</xdr:col>
      <xdr:colOff>0</xdr:colOff>
      <xdr:row>3</xdr:row>
      <xdr:rowOff>95250</xdr:rowOff>
    </xdr:from>
    <xdr:ext cx="3993657" cy="342786"/>
    <xdr:sp macro="" textlink="">
      <xdr:nvSpPr>
        <xdr:cNvPr id="4" name="CaixaDeTexto 3">
          <a:extLst>
            <a:ext uri="{FF2B5EF4-FFF2-40B4-BE49-F238E27FC236}">
              <a16:creationId xmlns:a16="http://schemas.microsoft.com/office/drawing/2014/main" id="{00000000-0008-0000-0F00-000004000000}"/>
            </a:ext>
          </a:extLst>
        </xdr:cNvPr>
        <xdr:cNvSpPr txBox="1"/>
      </xdr:nvSpPr>
      <xdr:spPr>
        <a:xfrm>
          <a:off x="400050" y="638175"/>
          <a:ext cx="39936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FLOW</a:t>
          </a:r>
          <a:endParaRPr lang="pt-BR" sz="1600" b="1">
            <a:solidFill>
              <a:schemeClr val="bg1"/>
            </a:solidFill>
          </a:endParaRPr>
        </a:p>
      </xdr:txBody>
    </xdr:sp>
    <xdr:clientData/>
  </xdr:oneCellAnchor>
  <xdr:twoCellAnchor>
    <xdr:from>
      <xdr:col>15</xdr:col>
      <xdr:colOff>114300</xdr:colOff>
      <xdr:row>0</xdr:row>
      <xdr:rowOff>85725</xdr:rowOff>
    </xdr:from>
    <xdr:to>
      <xdr:col>16</xdr:col>
      <xdr:colOff>9525</xdr:colOff>
      <xdr:row>3</xdr:row>
      <xdr:rowOff>38100</xdr:rowOff>
    </xdr:to>
    <xdr:sp macro="" textlink="">
      <xdr:nvSpPr>
        <xdr:cNvPr id="5" name="Seta para a Esquerda 4">
          <a:hlinkClick xmlns:r="http://schemas.openxmlformats.org/officeDocument/2006/relationships" r:id="rId2"/>
          <a:extLst>
            <a:ext uri="{FF2B5EF4-FFF2-40B4-BE49-F238E27FC236}">
              <a16:creationId xmlns:a16="http://schemas.microsoft.com/office/drawing/2014/main" id="{00000000-0008-0000-0F00-000005000000}"/>
            </a:ext>
          </a:extLst>
        </xdr:cNvPr>
        <xdr:cNvSpPr/>
      </xdr:nvSpPr>
      <xdr:spPr>
        <a:xfrm>
          <a:off x="13420725" y="85725"/>
          <a:ext cx="72390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editAs="oneCell">
    <xdr:from>
      <xdr:col>1</xdr:col>
      <xdr:colOff>95250</xdr:colOff>
      <xdr:row>54</xdr:row>
      <xdr:rowOff>139700</xdr:rowOff>
    </xdr:from>
    <xdr:to>
      <xdr:col>6</xdr:col>
      <xdr:colOff>659614</xdr:colOff>
      <xdr:row>81</xdr:row>
      <xdr:rowOff>97820</xdr:rowOff>
    </xdr:to>
    <xdr:pic>
      <xdr:nvPicPr>
        <xdr:cNvPr id="3" name="Imagem 2">
          <a:extLst>
            <a:ext uri="{FF2B5EF4-FFF2-40B4-BE49-F238E27FC236}">
              <a16:creationId xmlns:a16="http://schemas.microsoft.com/office/drawing/2014/main" id="{75F21940-3CFD-4F33-84EC-307F355CFF35}"/>
            </a:ext>
          </a:extLst>
        </xdr:cNvPr>
        <xdr:cNvPicPr>
          <a:picLocks noChangeAspect="1"/>
        </xdr:cNvPicPr>
      </xdr:nvPicPr>
      <xdr:blipFill>
        <a:blip xmlns:r="http://schemas.openxmlformats.org/officeDocument/2006/relationships" r:embed="rId3"/>
        <a:stretch>
          <a:fillRect/>
        </a:stretch>
      </xdr:blipFill>
      <xdr:spPr>
        <a:xfrm>
          <a:off x="495300" y="10055225"/>
          <a:ext cx="6285714" cy="4844445"/>
        </a:xfrm>
        <a:prstGeom prst="rect">
          <a:avLst/>
        </a:prstGeom>
      </xdr:spPr>
    </xdr:pic>
    <xdr:clientData/>
  </xdr:twoCellAnchor>
  <xdr:twoCellAnchor editAs="oneCell">
    <xdr:from>
      <xdr:col>8</xdr:col>
      <xdr:colOff>0</xdr:colOff>
      <xdr:row>55</xdr:row>
      <xdr:rowOff>0</xdr:rowOff>
    </xdr:from>
    <xdr:to>
      <xdr:col>15</xdr:col>
      <xdr:colOff>199242</xdr:colOff>
      <xdr:row>81</xdr:row>
      <xdr:rowOff>123221</xdr:rowOff>
    </xdr:to>
    <xdr:pic>
      <xdr:nvPicPr>
        <xdr:cNvPr id="8" name="Imagem 7">
          <a:extLst>
            <a:ext uri="{FF2B5EF4-FFF2-40B4-BE49-F238E27FC236}">
              <a16:creationId xmlns:a16="http://schemas.microsoft.com/office/drawing/2014/main" id="{673723F5-1821-482E-8E75-755DBE1A204C}"/>
            </a:ext>
          </a:extLst>
        </xdr:cNvPr>
        <xdr:cNvPicPr>
          <a:picLocks noChangeAspect="1"/>
        </xdr:cNvPicPr>
      </xdr:nvPicPr>
      <xdr:blipFill>
        <a:blip xmlns:r="http://schemas.openxmlformats.org/officeDocument/2006/relationships" r:embed="rId4"/>
        <a:stretch>
          <a:fillRect/>
        </a:stretch>
      </xdr:blipFill>
      <xdr:spPr>
        <a:xfrm>
          <a:off x="7858125" y="10096500"/>
          <a:ext cx="6266667" cy="482857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352425</xdr:colOff>
      <xdr:row>0</xdr:row>
      <xdr:rowOff>0</xdr:rowOff>
    </xdr:from>
    <xdr:to>
      <xdr:col>8</xdr:col>
      <xdr:colOff>0</xdr:colOff>
      <xdr:row>4</xdr:row>
      <xdr:rowOff>29428</xdr:rowOff>
    </xdr:to>
    <xdr:pic>
      <xdr:nvPicPr>
        <xdr:cNvPr id="6" name="Imagem 5">
          <a:extLst>
            <a:ext uri="{FF2B5EF4-FFF2-40B4-BE49-F238E27FC236}">
              <a16:creationId xmlns:a16="http://schemas.microsoft.com/office/drawing/2014/main" id="{00000000-0008-0000-1000-000006000000}"/>
            </a:ext>
          </a:extLst>
        </xdr:cNvPr>
        <xdr:cNvPicPr>
          <a:picLocks noChangeAspect="1"/>
        </xdr:cNvPicPr>
      </xdr:nvPicPr>
      <xdr:blipFill rotWithShape="1">
        <a:blip xmlns:r="http://schemas.openxmlformats.org/officeDocument/2006/relationships" r:embed="rId1"/>
        <a:srcRect r="35850"/>
        <a:stretch/>
      </xdr:blipFill>
      <xdr:spPr>
        <a:xfrm>
          <a:off x="352425" y="0"/>
          <a:ext cx="8858250" cy="1048603"/>
        </a:xfrm>
        <a:prstGeom prst="rect">
          <a:avLst/>
        </a:prstGeom>
      </xdr:spPr>
    </xdr:pic>
    <xdr:clientData/>
  </xdr:twoCellAnchor>
  <xdr:oneCellAnchor>
    <xdr:from>
      <xdr:col>1</xdr:col>
      <xdr:colOff>0</xdr:colOff>
      <xdr:row>3</xdr:row>
      <xdr:rowOff>95250</xdr:rowOff>
    </xdr:from>
    <xdr:ext cx="5562600" cy="342786"/>
    <xdr:sp macro="" textlink="">
      <xdr:nvSpPr>
        <xdr:cNvPr id="3" name="CaixaDeTexto 2">
          <a:extLst>
            <a:ext uri="{FF2B5EF4-FFF2-40B4-BE49-F238E27FC236}">
              <a16:creationId xmlns:a16="http://schemas.microsoft.com/office/drawing/2014/main" id="{00000000-0008-0000-1000-000003000000}"/>
            </a:ext>
          </a:extLst>
        </xdr:cNvPr>
        <xdr:cNvSpPr txBox="1"/>
      </xdr:nvSpPr>
      <xdr:spPr>
        <a:xfrm>
          <a:off x="400050" y="638175"/>
          <a:ext cx="55626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IV - OPERATIONAL DATA&gt; </a:t>
          </a:r>
          <a:r>
            <a:rPr lang="pt-BR" sz="1600" b="1" baseline="0">
              <a:solidFill>
                <a:schemeClr val="bg1"/>
              </a:solidFill>
            </a:rPr>
            <a:t> INDICATORS SUMMARY</a:t>
          </a:r>
          <a:endParaRPr lang="pt-BR" sz="1600" b="1">
            <a:solidFill>
              <a:schemeClr val="bg1"/>
            </a:solidFill>
          </a:endParaRPr>
        </a:p>
      </xdr:txBody>
    </xdr:sp>
    <xdr:clientData/>
  </xdr:oneCellAnchor>
  <xdr:twoCellAnchor>
    <xdr:from>
      <xdr:col>1</xdr:col>
      <xdr:colOff>0</xdr:colOff>
      <xdr:row>0</xdr:row>
      <xdr:rowOff>66675</xdr:rowOff>
    </xdr:from>
    <xdr:to>
      <xdr:col>1</xdr:col>
      <xdr:colOff>0</xdr:colOff>
      <xdr:row>3</xdr:row>
      <xdr:rowOff>19050</xdr:rowOff>
    </xdr:to>
    <xdr:sp macro="" textlink="">
      <xdr:nvSpPr>
        <xdr:cNvPr id="4" name="Seta para a Esquerda 3">
          <a:hlinkClick xmlns:r="http://schemas.openxmlformats.org/officeDocument/2006/relationships" r:id="rId2"/>
          <a:extLst>
            <a:ext uri="{FF2B5EF4-FFF2-40B4-BE49-F238E27FC236}">
              <a16:creationId xmlns:a16="http://schemas.microsoft.com/office/drawing/2014/main" id="{00000000-0008-0000-1000-000004000000}"/>
            </a:ext>
          </a:extLst>
        </xdr:cNvPr>
        <xdr:cNvSpPr/>
      </xdr:nvSpPr>
      <xdr:spPr>
        <a:xfrm>
          <a:off x="13411200" y="6667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7</xdr:col>
      <xdr:colOff>152400</xdr:colOff>
      <xdr:row>0</xdr:row>
      <xdr:rowOff>57150</xdr:rowOff>
    </xdr:from>
    <xdr:to>
      <xdr:col>8</xdr:col>
      <xdr:colOff>19050</xdr:colOff>
      <xdr:row>3</xdr:row>
      <xdr:rowOff>9525</xdr:rowOff>
    </xdr:to>
    <xdr:sp macro="" textlink="">
      <xdr:nvSpPr>
        <xdr:cNvPr id="5" name="Seta para a Esquerda 4">
          <a:hlinkClick xmlns:r="http://schemas.openxmlformats.org/officeDocument/2006/relationships" r:id="rId2"/>
          <a:extLst>
            <a:ext uri="{FF2B5EF4-FFF2-40B4-BE49-F238E27FC236}">
              <a16:creationId xmlns:a16="http://schemas.microsoft.com/office/drawing/2014/main" id="{00000000-0008-0000-1000-000005000000}"/>
            </a:ext>
          </a:extLst>
        </xdr:cNvPr>
        <xdr:cNvSpPr/>
      </xdr:nvSpPr>
      <xdr:spPr>
        <a:xfrm>
          <a:off x="6600825" y="57150"/>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1057275</xdr:colOff>
      <xdr:row>4</xdr:row>
      <xdr:rowOff>31344</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r="13448" b="86057"/>
        <a:stretch/>
      </xdr:blipFill>
      <xdr:spPr>
        <a:xfrm>
          <a:off x="381000" y="0"/>
          <a:ext cx="11953875" cy="1050519"/>
        </a:xfrm>
        <a:prstGeom prst="rect">
          <a:avLst/>
        </a:prstGeom>
      </xdr:spPr>
    </xdr:pic>
    <xdr:clientData/>
  </xdr:twoCellAnchor>
  <xdr:oneCellAnchor>
    <xdr:from>
      <xdr:col>1</xdr:col>
      <xdr:colOff>0</xdr:colOff>
      <xdr:row>3</xdr:row>
      <xdr:rowOff>95250</xdr:rowOff>
    </xdr:from>
    <xdr:ext cx="5149102" cy="342786"/>
    <xdr:sp macro="" textlink="">
      <xdr:nvSpPr>
        <xdr:cNvPr id="4" name="CaixaDeTexto 3">
          <a:extLst>
            <a:ext uri="{FF2B5EF4-FFF2-40B4-BE49-F238E27FC236}">
              <a16:creationId xmlns:a16="http://schemas.microsoft.com/office/drawing/2014/main" id="{00000000-0008-0000-0100-000004000000}"/>
            </a:ext>
          </a:extLst>
        </xdr:cNvPr>
        <xdr:cNvSpPr txBox="1"/>
      </xdr:nvSpPr>
      <xdr:spPr>
        <a:xfrm>
          <a:off x="400050" y="638175"/>
          <a:ext cx="514910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INCOME STATEMENT</a:t>
          </a:r>
        </a:p>
      </xdr:txBody>
    </xdr:sp>
    <xdr:clientData/>
  </xdr:oneCellAnchor>
  <xdr:twoCellAnchor>
    <xdr:from>
      <xdr:col>7</xdr:col>
      <xdr:colOff>180975</xdr:colOff>
      <xdr:row>0</xdr:row>
      <xdr:rowOff>47625</xdr:rowOff>
    </xdr:from>
    <xdr:to>
      <xdr:col>7</xdr:col>
      <xdr:colOff>1000124</xdr:colOff>
      <xdr:row>3</xdr:row>
      <xdr:rowOff>0</xdr:rowOff>
    </xdr:to>
    <xdr:sp macro="" textlink="">
      <xdr:nvSpPr>
        <xdr:cNvPr id="7" name="Seta para a Esquerda 6">
          <a:hlinkClick xmlns:r="http://schemas.openxmlformats.org/officeDocument/2006/relationships" r:id="rId2"/>
          <a:extLst>
            <a:ext uri="{FF2B5EF4-FFF2-40B4-BE49-F238E27FC236}">
              <a16:creationId xmlns:a16="http://schemas.microsoft.com/office/drawing/2014/main" id="{00000000-0008-0000-0100-000007000000}"/>
            </a:ext>
          </a:extLst>
        </xdr:cNvPr>
        <xdr:cNvSpPr/>
      </xdr:nvSpPr>
      <xdr:spPr>
        <a:xfrm>
          <a:off x="11458575"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371475</xdr:colOff>
      <xdr:row>0</xdr:row>
      <xdr:rowOff>0</xdr:rowOff>
    </xdr:from>
    <xdr:to>
      <xdr:col>6</xdr:col>
      <xdr:colOff>28575</xdr:colOff>
      <xdr:row>4</xdr:row>
      <xdr:rowOff>29428</xdr:rowOff>
    </xdr:to>
    <xdr:pic>
      <xdr:nvPicPr>
        <xdr:cNvPr id="5" name="Imagem 4">
          <a:extLst>
            <a:ext uri="{FF2B5EF4-FFF2-40B4-BE49-F238E27FC236}">
              <a16:creationId xmlns:a16="http://schemas.microsoft.com/office/drawing/2014/main" id="{00000000-0008-0000-1100-000005000000}"/>
            </a:ext>
          </a:extLst>
        </xdr:cNvPr>
        <xdr:cNvPicPr>
          <a:picLocks noChangeAspect="1"/>
        </xdr:cNvPicPr>
      </xdr:nvPicPr>
      <xdr:blipFill rotWithShape="1">
        <a:blip xmlns:r="http://schemas.openxmlformats.org/officeDocument/2006/relationships" r:embed="rId1"/>
        <a:srcRect l="-1" r="42197"/>
        <a:stretch/>
      </xdr:blipFill>
      <xdr:spPr>
        <a:xfrm>
          <a:off x="371475" y="0"/>
          <a:ext cx="7981950" cy="1048603"/>
        </a:xfrm>
        <a:prstGeom prst="rect">
          <a:avLst/>
        </a:prstGeom>
      </xdr:spPr>
    </xdr:pic>
    <xdr:clientData/>
  </xdr:twoCellAnchor>
  <xdr:oneCellAnchor>
    <xdr:from>
      <xdr:col>1</xdr:col>
      <xdr:colOff>0</xdr:colOff>
      <xdr:row>3</xdr:row>
      <xdr:rowOff>95250</xdr:rowOff>
    </xdr:from>
    <xdr:ext cx="4281557" cy="342786"/>
    <xdr:sp macro="" textlink="">
      <xdr:nvSpPr>
        <xdr:cNvPr id="3" name="CaixaDeTexto 2">
          <a:extLst>
            <a:ext uri="{FF2B5EF4-FFF2-40B4-BE49-F238E27FC236}">
              <a16:creationId xmlns:a16="http://schemas.microsoft.com/office/drawing/2014/main" id="{00000000-0008-0000-1100-000003000000}"/>
            </a:ext>
          </a:extLst>
        </xdr:cNvPr>
        <xdr:cNvSpPr txBox="1"/>
      </xdr:nvSpPr>
      <xdr:spPr>
        <a:xfrm>
          <a:off x="400050" y="638175"/>
          <a:ext cx="42815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DATA&gt;  GENERATION</a:t>
          </a:r>
        </a:p>
      </xdr:txBody>
    </xdr:sp>
    <xdr:clientData/>
  </xdr:oneCellAnchor>
  <xdr:twoCellAnchor>
    <xdr:from>
      <xdr:col>5</xdr:col>
      <xdr:colOff>247650</xdr:colOff>
      <xdr:row>0</xdr:row>
      <xdr:rowOff>9525</xdr:rowOff>
    </xdr:from>
    <xdr:to>
      <xdr:col>5</xdr:col>
      <xdr:colOff>990600</xdr:colOff>
      <xdr:row>2</xdr:row>
      <xdr:rowOff>152400</xdr:rowOff>
    </xdr:to>
    <xdr:sp macro="" textlink="">
      <xdr:nvSpPr>
        <xdr:cNvPr id="4" name="Seta para a Esquerda 3">
          <a:hlinkClick xmlns:r="http://schemas.openxmlformats.org/officeDocument/2006/relationships" r:id="rId2"/>
          <a:extLst>
            <a:ext uri="{FF2B5EF4-FFF2-40B4-BE49-F238E27FC236}">
              <a16:creationId xmlns:a16="http://schemas.microsoft.com/office/drawing/2014/main" id="{00000000-0008-0000-1100-000004000000}"/>
            </a:ext>
          </a:extLst>
        </xdr:cNvPr>
        <xdr:cNvSpPr/>
      </xdr:nvSpPr>
      <xdr:spPr>
        <a:xfrm>
          <a:off x="7572375" y="952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371475</xdr:colOff>
      <xdr:row>0</xdr:row>
      <xdr:rowOff>0</xdr:rowOff>
    </xdr:from>
    <xdr:to>
      <xdr:col>8</xdr:col>
      <xdr:colOff>0</xdr:colOff>
      <xdr:row>4</xdr:row>
      <xdr:rowOff>29428</xdr:rowOff>
    </xdr:to>
    <xdr:pic>
      <xdr:nvPicPr>
        <xdr:cNvPr id="2" name="Imagem 1">
          <a:extLst>
            <a:ext uri="{FF2B5EF4-FFF2-40B4-BE49-F238E27FC236}">
              <a16:creationId xmlns:a16="http://schemas.microsoft.com/office/drawing/2014/main" id="{00000000-0008-0000-1200-000002000000}"/>
            </a:ext>
          </a:extLst>
        </xdr:cNvPr>
        <xdr:cNvPicPr>
          <a:picLocks noChangeAspect="1"/>
        </xdr:cNvPicPr>
      </xdr:nvPicPr>
      <xdr:blipFill rotWithShape="1">
        <a:blip xmlns:r="http://schemas.openxmlformats.org/officeDocument/2006/relationships" r:embed="rId1"/>
        <a:srcRect r="28676"/>
        <a:stretch/>
      </xdr:blipFill>
      <xdr:spPr>
        <a:xfrm>
          <a:off x="371475" y="0"/>
          <a:ext cx="9848850" cy="1048603"/>
        </a:xfrm>
        <a:prstGeom prst="rect">
          <a:avLst/>
        </a:prstGeom>
      </xdr:spPr>
    </xdr:pic>
    <xdr:clientData/>
  </xdr:twoCellAnchor>
  <xdr:oneCellAnchor>
    <xdr:from>
      <xdr:col>1</xdr:col>
      <xdr:colOff>0</xdr:colOff>
      <xdr:row>3</xdr:row>
      <xdr:rowOff>95250</xdr:rowOff>
    </xdr:from>
    <xdr:ext cx="4374274" cy="342786"/>
    <xdr:sp macro="" textlink="">
      <xdr:nvSpPr>
        <xdr:cNvPr id="3" name="CaixaDeTexto 2">
          <a:extLst>
            <a:ext uri="{FF2B5EF4-FFF2-40B4-BE49-F238E27FC236}">
              <a16:creationId xmlns:a16="http://schemas.microsoft.com/office/drawing/2014/main" id="{00000000-0008-0000-1200-000003000000}"/>
            </a:ext>
          </a:extLst>
        </xdr:cNvPr>
        <xdr:cNvSpPr txBox="1"/>
      </xdr:nvSpPr>
      <xdr:spPr>
        <a:xfrm>
          <a:off x="381000" y="666750"/>
          <a:ext cx="437427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GENERATION</a:t>
          </a:r>
        </a:p>
      </xdr:txBody>
    </xdr:sp>
    <xdr:clientData/>
  </xdr:oneCellAnchor>
  <xdr:twoCellAnchor>
    <xdr:from>
      <xdr:col>7</xdr:col>
      <xdr:colOff>304800</xdr:colOff>
      <xdr:row>0</xdr:row>
      <xdr:rowOff>38100</xdr:rowOff>
    </xdr:from>
    <xdr:to>
      <xdr:col>7</xdr:col>
      <xdr:colOff>1047750</xdr:colOff>
      <xdr:row>2</xdr:row>
      <xdr:rowOff>180975</xdr:rowOff>
    </xdr:to>
    <xdr:sp macro="" textlink="">
      <xdr:nvSpPr>
        <xdr:cNvPr id="4" name="Seta para a Esquerda 3">
          <a:hlinkClick xmlns:r="http://schemas.openxmlformats.org/officeDocument/2006/relationships" r:id="rId2"/>
          <a:extLst>
            <a:ext uri="{FF2B5EF4-FFF2-40B4-BE49-F238E27FC236}">
              <a16:creationId xmlns:a16="http://schemas.microsoft.com/office/drawing/2014/main" id="{00000000-0008-0000-1200-000004000000}"/>
            </a:ext>
          </a:extLst>
        </xdr:cNvPr>
        <xdr:cNvSpPr/>
      </xdr:nvSpPr>
      <xdr:spPr>
        <a:xfrm>
          <a:off x="9448800" y="38100"/>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9525</xdr:colOff>
      <xdr:row>4</xdr:row>
      <xdr:rowOff>29428</xdr:rowOff>
    </xdr:to>
    <xdr:pic>
      <xdr:nvPicPr>
        <xdr:cNvPr id="6" name="Imagem 5">
          <a:extLst>
            <a:ext uri="{FF2B5EF4-FFF2-40B4-BE49-F238E27FC236}">
              <a16:creationId xmlns:a16="http://schemas.microsoft.com/office/drawing/2014/main" id="{00000000-0008-0000-1300-000006000000}"/>
            </a:ext>
          </a:extLst>
        </xdr:cNvPr>
        <xdr:cNvPicPr>
          <a:picLocks noChangeAspect="1"/>
        </xdr:cNvPicPr>
      </xdr:nvPicPr>
      <xdr:blipFill rotWithShape="1">
        <a:blip xmlns:r="http://schemas.openxmlformats.org/officeDocument/2006/relationships" r:embed="rId1"/>
        <a:srcRect l="1" r="28400"/>
        <a:stretch/>
      </xdr:blipFill>
      <xdr:spPr>
        <a:xfrm>
          <a:off x="0" y="0"/>
          <a:ext cx="9886950" cy="1048603"/>
        </a:xfrm>
        <a:prstGeom prst="rect">
          <a:avLst/>
        </a:prstGeom>
      </xdr:spPr>
    </xdr:pic>
    <xdr:clientData/>
  </xdr:twoCellAnchor>
  <xdr:oneCellAnchor>
    <xdr:from>
      <xdr:col>1</xdr:col>
      <xdr:colOff>0</xdr:colOff>
      <xdr:row>3</xdr:row>
      <xdr:rowOff>95250</xdr:rowOff>
    </xdr:from>
    <xdr:ext cx="4475712" cy="342786"/>
    <xdr:sp macro="" textlink="">
      <xdr:nvSpPr>
        <xdr:cNvPr id="3" name="CaixaDeTexto 2">
          <a:extLst>
            <a:ext uri="{FF2B5EF4-FFF2-40B4-BE49-F238E27FC236}">
              <a16:creationId xmlns:a16="http://schemas.microsoft.com/office/drawing/2014/main" id="{00000000-0008-0000-1300-000003000000}"/>
            </a:ext>
          </a:extLst>
        </xdr:cNvPr>
        <xdr:cNvSpPr txBox="1"/>
      </xdr:nvSpPr>
      <xdr:spPr>
        <a:xfrm>
          <a:off x="400050" y="638175"/>
          <a:ext cx="44757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a:t>
          </a:r>
          <a:r>
            <a:rPr lang="pt-BR" sz="1600" b="1" baseline="0">
              <a:solidFill>
                <a:schemeClr val="bg1"/>
              </a:solidFill>
            </a:rPr>
            <a:t>TRANSMISSION</a:t>
          </a:r>
          <a:endParaRPr lang="pt-BR" sz="1600" b="1">
            <a:solidFill>
              <a:schemeClr val="bg1"/>
            </a:solidFill>
          </a:endParaRPr>
        </a:p>
      </xdr:txBody>
    </xdr:sp>
    <xdr:clientData/>
  </xdr:oneCellAnchor>
  <xdr:twoCellAnchor>
    <xdr:from>
      <xdr:col>8</xdr:col>
      <xdr:colOff>66675</xdr:colOff>
      <xdr:row>0</xdr:row>
      <xdr:rowOff>38100</xdr:rowOff>
    </xdr:from>
    <xdr:to>
      <xdr:col>8</xdr:col>
      <xdr:colOff>809625</xdr:colOff>
      <xdr:row>2</xdr:row>
      <xdr:rowOff>180975</xdr:rowOff>
    </xdr:to>
    <xdr:sp macro="" textlink="">
      <xdr:nvSpPr>
        <xdr:cNvPr id="5" name="Seta para a Esquerda 4">
          <a:hlinkClick xmlns:r="http://schemas.openxmlformats.org/officeDocument/2006/relationships" r:id="rId2"/>
          <a:extLst>
            <a:ext uri="{FF2B5EF4-FFF2-40B4-BE49-F238E27FC236}">
              <a16:creationId xmlns:a16="http://schemas.microsoft.com/office/drawing/2014/main" id="{00000000-0008-0000-1300-000005000000}"/>
            </a:ext>
          </a:extLst>
        </xdr:cNvPr>
        <xdr:cNvSpPr/>
      </xdr:nvSpPr>
      <xdr:spPr>
        <a:xfrm>
          <a:off x="9096375" y="38100"/>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8</xdr:col>
      <xdr:colOff>28574</xdr:colOff>
      <xdr:row>4</xdr:row>
      <xdr:rowOff>39632</xdr:rowOff>
    </xdr:to>
    <xdr:pic>
      <xdr:nvPicPr>
        <xdr:cNvPr id="2" name="Imagem 1">
          <a:extLst>
            <a:ext uri="{FF2B5EF4-FFF2-40B4-BE49-F238E27FC236}">
              <a16:creationId xmlns:a16="http://schemas.microsoft.com/office/drawing/2014/main" id="{00000000-0008-0000-1400-000002000000}"/>
            </a:ext>
          </a:extLst>
        </xdr:cNvPr>
        <xdr:cNvPicPr>
          <a:picLocks noChangeAspect="1"/>
        </xdr:cNvPicPr>
      </xdr:nvPicPr>
      <xdr:blipFill rotWithShape="1">
        <a:blip xmlns:r="http://schemas.openxmlformats.org/officeDocument/2006/relationships" r:embed="rId1"/>
        <a:srcRect r="30069" b="86057"/>
        <a:stretch/>
      </xdr:blipFill>
      <xdr:spPr>
        <a:xfrm>
          <a:off x="381000" y="0"/>
          <a:ext cx="9734549" cy="1058807"/>
        </a:xfrm>
        <a:prstGeom prst="rect">
          <a:avLst/>
        </a:prstGeom>
      </xdr:spPr>
    </xdr:pic>
    <xdr:clientData/>
  </xdr:twoCellAnchor>
  <xdr:oneCellAnchor>
    <xdr:from>
      <xdr:col>1</xdr:col>
      <xdr:colOff>0</xdr:colOff>
      <xdr:row>3</xdr:row>
      <xdr:rowOff>95250</xdr:rowOff>
    </xdr:from>
    <xdr:ext cx="4423775" cy="342786"/>
    <xdr:sp macro="" textlink="">
      <xdr:nvSpPr>
        <xdr:cNvPr id="3" name="CaixaDeTexto 2">
          <a:extLst>
            <a:ext uri="{FF2B5EF4-FFF2-40B4-BE49-F238E27FC236}">
              <a16:creationId xmlns:a16="http://schemas.microsoft.com/office/drawing/2014/main" id="{00000000-0008-0000-1400-000003000000}"/>
            </a:ext>
          </a:extLst>
        </xdr:cNvPr>
        <xdr:cNvSpPr txBox="1"/>
      </xdr:nvSpPr>
      <xdr:spPr>
        <a:xfrm>
          <a:off x="400050" y="638175"/>
          <a:ext cx="44237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a:t>
          </a:r>
          <a:r>
            <a:rPr lang="pt-BR" sz="1600" b="1" baseline="0">
              <a:solidFill>
                <a:schemeClr val="bg1"/>
              </a:solidFill>
            </a:rPr>
            <a:t>DISTRIBUTION</a:t>
          </a:r>
          <a:endParaRPr lang="pt-BR" sz="1600" b="1">
            <a:solidFill>
              <a:schemeClr val="bg1"/>
            </a:solidFill>
          </a:endParaRPr>
        </a:p>
      </xdr:txBody>
    </xdr:sp>
    <xdr:clientData/>
  </xdr:oneCellAnchor>
  <xdr:twoCellAnchor>
    <xdr:from>
      <xdr:col>7</xdr:col>
      <xdr:colOff>609600</xdr:colOff>
      <xdr:row>0</xdr:row>
      <xdr:rowOff>66675</xdr:rowOff>
    </xdr:from>
    <xdr:to>
      <xdr:col>7</xdr:col>
      <xdr:colOff>1352550</xdr:colOff>
      <xdr:row>3</xdr:row>
      <xdr:rowOff>19050</xdr:rowOff>
    </xdr:to>
    <xdr:sp macro="" textlink="">
      <xdr:nvSpPr>
        <xdr:cNvPr id="4" name="Seta para a Esquerda 3">
          <a:hlinkClick xmlns:r="http://schemas.openxmlformats.org/officeDocument/2006/relationships" r:id="rId2"/>
          <a:extLst>
            <a:ext uri="{FF2B5EF4-FFF2-40B4-BE49-F238E27FC236}">
              <a16:creationId xmlns:a16="http://schemas.microsoft.com/office/drawing/2014/main" id="{00000000-0008-0000-1400-000004000000}"/>
            </a:ext>
          </a:extLst>
        </xdr:cNvPr>
        <xdr:cNvSpPr/>
      </xdr:nvSpPr>
      <xdr:spPr>
        <a:xfrm>
          <a:off x="9277350" y="6667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10</xdr:col>
      <xdr:colOff>228600</xdr:colOff>
      <xdr:row>4</xdr:row>
      <xdr:rowOff>31344</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1" r="-1104" b="86057"/>
        <a:stretch/>
      </xdr:blipFill>
      <xdr:spPr>
        <a:xfrm>
          <a:off x="381000" y="0"/>
          <a:ext cx="13963650" cy="1050519"/>
        </a:xfrm>
        <a:prstGeom prst="rect">
          <a:avLst/>
        </a:prstGeom>
      </xdr:spPr>
    </xdr:pic>
    <xdr:clientData/>
  </xdr:twoCellAnchor>
  <xdr:oneCellAnchor>
    <xdr:from>
      <xdr:col>1</xdr:col>
      <xdr:colOff>0</xdr:colOff>
      <xdr:row>3</xdr:row>
      <xdr:rowOff>95251</xdr:rowOff>
    </xdr:from>
    <xdr:ext cx="7524749" cy="488156"/>
    <xdr:sp macro="" textlink="">
      <xdr:nvSpPr>
        <xdr:cNvPr id="3" name="CaixaDeTexto 2">
          <a:extLst>
            <a:ext uri="{FF2B5EF4-FFF2-40B4-BE49-F238E27FC236}">
              <a16:creationId xmlns:a16="http://schemas.microsoft.com/office/drawing/2014/main" id="{00000000-0008-0000-0200-000003000000}"/>
            </a:ext>
          </a:extLst>
        </xdr:cNvPr>
        <xdr:cNvSpPr txBox="1"/>
      </xdr:nvSpPr>
      <xdr:spPr>
        <a:xfrm>
          <a:off x="404813" y="631032"/>
          <a:ext cx="7524749" cy="4881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600" b="1">
              <a:solidFill>
                <a:schemeClr val="bg1"/>
              </a:solidFill>
            </a:rPr>
            <a:t>Exhibit I - CONSOLIDATED RESULTS &gt;</a:t>
          </a:r>
          <a:r>
            <a:rPr lang="pt-BR" sz="1600" b="1" baseline="0">
              <a:solidFill>
                <a:schemeClr val="bg1"/>
              </a:solidFill>
            </a:rPr>
            <a:t> BALANCE SHEET</a:t>
          </a:r>
        </a:p>
        <a:p>
          <a:endParaRPr lang="pt-BR" sz="1600" b="1">
            <a:solidFill>
              <a:schemeClr val="bg1"/>
            </a:solidFill>
          </a:endParaRPr>
        </a:p>
      </xdr:txBody>
    </xdr:sp>
    <xdr:clientData/>
  </xdr:oneCellAnchor>
  <xdr:twoCellAnchor>
    <xdr:from>
      <xdr:col>8</xdr:col>
      <xdr:colOff>971551</xdr:colOff>
      <xdr:row>0</xdr:row>
      <xdr:rowOff>28575</xdr:rowOff>
    </xdr:from>
    <xdr:to>
      <xdr:col>10</xdr:col>
      <xdr:colOff>19051</xdr:colOff>
      <xdr:row>2</xdr:row>
      <xdr:rowOff>171450</xdr:rowOff>
    </xdr:to>
    <xdr:sp macro="" textlink="">
      <xdr:nvSpPr>
        <xdr:cNvPr id="4" name="Seta para a Esquerda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13392151" y="2857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31751</xdr:colOff>
      <xdr:row>0</xdr:row>
      <xdr:rowOff>1</xdr:rowOff>
    </xdr:from>
    <xdr:to>
      <xdr:col>4</xdr:col>
      <xdr:colOff>10584</xdr:colOff>
      <xdr:row>4</xdr:row>
      <xdr:rowOff>150111</xdr:rowOff>
    </xdr:to>
    <xdr:pic>
      <xdr:nvPicPr>
        <xdr:cNvPr id="2" name="Imagem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r="9809" b="86057"/>
        <a:stretch/>
      </xdr:blipFill>
      <xdr:spPr>
        <a:xfrm>
          <a:off x="412751" y="1"/>
          <a:ext cx="11324166" cy="912110"/>
        </a:xfrm>
        <a:prstGeom prst="rect">
          <a:avLst/>
        </a:prstGeom>
      </xdr:spPr>
    </xdr:pic>
    <xdr:clientData/>
  </xdr:twoCellAnchor>
  <xdr:oneCellAnchor>
    <xdr:from>
      <xdr:col>1</xdr:col>
      <xdr:colOff>0</xdr:colOff>
      <xdr:row>3</xdr:row>
      <xdr:rowOff>10586</xdr:rowOff>
    </xdr:from>
    <xdr:ext cx="4356770" cy="593239"/>
    <xdr:sp macro="" textlink="">
      <xdr:nvSpPr>
        <xdr:cNvPr id="3" name="CaixaDeTexto 2">
          <a:extLst>
            <a:ext uri="{FF2B5EF4-FFF2-40B4-BE49-F238E27FC236}">
              <a16:creationId xmlns:a16="http://schemas.microsoft.com/office/drawing/2014/main" id="{00000000-0008-0000-0300-000003000000}"/>
            </a:ext>
          </a:extLst>
        </xdr:cNvPr>
        <xdr:cNvSpPr txBox="1"/>
      </xdr:nvSpPr>
      <xdr:spPr>
        <a:xfrm>
          <a:off x="381000" y="582086"/>
          <a:ext cx="4356770"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a:t>
          </a:r>
          <a:r>
            <a:rPr lang="pt-BR" sz="1600" b="1" baseline="0">
              <a:solidFill>
                <a:schemeClr val="bg1"/>
              </a:solidFill>
            </a:rPr>
            <a:t>CASH FLOW</a:t>
          </a:r>
        </a:p>
        <a:p>
          <a:endParaRPr lang="pt-BR" sz="1600" b="1">
            <a:solidFill>
              <a:schemeClr val="bg1"/>
            </a:solidFill>
          </a:endParaRPr>
        </a:p>
      </xdr:txBody>
    </xdr:sp>
    <xdr:clientData/>
  </xdr:oneCellAnchor>
  <xdr:twoCellAnchor editAs="absolute">
    <xdr:from>
      <xdr:col>3</xdr:col>
      <xdr:colOff>1221318</xdr:colOff>
      <xdr:row>0</xdr:row>
      <xdr:rowOff>2117</xdr:rowOff>
    </xdr:from>
    <xdr:to>
      <xdr:col>3</xdr:col>
      <xdr:colOff>1964268</xdr:colOff>
      <xdr:row>2</xdr:row>
      <xdr:rowOff>141817</xdr:rowOff>
    </xdr:to>
    <xdr:sp macro="" textlink="">
      <xdr:nvSpPr>
        <xdr:cNvPr id="4" name="Seta para a Esquerda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10947401" y="2117"/>
          <a:ext cx="742950" cy="520700"/>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oneCellAnchor>
    <xdr:from>
      <xdr:col>1</xdr:col>
      <xdr:colOff>0</xdr:colOff>
      <xdr:row>5</xdr:row>
      <xdr:rowOff>95250</xdr:rowOff>
    </xdr:from>
    <xdr:ext cx="6344494" cy="342786"/>
    <xdr:sp macro="" textlink="">
      <xdr:nvSpPr>
        <xdr:cNvPr id="5" name="CaixaDeTexto 4">
          <a:extLst>
            <a:ext uri="{FF2B5EF4-FFF2-40B4-BE49-F238E27FC236}">
              <a16:creationId xmlns:a16="http://schemas.microsoft.com/office/drawing/2014/main" id="{00000000-0008-0000-0300-000003000000}"/>
            </a:ext>
          </a:extLst>
        </xdr:cNvPr>
        <xdr:cNvSpPr txBox="1"/>
      </xdr:nvSpPr>
      <xdr:spPr>
        <a:xfrm>
          <a:off x="381000" y="666750"/>
          <a:ext cx="634449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ANEXO I - RESULTADO</a:t>
          </a:r>
          <a:r>
            <a:rPr lang="pt-BR" sz="1600" b="1" baseline="0">
              <a:solidFill>
                <a:schemeClr val="bg1"/>
              </a:solidFill>
            </a:rPr>
            <a:t> CONSOLIDADO &gt; FLUXO DE CAIXA CONSOLIDADO</a:t>
          </a:r>
          <a:endParaRPr lang="pt-BR" sz="1600" b="1">
            <a:solidFill>
              <a:schemeClr val="bg1"/>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8</xdr:col>
      <xdr:colOff>38100</xdr:colOff>
      <xdr:row>4</xdr:row>
      <xdr:rowOff>28169</xdr:rowOff>
    </xdr:to>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r="27655" b="86057"/>
        <a:stretch/>
      </xdr:blipFill>
      <xdr:spPr>
        <a:xfrm>
          <a:off x="381000" y="0"/>
          <a:ext cx="9991725" cy="1050519"/>
        </a:xfrm>
        <a:prstGeom prst="rect">
          <a:avLst/>
        </a:prstGeom>
      </xdr:spPr>
    </xdr:pic>
    <xdr:clientData/>
  </xdr:twoCellAnchor>
  <xdr:oneCellAnchor>
    <xdr:from>
      <xdr:col>1</xdr:col>
      <xdr:colOff>0</xdr:colOff>
      <xdr:row>3</xdr:row>
      <xdr:rowOff>95250</xdr:rowOff>
    </xdr:from>
    <xdr:ext cx="4944559" cy="593239"/>
    <xdr:sp macro="" textlink="">
      <xdr:nvSpPr>
        <xdr:cNvPr id="3" name="CaixaDeTexto 2">
          <a:extLst>
            <a:ext uri="{FF2B5EF4-FFF2-40B4-BE49-F238E27FC236}">
              <a16:creationId xmlns:a16="http://schemas.microsoft.com/office/drawing/2014/main" id="{00000000-0008-0000-0400-000003000000}"/>
            </a:ext>
          </a:extLst>
        </xdr:cNvPr>
        <xdr:cNvSpPr txBox="1"/>
      </xdr:nvSpPr>
      <xdr:spPr>
        <a:xfrm>
          <a:off x="400050" y="638175"/>
          <a:ext cx="4944559"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a:t>
          </a:r>
          <a:r>
            <a:rPr lang="pt-BR" sz="1600" b="1" baseline="0">
              <a:solidFill>
                <a:schemeClr val="bg1"/>
              </a:solidFill>
            </a:rPr>
            <a:t>FINANCIAL RESULT</a:t>
          </a:r>
        </a:p>
        <a:p>
          <a:endParaRPr lang="pt-BR" sz="1600" b="1">
            <a:solidFill>
              <a:schemeClr val="bg1"/>
            </a:solidFill>
          </a:endParaRPr>
        </a:p>
      </xdr:txBody>
    </xdr:sp>
    <xdr:clientData/>
  </xdr:oneCellAnchor>
  <xdr:twoCellAnchor>
    <xdr:from>
      <xdr:col>6</xdr:col>
      <xdr:colOff>819151</xdr:colOff>
      <xdr:row>0</xdr:row>
      <xdr:rowOff>66675</xdr:rowOff>
    </xdr:from>
    <xdr:to>
      <xdr:col>7</xdr:col>
      <xdr:colOff>704851</xdr:colOff>
      <xdr:row>3</xdr:row>
      <xdr:rowOff>19050</xdr:rowOff>
    </xdr:to>
    <xdr:sp macro="" textlink="">
      <xdr:nvSpPr>
        <xdr:cNvPr id="4" name="Seta para a Esquerda 3">
          <a:hlinkClick xmlns:r="http://schemas.openxmlformats.org/officeDocument/2006/relationships" r:id="rId2"/>
          <a:extLst>
            <a:ext uri="{FF2B5EF4-FFF2-40B4-BE49-F238E27FC236}">
              <a16:creationId xmlns:a16="http://schemas.microsoft.com/office/drawing/2014/main" id="{00000000-0008-0000-0400-000004000000}"/>
            </a:ext>
          </a:extLst>
        </xdr:cNvPr>
        <xdr:cNvSpPr/>
      </xdr:nvSpPr>
      <xdr:spPr>
        <a:xfrm>
          <a:off x="9582151" y="6667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8</xdr:col>
      <xdr:colOff>57151</xdr:colOff>
      <xdr:row>4</xdr:row>
      <xdr:rowOff>54788</xdr:rowOff>
    </xdr:to>
    <xdr:pic>
      <xdr:nvPicPr>
        <xdr:cNvPr id="2" name="Imagem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r="39379" b="86057"/>
        <a:stretch/>
      </xdr:blipFill>
      <xdr:spPr>
        <a:xfrm>
          <a:off x="381000" y="0"/>
          <a:ext cx="8582026" cy="1073963"/>
        </a:xfrm>
        <a:prstGeom prst="rect">
          <a:avLst/>
        </a:prstGeom>
      </xdr:spPr>
    </xdr:pic>
    <xdr:clientData/>
  </xdr:twoCellAnchor>
  <xdr:oneCellAnchor>
    <xdr:from>
      <xdr:col>1</xdr:col>
      <xdr:colOff>0</xdr:colOff>
      <xdr:row>3</xdr:row>
      <xdr:rowOff>95250</xdr:rowOff>
    </xdr:from>
    <xdr:ext cx="8929432" cy="593239"/>
    <xdr:sp macro="" textlink="">
      <xdr:nvSpPr>
        <xdr:cNvPr id="3" name="CaixaDeTexto 2">
          <a:extLst>
            <a:ext uri="{FF2B5EF4-FFF2-40B4-BE49-F238E27FC236}">
              <a16:creationId xmlns:a16="http://schemas.microsoft.com/office/drawing/2014/main" id="{00000000-0008-0000-0500-000003000000}"/>
            </a:ext>
          </a:extLst>
        </xdr:cNvPr>
        <xdr:cNvSpPr txBox="1"/>
      </xdr:nvSpPr>
      <xdr:spPr>
        <a:xfrm>
          <a:off x="400050" y="638175"/>
          <a:ext cx="8929432"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a:t>
          </a:r>
          <a:r>
            <a:rPr lang="pt-BR" sz="1600" b="1" baseline="0">
              <a:solidFill>
                <a:schemeClr val="bg1"/>
              </a:solidFill>
            </a:rPr>
            <a:t>ADJUSTED EBITDA AND EQUITY IN EARNINGS OF SUBSIDIARIES</a:t>
          </a:r>
        </a:p>
        <a:p>
          <a:endParaRPr lang="pt-BR" sz="1600" b="1" baseline="0">
            <a:solidFill>
              <a:schemeClr val="bg1"/>
            </a:solidFill>
          </a:endParaRPr>
        </a:p>
      </xdr:txBody>
    </xdr:sp>
    <xdr:clientData/>
  </xdr:oneCellAnchor>
  <xdr:twoCellAnchor>
    <xdr:from>
      <xdr:col>6</xdr:col>
      <xdr:colOff>676276</xdr:colOff>
      <xdr:row>0</xdr:row>
      <xdr:rowOff>66675</xdr:rowOff>
    </xdr:from>
    <xdr:to>
      <xdr:col>8</xdr:col>
      <xdr:colOff>66676</xdr:colOff>
      <xdr:row>3</xdr:row>
      <xdr:rowOff>19050</xdr:rowOff>
    </xdr:to>
    <xdr:sp macro="" textlink="">
      <xdr:nvSpPr>
        <xdr:cNvPr id="4" name="Seta para a Esquerda 3">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8029576" y="6667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314326</xdr:colOff>
      <xdr:row>0</xdr:row>
      <xdr:rowOff>0</xdr:rowOff>
    </xdr:from>
    <xdr:to>
      <xdr:col>8</xdr:col>
      <xdr:colOff>114301</xdr:colOff>
      <xdr:row>4</xdr:row>
      <xdr:rowOff>26253</xdr:rowOff>
    </xdr:to>
    <xdr:pic>
      <xdr:nvPicPr>
        <xdr:cNvPr id="3" name="Imagem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r="39299"/>
        <a:stretch/>
      </xdr:blipFill>
      <xdr:spPr>
        <a:xfrm>
          <a:off x="314326" y="0"/>
          <a:ext cx="8382000" cy="1048603"/>
        </a:xfrm>
        <a:prstGeom prst="rect">
          <a:avLst/>
        </a:prstGeom>
      </xdr:spPr>
    </xdr:pic>
    <xdr:clientData/>
  </xdr:twoCellAnchor>
  <xdr:oneCellAnchor>
    <xdr:from>
      <xdr:col>1</xdr:col>
      <xdr:colOff>0</xdr:colOff>
      <xdr:row>3</xdr:row>
      <xdr:rowOff>95250</xdr:rowOff>
    </xdr:from>
    <xdr:ext cx="6229350" cy="342786"/>
    <xdr:sp macro="" textlink="">
      <xdr:nvSpPr>
        <xdr:cNvPr id="4" name="CaixaDeTexto 3">
          <a:extLst>
            <a:ext uri="{FF2B5EF4-FFF2-40B4-BE49-F238E27FC236}">
              <a16:creationId xmlns:a16="http://schemas.microsoft.com/office/drawing/2014/main" id="{00000000-0008-0000-0600-000004000000}"/>
            </a:ext>
          </a:extLst>
        </xdr:cNvPr>
        <xdr:cNvSpPr txBox="1"/>
      </xdr:nvSpPr>
      <xdr:spPr>
        <a:xfrm>
          <a:off x="400050" y="638175"/>
          <a:ext cx="622935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II- RESULT BY SUBSIDIARY </a:t>
          </a:r>
          <a:r>
            <a:rPr lang="pt-BR" sz="1600" b="1" baseline="0">
              <a:solidFill>
                <a:schemeClr val="bg1"/>
              </a:solidFill>
            </a:rPr>
            <a:t>&gt; COPEL GET (CONSOLIDATED)</a:t>
          </a:r>
          <a:endParaRPr lang="pt-BR" sz="1600" b="1">
            <a:solidFill>
              <a:schemeClr val="bg1"/>
            </a:solidFill>
          </a:endParaRPr>
        </a:p>
      </xdr:txBody>
    </xdr:sp>
    <xdr:clientData/>
  </xdr:oneCellAnchor>
  <xdr:twoCellAnchor>
    <xdr:from>
      <xdr:col>7</xdr:col>
      <xdr:colOff>66675</xdr:colOff>
      <xdr:row>0</xdr:row>
      <xdr:rowOff>47625</xdr:rowOff>
    </xdr:from>
    <xdr:to>
      <xdr:col>8</xdr:col>
      <xdr:colOff>95250</xdr:colOff>
      <xdr:row>3</xdr:row>
      <xdr:rowOff>0</xdr:rowOff>
    </xdr:to>
    <xdr:sp macro="" textlink="">
      <xdr:nvSpPr>
        <xdr:cNvPr id="5" name="Seta para a Esquerda 4">
          <a:hlinkClick xmlns:r="http://schemas.openxmlformats.org/officeDocument/2006/relationships" r:id="rId2"/>
          <a:extLst>
            <a:ext uri="{FF2B5EF4-FFF2-40B4-BE49-F238E27FC236}">
              <a16:creationId xmlns:a16="http://schemas.microsoft.com/office/drawing/2014/main" id="{00000000-0008-0000-0600-000005000000}"/>
            </a:ext>
          </a:extLst>
        </xdr:cNvPr>
        <xdr:cNvSpPr/>
      </xdr:nvSpPr>
      <xdr:spPr>
        <a:xfrm>
          <a:off x="7934325" y="4762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352425</xdr:colOff>
      <xdr:row>0</xdr:row>
      <xdr:rowOff>0</xdr:rowOff>
    </xdr:from>
    <xdr:to>
      <xdr:col>8</xdr:col>
      <xdr:colOff>152400</xdr:colOff>
      <xdr:row>4</xdr:row>
      <xdr:rowOff>29428</xdr:rowOff>
    </xdr:to>
    <xdr:pic>
      <xdr:nvPicPr>
        <xdr:cNvPr id="8" name="Imagem 7">
          <a:extLst>
            <a:ext uri="{FF2B5EF4-FFF2-40B4-BE49-F238E27FC236}">
              <a16:creationId xmlns:a16="http://schemas.microsoft.com/office/drawing/2014/main" id="{00000000-0008-0000-0700-000008000000}"/>
            </a:ext>
          </a:extLst>
        </xdr:cNvPr>
        <xdr:cNvPicPr>
          <a:picLocks noChangeAspect="1"/>
        </xdr:cNvPicPr>
      </xdr:nvPicPr>
      <xdr:blipFill rotWithShape="1">
        <a:blip xmlns:r="http://schemas.openxmlformats.org/officeDocument/2006/relationships" r:embed="rId1"/>
        <a:srcRect r="39299"/>
        <a:stretch/>
      </xdr:blipFill>
      <xdr:spPr>
        <a:xfrm>
          <a:off x="352425" y="0"/>
          <a:ext cx="8382000" cy="1048603"/>
        </a:xfrm>
        <a:prstGeom prst="rect">
          <a:avLst/>
        </a:prstGeom>
      </xdr:spPr>
    </xdr:pic>
    <xdr:clientData/>
  </xdr:twoCellAnchor>
  <xdr:oneCellAnchor>
    <xdr:from>
      <xdr:col>1</xdr:col>
      <xdr:colOff>0</xdr:colOff>
      <xdr:row>3</xdr:row>
      <xdr:rowOff>95250</xdr:rowOff>
    </xdr:from>
    <xdr:ext cx="4079322" cy="342786"/>
    <xdr:sp macro="" textlink="">
      <xdr:nvSpPr>
        <xdr:cNvPr id="3" name="CaixaDeTexto 2">
          <a:extLst>
            <a:ext uri="{FF2B5EF4-FFF2-40B4-BE49-F238E27FC236}">
              <a16:creationId xmlns:a16="http://schemas.microsoft.com/office/drawing/2014/main" id="{00000000-0008-0000-0700-000003000000}"/>
            </a:ext>
          </a:extLst>
        </xdr:cNvPr>
        <xdr:cNvSpPr txBox="1"/>
      </xdr:nvSpPr>
      <xdr:spPr>
        <a:xfrm>
          <a:off x="400050" y="638175"/>
          <a:ext cx="407932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t>
          </a:r>
          <a:r>
            <a:rPr lang="pt-BR" sz="1600" b="1" baseline="0">
              <a:solidFill>
                <a:schemeClr val="bg1"/>
              </a:solidFill>
            </a:rPr>
            <a:t>COPEL DIS</a:t>
          </a:r>
          <a:endParaRPr lang="pt-BR" sz="1600" b="1">
            <a:solidFill>
              <a:schemeClr val="bg1"/>
            </a:solidFill>
          </a:endParaRPr>
        </a:p>
      </xdr:txBody>
    </xdr:sp>
    <xdr:clientData/>
  </xdr:oneCellAnchor>
  <xdr:twoCellAnchor>
    <xdr:from>
      <xdr:col>7</xdr:col>
      <xdr:colOff>104775</xdr:colOff>
      <xdr:row>0</xdr:row>
      <xdr:rowOff>28575</xdr:rowOff>
    </xdr:from>
    <xdr:to>
      <xdr:col>8</xdr:col>
      <xdr:colOff>133350</xdr:colOff>
      <xdr:row>2</xdr:row>
      <xdr:rowOff>171450</xdr:rowOff>
    </xdr:to>
    <xdr:sp macro="" textlink="">
      <xdr:nvSpPr>
        <xdr:cNvPr id="4" name="Seta para a Esquerda 3">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7972425" y="2857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8</xdr:col>
      <xdr:colOff>123825</xdr:colOff>
      <xdr:row>4</xdr:row>
      <xdr:rowOff>29428</xdr:rowOff>
    </xdr:to>
    <xdr:pic>
      <xdr:nvPicPr>
        <xdr:cNvPr id="5" name="Imagem 4">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1"/>
        <a:srcRect r="39299"/>
        <a:stretch/>
      </xdr:blipFill>
      <xdr:spPr>
        <a:xfrm>
          <a:off x="323850" y="0"/>
          <a:ext cx="8382000" cy="1048603"/>
        </a:xfrm>
        <a:prstGeom prst="rect">
          <a:avLst/>
        </a:prstGeom>
      </xdr:spPr>
    </xdr:pic>
    <xdr:clientData/>
  </xdr:twoCellAnchor>
  <xdr:oneCellAnchor>
    <xdr:from>
      <xdr:col>1</xdr:col>
      <xdr:colOff>0</xdr:colOff>
      <xdr:row>3</xdr:row>
      <xdr:rowOff>95250</xdr:rowOff>
    </xdr:from>
    <xdr:ext cx="5819991" cy="342786"/>
    <xdr:sp macro="" textlink="">
      <xdr:nvSpPr>
        <xdr:cNvPr id="3" name="CaixaDeTexto 2">
          <a:extLst>
            <a:ext uri="{FF2B5EF4-FFF2-40B4-BE49-F238E27FC236}">
              <a16:creationId xmlns:a16="http://schemas.microsoft.com/office/drawing/2014/main" id="{00000000-0008-0000-0800-000003000000}"/>
            </a:ext>
          </a:extLst>
        </xdr:cNvPr>
        <xdr:cNvSpPr txBox="1"/>
      </xdr:nvSpPr>
      <xdr:spPr>
        <a:xfrm>
          <a:off x="400050" y="638175"/>
          <a:ext cx="581999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t>
          </a:r>
          <a:r>
            <a:rPr lang="pt-BR" sz="1600" b="1" baseline="0">
              <a:solidFill>
                <a:schemeClr val="bg1"/>
              </a:solidFill>
            </a:rPr>
            <a:t>COPEL COM (MERCADO LIVRE)</a:t>
          </a:r>
          <a:endParaRPr lang="pt-BR" sz="1600" b="1">
            <a:solidFill>
              <a:schemeClr val="bg1"/>
            </a:solidFill>
          </a:endParaRPr>
        </a:p>
      </xdr:txBody>
    </xdr:sp>
    <xdr:clientData/>
  </xdr:oneCellAnchor>
  <xdr:twoCellAnchor>
    <xdr:from>
      <xdr:col>7</xdr:col>
      <xdr:colOff>57150</xdr:colOff>
      <xdr:row>0</xdr:row>
      <xdr:rowOff>38100</xdr:rowOff>
    </xdr:from>
    <xdr:to>
      <xdr:col>8</xdr:col>
      <xdr:colOff>85725</xdr:colOff>
      <xdr:row>2</xdr:row>
      <xdr:rowOff>180975</xdr:rowOff>
    </xdr:to>
    <xdr:sp macro="" textlink="">
      <xdr:nvSpPr>
        <xdr:cNvPr id="4" name="Seta para a Esquerda 3">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7924800" y="38100"/>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abSelected="1" zoomScaleNormal="100" workbookViewId="0"/>
  </sheetViews>
  <sheetFormatPr defaultColWidth="9.140625" defaultRowHeight="15" x14ac:dyDescent="0.25"/>
  <cols>
    <col min="1" max="16384" width="9.140625" style="1"/>
  </cols>
  <sheetData/>
  <sheetProtection password="DDEA" sheet="1" objects="1" scenarios="1"/>
  <printOptions horizontalCentered="1" verticalCentered="1"/>
  <pageMargins left="0.25" right="0.25" top="0.75" bottom="0.75" header="0.3" footer="0.3"/>
  <pageSetup paperSize="8"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R88"/>
  <sheetViews>
    <sheetView topLeftCell="A28" zoomScaleNormal="100" workbookViewId="0">
      <selection activeCell="J43" sqref="J43"/>
    </sheetView>
  </sheetViews>
  <sheetFormatPr defaultColWidth="9.140625" defaultRowHeight="15" x14ac:dyDescent="0.25"/>
  <cols>
    <col min="1" max="1" width="5.7109375" style="427" customWidth="1"/>
    <col min="2" max="2" width="50.7109375" style="427" customWidth="1"/>
    <col min="3" max="4" width="10.7109375" style="427" customWidth="1"/>
    <col min="5" max="16" width="9.7109375" style="427" customWidth="1"/>
    <col min="17" max="17" width="10.28515625" style="427" customWidth="1"/>
    <col min="18" max="18" width="11.5703125" style="427" bestFit="1" customWidth="1"/>
    <col min="19" max="16384" width="9.140625" style="427"/>
  </cols>
  <sheetData>
    <row r="4" spans="2:18" ht="35.25" customHeight="1" x14ac:dyDescent="0.25"/>
    <row r="6" spans="2:18" ht="15" customHeight="1" x14ac:dyDescent="0.25">
      <c r="B6" s="950" t="s">
        <v>44</v>
      </c>
      <c r="C6" s="950"/>
      <c r="D6" s="950"/>
      <c r="E6" s="950"/>
      <c r="F6" s="950"/>
      <c r="G6" s="950"/>
      <c r="H6" s="950"/>
      <c r="I6" s="950"/>
      <c r="J6" s="950"/>
      <c r="K6" s="950"/>
      <c r="L6" s="950"/>
      <c r="M6" s="950"/>
      <c r="N6" s="950"/>
      <c r="O6" s="950"/>
      <c r="P6" s="950"/>
      <c r="Q6" s="950"/>
      <c r="R6" s="950"/>
    </row>
    <row r="7" spans="2:18" ht="15" customHeight="1" x14ac:dyDescent="0.25">
      <c r="B7" s="954" t="s">
        <v>260</v>
      </c>
      <c r="C7" s="953" t="s">
        <v>261</v>
      </c>
      <c r="D7" s="953"/>
      <c r="E7" s="956" t="s">
        <v>262</v>
      </c>
      <c r="F7" s="956" t="s">
        <v>695</v>
      </c>
      <c r="G7" s="956" t="s">
        <v>263</v>
      </c>
      <c r="H7" s="956" t="s">
        <v>264</v>
      </c>
      <c r="I7" s="948" t="s">
        <v>265</v>
      </c>
      <c r="J7" s="948" t="s">
        <v>266</v>
      </c>
      <c r="K7" s="948" t="s">
        <v>724</v>
      </c>
      <c r="L7" s="948" t="s">
        <v>267</v>
      </c>
      <c r="M7" s="948" t="s">
        <v>268</v>
      </c>
      <c r="N7" s="948" t="s">
        <v>734</v>
      </c>
      <c r="O7" s="948" t="s">
        <v>269</v>
      </c>
      <c r="P7" s="956" t="s">
        <v>270</v>
      </c>
      <c r="Q7" s="958" t="s">
        <v>735</v>
      </c>
      <c r="R7" s="956" t="s">
        <v>726</v>
      </c>
    </row>
    <row r="8" spans="2:18" ht="23.25" customHeight="1" x14ac:dyDescent="0.25">
      <c r="B8" s="955"/>
      <c r="C8" s="425" t="s">
        <v>271</v>
      </c>
      <c r="D8" s="425" t="s">
        <v>272</v>
      </c>
      <c r="E8" s="957"/>
      <c r="F8" s="957"/>
      <c r="G8" s="957"/>
      <c r="H8" s="957"/>
      <c r="I8" s="949"/>
      <c r="J8" s="949"/>
      <c r="K8" s="949"/>
      <c r="L8" s="949"/>
      <c r="M8" s="949"/>
      <c r="N8" s="949"/>
      <c r="O8" s="949"/>
      <c r="P8" s="957"/>
      <c r="Q8" s="959"/>
      <c r="R8" s="957"/>
    </row>
    <row r="9" spans="2:18" x14ac:dyDescent="0.25">
      <c r="B9" s="428" t="s">
        <v>273</v>
      </c>
      <c r="C9" s="432">
        <v>670662</v>
      </c>
      <c r="D9" s="432">
        <v>343062</v>
      </c>
      <c r="E9" s="433">
        <v>4049559.7623500004</v>
      </c>
      <c r="F9" s="433">
        <v>0</v>
      </c>
      <c r="G9" s="433">
        <v>220528.64689999999</v>
      </c>
      <c r="H9" s="433">
        <v>42307.091520000002</v>
      </c>
      <c r="I9" s="433">
        <v>755890.95655000024</v>
      </c>
      <c r="J9" s="433">
        <v>24239.270820000002</v>
      </c>
      <c r="K9" s="433">
        <v>138896.13728999998</v>
      </c>
      <c r="L9" s="433">
        <v>173910.83715000009</v>
      </c>
      <c r="M9" s="433">
        <v>7967.6499199999998</v>
      </c>
      <c r="N9" s="433">
        <v>23801.762269999999</v>
      </c>
      <c r="O9" s="433">
        <v>1251437.3092399999</v>
      </c>
      <c r="P9" s="433">
        <v>0</v>
      </c>
      <c r="Q9" s="421">
        <v>-1108577.4139299998</v>
      </c>
      <c r="R9" s="433">
        <v>6593692.0170099996</v>
      </c>
    </row>
    <row r="10" spans="2:18" x14ac:dyDescent="0.25">
      <c r="B10" s="429" t="s">
        <v>274</v>
      </c>
      <c r="C10" s="422">
        <v>50809</v>
      </c>
      <c r="D10" s="434">
        <v>0</v>
      </c>
      <c r="E10" s="435">
        <v>1416952.0215699999</v>
      </c>
      <c r="F10" s="435">
        <v>0</v>
      </c>
      <c r="G10" s="435">
        <v>0</v>
      </c>
      <c r="H10" s="435">
        <v>0</v>
      </c>
      <c r="I10" s="435">
        <v>0</v>
      </c>
      <c r="J10" s="435">
        <v>0</v>
      </c>
      <c r="K10" s="433">
        <v>0</v>
      </c>
      <c r="L10" s="435">
        <v>0</v>
      </c>
      <c r="M10" s="435">
        <v>0</v>
      </c>
      <c r="N10" s="433">
        <v>0</v>
      </c>
      <c r="O10" s="435">
        <v>435890.09330000007</v>
      </c>
      <c r="P10" s="435">
        <v>0</v>
      </c>
      <c r="Q10" s="422">
        <v>-807.13499999999999</v>
      </c>
      <c r="R10" s="435">
        <v>1902861.3654300002</v>
      </c>
    </row>
    <row r="11" spans="2:18" x14ac:dyDescent="0.25">
      <c r="B11" s="429" t="s">
        <v>275</v>
      </c>
      <c r="C11" s="422">
        <v>602231</v>
      </c>
      <c r="D11" s="422">
        <v>0</v>
      </c>
      <c r="E11" s="422">
        <v>192814.62696000002</v>
      </c>
      <c r="F11" s="422">
        <v>0</v>
      </c>
      <c r="G11" s="422">
        <v>0</v>
      </c>
      <c r="H11" s="422">
        <v>42307.091520000002</v>
      </c>
      <c r="I11" s="422">
        <v>755890.95655000024</v>
      </c>
      <c r="J11" s="422">
        <v>0</v>
      </c>
      <c r="K11" s="422">
        <v>137481.81148999999</v>
      </c>
      <c r="L11" s="422">
        <v>173902.50076000008</v>
      </c>
      <c r="M11" s="422">
        <v>7967.6499199999998</v>
      </c>
      <c r="N11" s="422">
        <v>0</v>
      </c>
      <c r="O11" s="422">
        <v>816478.80161999981</v>
      </c>
      <c r="P11" s="422">
        <v>0</v>
      </c>
      <c r="Q11" s="422">
        <v>-995311.25021999981</v>
      </c>
      <c r="R11" s="422">
        <v>1733764.1020200001</v>
      </c>
    </row>
    <row r="12" spans="2:18" x14ac:dyDescent="0.25">
      <c r="B12" s="429" t="s">
        <v>276</v>
      </c>
      <c r="C12" s="422">
        <v>0</v>
      </c>
      <c r="D12" s="422">
        <v>283683</v>
      </c>
      <c r="E12" s="422">
        <v>1216245.7004900007</v>
      </c>
      <c r="F12" s="422">
        <v>0</v>
      </c>
      <c r="G12" s="422">
        <v>0</v>
      </c>
      <c r="H12" s="422">
        <v>0</v>
      </c>
      <c r="I12" s="422">
        <v>0</v>
      </c>
      <c r="J12" s="422">
        <v>0</v>
      </c>
      <c r="K12" s="422">
        <v>0</v>
      </c>
      <c r="L12" s="422">
        <v>0</v>
      </c>
      <c r="M12" s="422">
        <v>0</v>
      </c>
      <c r="N12" s="422">
        <v>22792.98358</v>
      </c>
      <c r="O12" s="422">
        <v>0</v>
      </c>
      <c r="P12" s="422">
        <v>0</v>
      </c>
      <c r="Q12" s="422">
        <v>-92231.242289999966</v>
      </c>
      <c r="R12" s="422">
        <v>1430489.7890599999</v>
      </c>
    </row>
    <row r="13" spans="2:18" x14ac:dyDescent="0.25">
      <c r="B13" s="429" t="s">
        <v>8</v>
      </c>
      <c r="C13" s="422">
        <v>0</v>
      </c>
      <c r="D13" s="422">
        <v>52928</v>
      </c>
      <c r="E13" s="422">
        <v>511937.23104000022</v>
      </c>
      <c r="F13" s="422">
        <v>0</v>
      </c>
      <c r="G13" s="422">
        <v>2573.8914499999992</v>
      </c>
      <c r="H13" s="422">
        <v>0</v>
      </c>
      <c r="I13" s="422">
        <v>0</v>
      </c>
      <c r="J13" s="422">
        <v>0</v>
      </c>
      <c r="K13" s="422">
        <v>0</v>
      </c>
      <c r="L13" s="422">
        <v>0</v>
      </c>
      <c r="M13" s="422">
        <v>0</v>
      </c>
      <c r="N13" s="422">
        <v>1003.0187799999999</v>
      </c>
      <c r="O13" s="422">
        <v>0</v>
      </c>
      <c r="P13" s="422">
        <v>0</v>
      </c>
      <c r="Q13" s="422">
        <v>0</v>
      </c>
      <c r="R13" s="422">
        <v>568442.55405999999</v>
      </c>
    </row>
    <row r="14" spans="2:18" x14ac:dyDescent="0.25">
      <c r="B14" s="429" t="s">
        <v>9</v>
      </c>
      <c r="C14" s="422">
        <v>0</v>
      </c>
      <c r="D14" s="422">
        <v>0</v>
      </c>
      <c r="E14" s="422">
        <v>39902.807909999989</v>
      </c>
      <c r="F14" s="422">
        <v>0</v>
      </c>
      <c r="G14" s="422">
        <v>5150.2733599999992</v>
      </c>
      <c r="H14" s="422">
        <v>0</v>
      </c>
      <c r="I14" s="422">
        <v>0</v>
      </c>
      <c r="J14" s="422">
        <v>0</v>
      </c>
      <c r="K14" s="422">
        <v>0</v>
      </c>
      <c r="L14" s="422">
        <v>0</v>
      </c>
      <c r="M14" s="422">
        <v>0</v>
      </c>
      <c r="N14" s="422">
        <v>0</v>
      </c>
      <c r="O14" s="422">
        <v>0</v>
      </c>
      <c r="P14" s="422">
        <v>0</v>
      </c>
      <c r="Q14" s="422">
        <v>0</v>
      </c>
      <c r="R14" s="422">
        <v>45054.08127000001</v>
      </c>
    </row>
    <row r="15" spans="2:18" x14ac:dyDescent="0.25">
      <c r="B15" s="429" t="s">
        <v>277</v>
      </c>
      <c r="C15" s="422">
        <v>0</v>
      </c>
      <c r="D15" s="422">
        <v>0</v>
      </c>
      <c r="E15" s="422">
        <v>0</v>
      </c>
      <c r="F15" s="422">
        <v>0</v>
      </c>
      <c r="G15" s="422">
        <v>0</v>
      </c>
      <c r="H15" s="422">
        <v>0</v>
      </c>
      <c r="I15" s="422">
        <v>0</v>
      </c>
      <c r="J15" s="422">
        <v>0</v>
      </c>
      <c r="K15" s="422">
        <v>0</v>
      </c>
      <c r="L15" s="422">
        <v>0</v>
      </c>
      <c r="M15" s="422">
        <v>0</v>
      </c>
      <c r="N15" s="422">
        <v>0</v>
      </c>
      <c r="O15" s="422">
        <v>0</v>
      </c>
      <c r="P15" s="422">
        <v>0</v>
      </c>
      <c r="Q15" s="422">
        <v>0</v>
      </c>
      <c r="R15" s="422">
        <v>0</v>
      </c>
    </row>
    <row r="16" spans="2:18" x14ac:dyDescent="0.25">
      <c r="B16" s="429" t="s">
        <v>278</v>
      </c>
      <c r="C16" s="422">
        <v>0</v>
      </c>
      <c r="D16" s="422">
        <v>0</v>
      </c>
      <c r="E16" s="422">
        <v>0</v>
      </c>
      <c r="F16" s="422">
        <v>0</v>
      </c>
      <c r="G16" s="422">
        <v>212832.52830000001</v>
      </c>
      <c r="H16" s="422">
        <v>0</v>
      </c>
      <c r="I16" s="422">
        <v>0</v>
      </c>
      <c r="J16" s="422">
        <v>0</v>
      </c>
      <c r="K16" s="422">
        <v>0</v>
      </c>
      <c r="L16" s="422">
        <v>0</v>
      </c>
      <c r="M16" s="422">
        <v>0</v>
      </c>
      <c r="N16" s="422">
        <v>0</v>
      </c>
      <c r="O16" s="422">
        <v>0</v>
      </c>
      <c r="P16" s="422">
        <v>0</v>
      </c>
      <c r="Q16" s="422">
        <v>-4519.8921499999997</v>
      </c>
      <c r="R16" s="422">
        <v>208314.63615000003</v>
      </c>
    </row>
    <row r="17" spans="2:18" x14ac:dyDescent="0.25">
      <c r="B17" s="429" t="s">
        <v>279</v>
      </c>
      <c r="C17" s="422">
        <v>0</v>
      </c>
      <c r="D17" s="422">
        <v>0</v>
      </c>
      <c r="E17" s="422">
        <v>596444.36884000013</v>
      </c>
      <c r="F17" s="422">
        <v>0</v>
      </c>
      <c r="G17" s="422">
        <v>0</v>
      </c>
      <c r="H17" s="422">
        <v>0</v>
      </c>
      <c r="I17" s="422">
        <v>0</v>
      </c>
      <c r="J17" s="422">
        <v>0</v>
      </c>
      <c r="K17" s="422">
        <v>0</v>
      </c>
      <c r="L17" s="422">
        <v>0</v>
      </c>
      <c r="M17" s="422">
        <v>0</v>
      </c>
      <c r="N17" s="422">
        <v>0</v>
      </c>
      <c r="O17" s="422">
        <v>0</v>
      </c>
      <c r="P17" s="422">
        <v>0</v>
      </c>
      <c r="Q17" s="422">
        <v>0</v>
      </c>
      <c r="R17" s="422">
        <v>596444.36884000013</v>
      </c>
    </row>
    <row r="18" spans="2:18" x14ac:dyDescent="0.25">
      <c r="B18" s="429" t="s">
        <v>13</v>
      </c>
      <c r="C18" s="422">
        <v>17622</v>
      </c>
      <c r="D18" s="422">
        <v>6451</v>
      </c>
      <c r="E18" s="422">
        <v>75263.005540000013</v>
      </c>
      <c r="F18" s="422">
        <v>0</v>
      </c>
      <c r="G18" s="422">
        <v>-28.046210000000002</v>
      </c>
      <c r="H18" s="422">
        <v>0</v>
      </c>
      <c r="I18" s="422">
        <v>0</v>
      </c>
      <c r="J18" s="422">
        <v>24239.270820000002</v>
      </c>
      <c r="K18" s="422">
        <v>1414.3258000000001</v>
      </c>
      <c r="L18" s="422">
        <v>8.3363900000000015</v>
      </c>
      <c r="M18" s="422">
        <v>0</v>
      </c>
      <c r="N18" s="422">
        <v>5.7599099999999996</v>
      </c>
      <c r="O18" s="422">
        <v>-931.58567999999991</v>
      </c>
      <c r="P18" s="422">
        <v>0</v>
      </c>
      <c r="Q18" s="422">
        <v>-15707.89426999999</v>
      </c>
      <c r="R18" s="422">
        <v>108323.12018</v>
      </c>
    </row>
    <row r="19" spans="2:18" x14ac:dyDescent="0.25">
      <c r="B19" s="430" t="s">
        <v>14</v>
      </c>
      <c r="C19" s="421">
        <v>-693336</v>
      </c>
      <c r="D19" s="421">
        <v>-128856</v>
      </c>
      <c r="E19" s="421">
        <v>-3751384.7622400005</v>
      </c>
      <c r="F19" s="421">
        <v>0</v>
      </c>
      <c r="G19" s="421">
        <v>-196218.26991000006</v>
      </c>
      <c r="H19" s="421">
        <v>-21864.366409999999</v>
      </c>
      <c r="I19" s="421">
        <v>-772240.19786000019</v>
      </c>
      <c r="J19" s="421">
        <v>-21842.784759999999</v>
      </c>
      <c r="K19" s="421">
        <v>-79595.26242999993</v>
      </c>
      <c r="L19" s="421">
        <v>-140085.4343100001</v>
      </c>
      <c r="M19" s="421">
        <v>-5911.4318900000017</v>
      </c>
      <c r="N19" s="421">
        <v>-2794.8266600000006</v>
      </c>
      <c r="O19" s="421">
        <v>-1263645.9365199988</v>
      </c>
      <c r="P19" s="421">
        <v>-81266.795510000025</v>
      </c>
      <c r="Q19" s="421">
        <v>1112185.96973</v>
      </c>
      <c r="R19" s="421">
        <v>-6046861.8692299984</v>
      </c>
    </row>
    <row r="20" spans="2:18" x14ac:dyDescent="0.25">
      <c r="B20" s="429" t="s">
        <v>280</v>
      </c>
      <c r="C20" s="422">
        <v>-357326</v>
      </c>
      <c r="D20" s="422">
        <v>0</v>
      </c>
      <c r="E20" s="422">
        <v>-1689245.2511</v>
      </c>
      <c r="F20" s="422">
        <v>0</v>
      </c>
      <c r="G20" s="422">
        <v>0</v>
      </c>
      <c r="H20" s="422">
        <v>-2590.5404099999978</v>
      </c>
      <c r="I20" s="422">
        <v>0</v>
      </c>
      <c r="J20" s="422">
        <v>0</v>
      </c>
      <c r="K20" s="422">
        <v>-1008.6591699999999</v>
      </c>
      <c r="L20" s="422">
        <v>-53367.581130000006</v>
      </c>
      <c r="M20" s="422">
        <v>-1561.8187500000004</v>
      </c>
      <c r="N20" s="422">
        <v>0</v>
      </c>
      <c r="O20" s="422">
        <v>-1252993.168349999</v>
      </c>
      <c r="P20" s="422">
        <v>0</v>
      </c>
      <c r="Q20" s="422">
        <v>996247.72617000015</v>
      </c>
      <c r="R20" s="422">
        <v>-2361846.4965299992</v>
      </c>
    </row>
    <row r="21" spans="2:18" x14ac:dyDescent="0.25">
      <c r="B21" s="429" t="s">
        <v>281</v>
      </c>
      <c r="C21" s="422">
        <v>-81165</v>
      </c>
      <c r="D21" s="422">
        <v>0</v>
      </c>
      <c r="E21" s="422">
        <v>-832197.55784000014</v>
      </c>
      <c r="F21" s="422">
        <v>0</v>
      </c>
      <c r="G21" s="422">
        <v>0</v>
      </c>
      <c r="H21" s="422">
        <v>-6776.0554400000001</v>
      </c>
      <c r="I21" s="422">
        <v>-7800.3277200000011</v>
      </c>
      <c r="J21" s="422">
        <v>0</v>
      </c>
      <c r="K21" s="422">
        <v>-8369.5292299999965</v>
      </c>
      <c r="L21" s="422">
        <v>-34906.502190000028</v>
      </c>
      <c r="M21" s="422">
        <v>-330.04790000000003</v>
      </c>
      <c r="N21" s="422">
        <v>0</v>
      </c>
      <c r="O21" s="422">
        <v>0</v>
      </c>
      <c r="P21" s="422">
        <v>0</v>
      </c>
      <c r="Q21" s="422">
        <v>92709.95630999998</v>
      </c>
      <c r="R21" s="422">
        <v>-878834.61739999987</v>
      </c>
    </row>
    <row r="22" spans="2:18" x14ac:dyDescent="0.25">
      <c r="B22" s="429" t="s">
        <v>17</v>
      </c>
      <c r="C22" s="422">
        <v>-94875</v>
      </c>
      <c r="D22" s="422">
        <v>-59794</v>
      </c>
      <c r="E22" s="422">
        <v>-341007.17425000004</v>
      </c>
      <c r="F22" s="422">
        <v>0</v>
      </c>
      <c r="G22" s="422">
        <v>-12063.584650000001</v>
      </c>
      <c r="H22" s="422">
        <v>-1112.4113800000009</v>
      </c>
      <c r="I22" s="423">
        <v>-1869.6481799999997</v>
      </c>
      <c r="J22" s="422">
        <v>-17190.41994</v>
      </c>
      <c r="K22" s="422">
        <v>-4391.365399999997</v>
      </c>
      <c r="L22" s="422">
        <v>-500.19095000000016</v>
      </c>
      <c r="M22" s="422">
        <v>-281.69456000000014</v>
      </c>
      <c r="N22" s="422">
        <v>-254.63877000000002</v>
      </c>
      <c r="O22" s="422">
        <v>-7641.0132400000002</v>
      </c>
      <c r="P22" s="422">
        <v>-27949.144240000009</v>
      </c>
      <c r="Q22" s="422">
        <v>0</v>
      </c>
      <c r="R22" s="422">
        <v>-568929.78080999991</v>
      </c>
    </row>
    <row r="23" spans="2:18" x14ac:dyDescent="0.25">
      <c r="B23" s="429" t="s">
        <v>282</v>
      </c>
      <c r="C23" s="422">
        <v>-11243</v>
      </c>
      <c r="D23" s="422">
        <v>-7305</v>
      </c>
      <c r="E23" s="422">
        <v>-39438.016780000005</v>
      </c>
      <c r="F23" s="422">
        <v>0</v>
      </c>
      <c r="G23" s="422">
        <v>-1451.1762200000007</v>
      </c>
      <c r="H23" s="422">
        <v>-71.294359999999983</v>
      </c>
      <c r="I23" s="422">
        <v>-161.24884000000009</v>
      </c>
      <c r="J23" s="422">
        <v>-2197.6903199999997</v>
      </c>
      <c r="K23" s="422">
        <v>-227.97049000000004</v>
      </c>
      <c r="L23" s="422">
        <v>-25.531879999999987</v>
      </c>
      <c r="M23" s="422">
        <v>-4.2450600000000005</v>
      </c>
      <c r="N23" s="422">
        <v>-13.040380000000006</v>
      </c>
      <c r="O23" s="422">
        <v>-397.51715000000013</v>
      </c>
      <c r="P23" s="422">
        <v>-1594.1676499999999</v>
      </c>
      <c r="Q23" s="422">
        <v>0</v>
      </c>
      <c r="R23" s="422">
        <v>-64127.324600000022</v>
      </c>
    </row>
    <row r="24" spans="2:18" x14ac:dyDescent="0.25">
      <c r="B24" s="429" t="s">
        <v>283</v>
      </c>
      <c r="C24" s="422">
        <v>-2283</v>
      </c>
      <c r="D24" s="422">
        <v>-1142</v>
      </c>
      <c r="E24" s="422">
        <v>-13258.756719999998</v>
      </c>
      <c r="F24" s="422">
        <v>0</v>
      </c>
      <c r="G24" s="422">
        <v>-2651.6196199999999</v>
      </c>
      <c r="H24" s="422">
        <v>-70.82403000000005</v>
      </c>
      <c r="I24" s="422">
        <v>-18.356650000000002</v>
      </c>
      <c r="J24" s="422">
        <v>-11.36599</v>
      </c>
      <c r="K24" s="422">
        <v>-40.368389999999749</v>
      </c>
      <c r="L24" s="422">
        <v>-144.76853</v>
      </c>
      <c r="M24" s="422">
        <v>-0.95199999999999974</v>
      </c>
      <c r="N24" s="422">
        <v>-0.53999999999999915</v>
      </c>
      <c r="O24" s="422">
        <v>-2.5687099999999994</v>
      </c>
      <c r="P24" s="422">
        <v>-155.84888999999998</v>
      </c>
      <c r="Q24" s="422">
        <v>0.22029999999995198</v>
      </c>
      <c r="R24" s="422">
        <v>-19779.409879999992</v>
      </c>
    </row>
    <row r="25" spans="2:18" x14ac:dyDescent="0.25">
      <c r="B25" s="429" t="s">
        <v>284</v>
      </c>
      <c r="C25" s="422">
        <v>0</v>
      </c>
      <c r="D25" s="422">
        <v>0</v>
      </c>
      <c r="E25" s="422">
        <v>0</v>
      </c>
      <c r="F25" s="422">
        <v>0</v>
      </c>
      <c r="G25" s="422">
        <v>0</v>
      </c>
      <c r="H25" s="422">
        <v>0</v>
      </c>
      <c r="I25" s="422">
        <v>-702956.18561000028</v>
      </c>
      <c r="J25" s="422">
        <v>0</v>
      </c>
      <c r="K25" s="422">
        <v>0</v>
      </c>
      <c r="L25" s="422">
        <v>0</v>
      </c>
      <c r="M25" s="422">
        <v>0</v>
      </c>
      <c r="N25" s="422">
        <v>0</v>
      </c>
      <c r="O25" s="422">
        <v>0</v>
      </c>
      <c r="P25" s="422">
        <v>0</v>
      </c>
      <c r="Q25" s="422">
        <v>4458.0349999999999</v>
      </c>
      <c r="R25" s="422">
        <v>-698498.1506099999</v>
      </c>
    </row>
    <row r="26" spans="2:18" x14ac:dyDescent="0.25">
      <c r="B26" s="429" t="s">
        <v>285</v>
      </c>
      <c r="C26" s="422">
        <v>0</v>
      </c>
      <c r="D26" s="422">
        <v>0</v>
      </c>
      <c r="E26" s="422">
        <v>0</v>
      </c>
      <c r="F26" s="422">
        <v>0</v>
      </c>
      <c r="G26" s="422">
        <v>-145995.71536000003</v>
      </c>
      <c r="H26" s="422">
        <v>0</v>
      </c>
      <c r="I26" s="422">
        <v>0</v>
      </c>
      <c r="J26" s="422">
        <v>0</v>
      </c>
      <c r="K26" s="422">
        <v>0</v>
      </c>
      <c r="L26" s="422">
        <v>0</v>
      </c>
      <c r="M26" s="422">
        <v>0</v>
      </c>
      <c r="N26" s="422">
        <v>0</v>
      </c>
      <c r="O26" s="422">
        <v>0</v>
      </c>
      <c r="P26" s="422">
        <v>0</v>
      </c>
      <c r="Q26" s="422">
        <v>0</v>
      </c>
      <c r="R26" s="422">
        <v>-145995.71536000003</v>
      </c>
    </row>
    <row r="27" spans="2:18" x14ac:dyDescent="0.25">
      <c r="B27" s="429" t="s">
        <v>22</v>
      </c>
      <c r="C27" s="422">
        <v>-21320</v>
      </c>
      <c r="D27" s="422">
        <v>-6939</v>
      </c>
      <c r="E27" s="422">
        <v>-113059.43672</v>
      </c>
      <c r="F27" s="422">
        <v>0</v>
      </c>
      <c r="G27" s="422">
        <v>-3023.4396799999995</v>
      </c>
      <c r="H27" s="422">
        <v>-446.48952000000099</v>
      </c>
      <c r="I27" s="422">
        <v>-50304.89761</v>
      </c>
      <c r="J27" s="422">
        <v>-1326.78568</v>
      </c>
      <c r="K27" s="422">
        <v>-16826.677929999991</v>
      </c>
      <c r="L27" s="422">
        <v>-5861.5932700000012</v>
      </c>
      <c r="M27" s="422">
        <v>-536.36603000000014</v>
      </c>
      <c r="N27" s="422">
        <v>-1239.8278300000002</v>
      </c>
      <c r="O27" s="422">
        <v>-655.48535000000038</v>
      </c>
      <c r="P27" s="422">
        <v>-6930.1855800000012</v>
      </c>
      <c r="Q27" s="422">
        <v>17778.35325</v>
      </c>
      <c r="R27" s="422">
        <v>-210689.98981999996</v>
      </c>
    </row>
    <row r="28" spans="2:18" x14ac:dyDescent="0.25">
      <c r="B28" s="429" t="s">
        <v>23</v>
      </c>
      <c r="C28" s="422">
        <v>-92308</v>
      </c>
      <c r="D28" s="422">
        <v>-3439</v>
      </c>
      <c r="E28" s="422">
        <v>-102598.15055999998</v>
      </c>
      <c r="F28" s="422">
        <v>0</v>
      </c>
      <c r="G28" s="422">
        <v>-10374.001479999995</v>
      </c>
      <c r="H28" s="422">
        <v>-9706.2496500000016</v>
      </c>
      <c r="I28" s="422">
        <v>-5960.7497299999995</v>
      </c>
      <c r="J28" s="422">
        <v>-478.94440000000009</v>
      </c>
      <c r="K28" s="422">
        <v>-42956.529689999952</v>
      </c>
      <c r="L28" s="422">
        <v>-37085.229980000004</v>
      </c>
      <c r="M28" s="422">
        <v>-3160.0946400000003</v>
      </c>
      <c r="N28" s="422">
        <v>-6.8264800000000001</v>
      </c>
      <c r="O28" s="422">
        <v>-75.790880000000016</v>
      </c>
      <c r="P28" s="422">
        <v>-589.55915000000005</v>
      </c>
      <c r="Q28" s="422">
        <v>0</v>
      </c>
      <c r="R28" s="422">
        <v>-308741.54443000001</v>
      </c>
    </row>
    <row r="29" spans="2:18" x14ac:dyDescent="0.25">
      <c r="B29" s="429" t="s">
        <v>24</v>
      </c>
      <c r="C29" s="422">
        <v>4438</v>
      </c>
      <c r="D29" s="422">
        <v>-11235</v>
      </c>
      <c r="E29" s="422">
        <v>-84392.486350000021</v>
      </c>
      <c r="F29" s="422">
        <v>0</v>
      </c>
      <c r="G29" s="422">
        <v>-15256.192639999999</v>
      </c>
      <c r="H29" s="422">
        <v>0</v>
      </c>
      <c r="I29" s="422">
        <v>164.35271000000648</v>
      </c>
      <c r="J29" s="422">
        <v>-28.059820000000002</v>
      </c>
      <c r="K29" s="422">
        <v>-353.16212999999993</v>
      </c>
      <c r="L29" s="422">
        <v>-1.6E-2</v>
      </c>
      <c r="M29" s="422">
        <v>0</v>
      </c>
      <c r="N29" s="422">
        <v>-1.7797000000000054</v>
      </c>
      <c r="O29" s="422">
        <v>-415.85738000000009</v>
      </c>
      <c r="P29" s="422">
        <v>-38447.676520000001</v>
      </c>
      <c r="Q29" s="422">
        <v>3427.8670899999997</v>
      </c>
      <c r="R29" s="422">
        <v>-142099.93839999998</v>
      </c>
    </row>
    <row r="30" spans="2:18" x14ac:dyDescent="0.25">
      <c r="B30" s="429" t="s">
        <v>25</v>
      </c>
      <c r="C30" s="422">
        <v>0</v>
      </c>
      <c r="D30" s="422">
        <v>-33157</v>
      </c>
      <c r="E30" s="422">
        <v>-511937.23104000022</v>
      </c>
      <c r="F30" s="422">
        <v>0</v>
      </c>
      <c r="G30" s="422">
        <v>-2573.8914499999992</v>
      </c>
      <c r="H30" s="422">
        <v>0</v>
      </c>
      <c r="I30" s="422">
        <v>0</v>
      </c>
      <c r="J30" s="422">
        <v>0</v>
      </c>
      <c r="K30" s="422">
        <v>0</v>
      </c>
      <c r="L30" s="422">
        <v>0</v>
      </c>
      <c r="M30" s="422">
        <v>0</v>
      </c>
      <c r="N30" s="422">
        <v>-1002.0187800000003</v>
      </c>
      <c r="O30" s="422">
        <v>0</v>
      </c>
      <c r="P30" s="422">
        <v>0</v>
      </c>
      <c r="Q30" s="422">
        <v>0</v>
      </c>
      <c r="R30" s="422">
        <v>-548671.88095999998</v>
      </c>
    </row>
    <row r="31" spans="2:18" x14ac:dyDescent="0.25">
      <c r="B31" s="429" t="s">
        <v>286</v>
      </c>
      <c r="C31" s="422">
        <v>-37254</v>
      </c>
      <c r="D31" s="422">
        <v>-5845</v>
      </c>
      <c r="E31" s="422">
        <v>-24250.700879999989</v>
      </c>
      <c r="F31" s="422">
        <v>0</v>
      </c>
      <c r="G31" s="422">
        <v>-2828.6488100000006</v>
      </c>
      <c r="H31" s="422">
        <v>-1090.50162</v>
      </c>
      <c r="I31" s="422">
        <v>-3333.1362300000001</v>
      </c>
      <c r="J31" s="422">
        <v>-609.51861000000008</v>
      </c>
      <c r="K31" s="422">
        <v>-5421</v>
      </c>
      <c r="L31" s="422">
        <v>-8194.02038000006</v>
      </c>
      <c r="M31" s="422">
        <v>-36.212950000000006</v>
      </c>
      <c r="N31" s="422">
        <v>-276.15472</v>
      </c>
      <c r="O31" s="422">
        <v>-1464.5354600000001</v>
      </c>
      <c r="P31" s="422">
        <v>-5600.2134799999985</v>
      </c>
      <c r="Q31" s="422">
        <v>-2436.188390000003</v>
      </c>
      <c r="R31" s="422">
        <v>-98646.020430000033</v>
      </c>
    </row>
    <row r="32" spans="2:18" x14ac:dyDescent="0.25">
      <c r="B32" s="430" t="s">
        <v>27</v>
      </c>
      <c r="C32" s="421">
        <v>34728</v>
      </c>
      <c r="D32" s="421">
        <v>99816</v>
      </c>
      <c r="E32" s="421">
        <v>0</v>
      </c>
      <c r="F32" s="421">
        <v>0</v>
      </c>
      <c r="G32" s="421">
        <v>0</v>
      </c>
      <c r="H32" s="421">
        <v>0</v>
      </c>
      <c r="I32" s="421">
        <v>0</v>
      </c>
      <c r="J32" s="421">
        <v>0</v>
      </c>
      <c r="K32" s="421">
        <v>43701.52509000001</v>
      </c>
      <c r="L32" s="421">
        <v>0</v>
      </c>
      <c r="M32" s="421">
        <v>0</v>
      </c>
      <c r="N32" s="421">
        <v>0</v>
      </c>
      <c r="O32" s="421">
        <v>0</v>
      </c>
      <c r="P32" s="421">
        <v>494549.88724000007</v>
      </c>
      <c r="Q32" s="421">
        <v>-585447.08020999981</v>
      </c>
      <c r="R32" s="421">
        <v>87348.226989999996</v>
      </c>
    </row>
    <row r="33" spans="2:18" x14ac:dyDescent="0.25">
      <c r="B33" s="430" t="s">
        <v>288</v>
      </c>
      <c r="C33" s="421">
        <v>12054</v>
      </c>
      <c r="D33" s="421">
        <v>314022</v>
      </c>
      <c r="E33" s="421">
        <v>298175.00010999991</v>
      </c>
      <c r="F33" s="421">
        <v>0</v>
      </c>
      <c r="G33" s="421">
        <v>24310.376989999932</v>
      </c>
      <c r="H33" s="421">
        <v>20442.725110000003</v>
      </c>
      <c r="I33" s="421">
        <v>-16349.241309999954</v>
      </c>
      <c r="J33" s="421">
        <v>2396.4860600000029</v>
      </c>
      <c r="K33" s="421">
        <v>103002.39995000006</v>
      </c>
      <c r="L33" s="421">
        <v>33825.402839999995</v>
      </c>
      <c r="M33" s="421">
        <v>2056.2180299999982</v>
      </c>
      <c r="N33" s="421">
        <v>21006.93561</v>
      </c>
      <c r="O33" s="421">
        <v>-12208.627279998967</v>
      </c>
      <c r="P33" s="421">
        <v>413283.09173000004</v>
      </c>
      <c r="Q33" s="421">
        <v>-581838.52440999961</v>
      </c>
      <c r="R33" s="421">
        <v>634178.37477000116</v>
      </c>
    </row>
    <row r="34" spans="2:18" x14ac:dyDescent="0.25">
      <c r="B34" s="430" t="s">
        <v>29</v>
      </c>
      <c r="C34" s="421">
        <v>-65149</v>
      </c>
      <c r="D34" s="421">
        <v>-49301</v>
      </c>
      <c r="E34" s="421">
        <v>-19050.580979999999</v>
      </c>
      <c r="F34" s="421">
        <v>0</v>
      </c>
      <c r="G34" s="421">
        <v>4164.7118099999989</v>
      </c>
      <c r="H34" s="421">
        <v>-27866.155019999998</v>
      </c>
      <c r="I34" s="421">
        <v>5557.2175900000002</v>
      </c>
      <c r="J34" s="421">
        <v>-12.533999999999992</v>
      </c>
      <c r="K34" s="421">
        <v>-31847.174029999998</v>
      </c>
      <c r="L34" s="421">
        <v>4418.2463500000013</v>
      </c>
      <c r="M34" s="421">
        <v>39.119259999999983</v>
      </c>
      <c r="N34" s="421">
        <v>245.73159999999984</v>
      </c>
      <c r="O34" s="421">
        <v>3856.9713699999993</v>
      </c>
      <c r="P34" s="421">
        <v>-32229.160990000062</v>
      </c>
      <c r="Q34" s="421">
        <v>0</v>
      </c>
      <c r="R34" s="421">
        <v>-207177.10303</v>
      </c>
    </row>
    <row r="35" spans="2:18" x14ac:dyDescent="0.25">
      <c r="B35" s="426" t="s">
        <v>30</v>
      </c>
      <c r="C35" s="422">
        <v>25940</v>
      </c>
      <c r="D35" s="422">
        <v>7545</v>
      </c>
      <c r="E35" s="422">
        <v>115820.97785000002</v>
      </c>
      <c r="F35" s="422">
        <v>0</v>
      </c>
      <c r="G35" s="422">
        <v>7626.2848299999987</v>
      </c>
      <c r="H35" s="422">
        <v>4923.1928500000013</v>
      </c>
      <c r="I35" s="422">
        <v>5724.5257500000007</v>
      </c>
      <c r="J35" s="422">
        <v>316.35419000000002</v>
      </c>
      <c r="K35" s="422">
        <v>14606.825970000002</v>
      </c>
      <c r="L35" s="422">
        <v>4596.5323400000016</v>
      </c>
      <c r="M35" s="422">
        <v>39.119259999999983</v>
      </c>
      <c r="N35" s="422">
        <v>981.42546000000016</v>
      </c>
      <c r="O35" s="422">
        <v>3927.4754699999994</v>
      </c>
      <c r="P35" s="422">
        <v>30962.063279999944</v>
      </c>
      <c r="Q35" s="422">
        <v>-9528.4491400000006</v>
      </c>
      <c r="R35" s="422">
        <v>213478.55608999997</v>
      </c>
    </row>
    <row r="36" spans="2:18" x14ac:dyDescent="0.25">
      <c r="B36" s="426" t="s">
        <v>31</v>
      </c>
      <c r="C36" s="422">
        <v>-91089</v>
      </c>
      <c r="D36" s="422">
        <v>-56846</v>
      </c>
      <c r="E36" s="422">
        <v>-134871.55883000002</v>
      </c>
      <c r="F36" s="422">
        <v>0</v>
      </c>
      <c r="G36" s="422">
        <v>-3461.5730199999998</v>
      </c>
      <c r="H36" s="422">
        <v>-32789.347869999998</v>
      </c>
      <c r="I36" s="422">
        <v>-167.30816000000027</v>
      </c>
      <c r="J36" s="422">
        <v>-328.88819000000001</v>
      </c>
      <c r="K36" s="422">
        <v>-46454</v>
      </c>
      <c r="L36" s="422">
        <v>-178.28598999999997</v>
      </c>
      <c r="M36" s="422">
        <v>0</v>
      </c>
      <c r="N36" s="422">
        <v>-735.69386000000031</v>
      </c>
      <c r="O36" s="422">
        <v>-70.504099999999994</v>
      </c>
      <c r="P36" s="422">
        <v>-63191.224270000006</v>
      </c>
      <c r="Q36" s="422">
        <v>9528.4507799999992</v>
      </c>
      <c r="R36" s="422">
        <v>-420655.65911999997</v>
      </c>
    </row>
    <row r="37" spans="2:18" x14ac:dyDescent="0.25">
      <c r="B37" s="430" t="s">
        <v>287</v>
      </c>
      <c r="C37" s="421">
        <v>-53095</v>
      </c>
      <c r="D37" s="421">
        <v>264721</v>
      </c>
      <c r="E37" s="421">
        <v>279124.41912999994</v>
      </c>
      <c r="F37" s="421">
        <v>0</v>
      </c>
      <c r="G37" s="421">
        <v>28475.088799999932</v>
      </c>
      <c r="H37" s="421">
        <v>-7423.4299099999953</v>
      </c>
      <c r="I37" s="421">
        <v>-10792.023719999954</v>
      </c>
      <c r="J37" s="421">
        <v>2383.9520600000028</v>
      </c>
      <c r="K37" s="421">
        <v>71155.22592000007</v>
      </c>
      <c r="L37" s="421">
        <v>38243.649189999996</v>
      </c>
      <c r="M37" s="421">
        <v>2095.3372899999981</v>
      </c>
      <c r="N37" s="421">
        <v>21252.66721</v>
      </c>
      <c r="O37" s="421">
        <v>-8351.6559099989681</v>
      </c>
      <c r="P37" s="421">
        <v>381053.93073999998</v>
      </c>
      <c r="Q37" s="421">
        <v>-581838.52440999961</v>
      </c>
      <c r="R37" s="421">
        <v>427001.27174000116</v>
      </c>
    </row>
    <row r="38" spans="2:18" x14ac:dyDescent="0.25">
      <c r="B38" s="430" t="s">
        <v>33</v>
      </c>
      <c r="C38" s="421">
        <v>81056.459455500764</v>
      </c>
      <c r="D38" s="421">
        <v>-26258.761222653673</v>
      </c>
      <c r="E38" s="421">
        <v>-65011.905659999989</v>
      </c>
      <c r="F38" s="421">
        <v>0</v>
      </c>
      <c r="G38" s="421">
        <v>2532.9028599999874</v>
      </c>
      <c r="H38" s="421">
        <v>2526.4282200000016</v>
      </c>
      <c r="I38" s="421">
        <v>-16833.950730000004</v>
      </c>
      <c r="J38" s="421">
        <v>-1248.3434699999998</v>
      </c>
      <c r="K38" s="421">
        <v>-9693.9524300000048</v>
      </c>
      <c r="L38" s="421">
        <v>-11511.564169999969</v>
      </c>
      <c r="M38" s="421">
        <v>-261.13282999999996</v>
      </c>
      <c r="N38" s="421">
        <v>-1785.1141599999996</v>
      </c>
      <c r="O38" s="421">
        <v>9136.630000000001</v>
      </c>
      <c r="P38" s="421">
        <v>6584.9011600000085</v>
      </c>
      <c r="Q38" s="421">
        <v>-61.359800000001997</v>
      </c>
      <c r="R38" s="421">
        <v>-30829.927909999853</v>
      </c>
    </row>
    <row r="39" spans="2:18" x14ac:dyDescent="0.25">
      <c r="B39" s="430" t="s">
        <v>289</v>
      </c>
      <c r="C39" s="421">
        <v>27961.459455500823</v>
      </c>
      <c r="D39" s="421">
        <v>238462.23877734633</v>
      </c>
      <c r="E39" s="421">
        <v>214112.51346999995</v>
      </c>
      <c r="F39" s="421">
        <v>0</v>
      </c>
      <c r="G39" s="421">
        <v>31007.99165999992</v>
      </c>
      <c r="H39" s="421">
        <v>-4897.0016899999937</v>
      </c>
      <c r="I39" s="421">
        <v>-27625.974449999958</v>
      </c>
      <c r="J39" s="421">
        <v>1135.608590000003</v>
      </c>
      <c r="K39" s="421">
        <v>61461.273490000065</v>
      </c>
      <c r="L39" s="421">
        <v>26732.085020000028</v>
      </c>
      <c r="M39" s="421">
        <v>1834.2044599999981</v>
      </c>
      <c r="N39" s="421">
        <v>19467.553049999999</v>
      </c>
      <c r="O39" s="421">
        <v>784.97409000103289</v>
      </c>
      <c r="P39" s="421">
        <v>387638.83189999999</v>
      </c>
      <c r="Q39" s="421">
        <v>-581899.88420999958</v>
      </c>
      <c r="R39" s="421">
        <v>396171.34383000131</v>
      </c>
    </row>
    <row r="40" spans="2:18" x14ac:dyDescent="0.25">
      <c r="B40" s="430" t="s">
        <v>290</v>
      </c>
      <c r="C40" s="421">
        <v>27961.459455500823</v>
      </c>
      <c r="D40" s="421">
        <v>238462.23877734633</v>
      </c>
      <c r="E40" s="421">
        <v>214112.51346999995</v>
      </c>
      <c r="F40" s="421">
        <v>0</v>
      </c>
      <c r="G40" s="421">
        <v>31007.99165999992</v>
      </c>
      <c r="H40" s="421">
        <v>-4897.0016899999937</v>
      </c>
      <c r="I40" s="421">
        <v>-27625.974449999958</v>
      </c>
      <c r="J40" s="421">
        <v>1135.608590000003</v>
      </c>
      <c r="K40" s="421">
        <v>61461.273490000065</v>
      </c>
      <c r="L40" s="421">
        <v>26732.085020000028</v>
      </c>
      <c r="M40" s="421">
        <v>1834.2044599999981</v>
      </c>
      <c r="N40" s="421">
        <v>19467.553049999999</v>
      </c>
      <c r="O40" s="421">
        <v>784.97409000103289</v>
      </c>
      <c r="P40" s="421">
        <v>387638.83189999999</v>
      </c>
      <c r="Q40" s="421">
        <v>-581899.88420999958</v>
      </c>
      <c r="R40" s="421">
        <v>396171.34383000131</v>
      </c>
    </row>
    <row r="41" spans="2:18" x14ac:dyDescent="0.25">
      <c r="B41" s="429" t="s">
        <v>291</v>
      </c>
      <c r="C41" s="422">
        <v>0</v>
      </c>
      <c r="D41" s="422">
        <v>0</v>
      </c>
      <c r="E41" s="422">
        <v>0</v>
      </c>
      <c r="F41" s="422">
        <v>0</v>
      </c>
      <c r="G41" s="422">
        <v>0</v>
      </c>
      <c r="H41" s="422">
        <v>0</v>
      </c>
      <c r="I41" s="422">
        <v>0</v>
      </c>
      <c r="J41" s="422">
        <v>0</v>
      </c>
      <c r="K41" s="422">
        <v>0</v>
      </c>
      <c r="L41" s="422">
        <v>0</v>
      </c>
      <c r="M41" s="422">
        <v>0</v>
      </c>
      <c r="N41" s="422">
        <v>0</v>
      </c>
      <c r="O41" s="422">
        <v>0</v>
      </c>
      <c r="P41" s="422">
        <v>0</v>
      </c>
      <c r="Q41" s="422">
        <v>0</v>
      </c>
      <c r="R41" s="422">
        <v>387637.9683699999</v>
      </c>
    </row>
    <row r="42" spans="2:18" x14ac:dyDescent="0.25">
      <c r="B42" s="431" t="s">
        <v>292</v>
      </c>
      <c r="C42" s="424">
        <v>0</v>
      </c>
      <c r="D42" s="424">
        <v>0</v>
      </c>
      <c r="E42" s="424">
        <v>0</v>
      </c>
      <c r="F42" s="424">
        <v>0</v>
      </c>
      <c r="G42" s="424">
        <v>0</v>
      </c>
      <c r="H42" s="424">
        <v>0</v>
      </c>
      <c r="I42" s="424">
        <v>0</v>
      </c>
      <c r="J42" s="424">
        <v>0</v>
      </c>
      <c r="K42" s="424">
        <v>0</v>
      </c>
      <c r="L42" s="424">
        <v>0</v>
      </c>
      <c r="M42" s="424">
        <v>0</v>
      </c>
      <c r="N42" s="424">
        <v>0</v>
      </c>
      <c r="O42" s="424">
        <v>0</v>
      </c>
      <c r="P42" s="424">
        <v>0</v>
      </c>
      <c r="Q42" s="424">
        <v>0</v>
      </c>
      <c r="R42" s="424">
        <v>8534</v>
      </c>
    </row>
    <row r="43" spans="2:18" s="436" customFormat="1" ht="20.100000000000001" customHeight="1" x14ac:dyDescent="0.25">
      <c r="B43" s="445" t="s">
        <v>218</v>
      </c>
      <c r="C43" s="446">
        <v>104362</v>
      </c>
      <c r="D43" s="446">
        <v>317461</v>
      </c>
      <c r="E43" s="446">
        <v>400773.15066999989</v>
      </c>
      <c r="F43" s="446">
        <v>0</v>
      </c>
      <c r="G43" s="446">
        <v>34684.378469999923</v>
      </c>
      <c r="H43" s="446">
        <v>30148.974760000005</v>
      </c>
      <c r="I43" s="446">
        <v>-10388.491579999954</v>
      </c>
      <c r="J43" s="446">
        <v>2875.4304600000032</v>
      </c>
      <c r="K43" s="446">
        <v>145958.92964000002</v>
      </c>
      <c r="L43" s="446">
        <v>70910.632819999999</v>
      </c>
      <c r="M43" s="446">
        <v>5216.3126699999984</v>
      </c>
      <c r="N43" s="446">
        <v>21013.76209</v>
      </c>
      <c r="O43" s="446">
        <v>-12132.836399998967</v>
      </c>
      <c r="P43" s="446">
        <v>413872.65088000003</v>
      </c>
      <c r="Q43" s="446">
        <v>-581838.52440999961</v>
      </c>
      <c r="R43" s="446">
        <v>942919.91920000117</v>
      </c>
    </row>
    <row r="44" spans="2:18" s="436" customFormat="1" ht="20.100000000000001" customHeight="1" x14ac:dyDescent="0.25">
      <c r="B44" s="918"/>
      <c r="C44" s="919"/>
      <c r="D44" s="919"/>
      <c r="E44" s="919"/>
      <c r="F44" s="919"/>
      <c r="G44" s="919"/>
      <c r="H44" s="919"/>
      <c r="I44" s="919"/>
      <c r="J44" s="919"/>
      <c r="K44" s="919"/>
      <c r="L44" s="919"/>
      <c r="M44" s="919"/>
      <c r="N44" s="919"/>
      <c r="O44" s="919"/>
      <c r="P44" s="919"/>
      <c r="Q44" s="919"/>
      <c r="R44" s="919"/>
    </row>
    <row r="45" spans="2:18" x14ac:dyDescent="0.25">
      <c r="B45" s="950" t="s">
        <v>44</v>
      </c>
      <c r="C45" s="950"/>
      <c r="D45" s="950"/>
      <c r="E45" s="950"/>
      <c r="F45" s="950"/>
      <c r="G45" s="950"/>
      <c r="H45" s="950"/>
      <c r="I45" s="950"/>
      <c r="J45" s="950"/>
      <c r="K45" s="950"/>
      <c r="L45" s="950"/>
      <c r="M45" s="950"/>
      <c r="N45" s="950"/>
      <c r="O45" s="950"/>
      <c r="P45" s="950"/>
      <c r="Q45" s="950"/>
      <c r="R45" s="950"/>
    </row>
    <row r="46" spans="2:18" ht="15" customHeight="1" x14ac:dyDescent="0.25">
      <c r="B46" s="951" t="s">
        <v>719</v>
      </c>
      <c r="C46" s="953" t="s">
        <v>261</v>
      </c>
      <c r="D46" s="953"/>
      <c r="E46" s="956" t="s">
        <v>262</v>
      </c>
      <c r="F46" s="956" t="s">
        <v>695</v>
      </c>
      <c r="G46" s="956" t="s">
        <v>263</v>
      </c>
      <c r="H46" s="956" t="s">
        <v>264</v>
      </c>
      <c r="I46" s="948" t="s">
        <v>265</v>
      </c>
      <c r="J46" s="948" t="s">
        <v>266</v>
      </c>
      <c r="K46" s="948" t="s">
        <v>724</v>
      </c>
      <c r="L46" s="948" t="s">
        <v>267</v>
      </c>
      <c r="M46" s="948" t="s">
        <v>268</v>
      </c>
      <c r="N46" s="948" t="s">
        <v>734</v>
      </c>
      <c r="O46" s="948" t="s">
        <v>269</v>
      </c>
      <c r="P46" s="956" t="s">
        <v>270</v>
      </c>
      <c r="Q46" s="958" t="s">
        <v>735</v>
      </c>
      <c r="R46" s="956" t="s">
        <v>726</v>
      </c>
    </row>
    <row r="47" spans="2:18" ht="24" customHeight="1" x14ac:dyDescent="0.25">
      <c r="B47" s="952"/>
      <c r="C47" s="425" t="s">
        <v>271</v>
      </c>
      <c r="D47" s="425" t="s">
        <v>272</v>
      </c>
      <c r="E47" s="957"/>
      <c r="F47" s="957"/>
      <c r="G47" s="957"/>
      <c r="H47" s="957"/>
      <c r="I47" s="949"/>
      <c r="J47" s="949"/>
      <c r="K47" s="949"/>
      <c r="L47" s="949"/>
      <c r="M47" s="949"/>
      <c r="N47" s="949"/>
      <c r="O47" s="949"/>
      <c r="P47" s="957"/>
      <c r="Q47" s="959"/>
      <c r="R47" s="957"/>
    </row>
    <row r="48" spans="2:18" x14ac:dyDescent="0.25">
      <c r="B48" s="428" t="s">
        <v>273</v>
      </c>
      <c r="C48" s="437">
        <v>580365</v>
      </c>
      <c r="D48" s="437">
        <v>369158</v>
      </c>
      <c r="E48" s="437">
        <v>3680354</v>
      </c>
      <c r="F48" s="437">
        <v>100891</v>
      </c>
      <c r="G48" s="437">
        <v>139885</v>
      </c>
      <c r="H48" s="437">
        <v>67334</v>
      </c>
      <c r="I48" s="437">
        <v>406850</v>
      </c>
      <c r="J48" s="437">
        <v>0</v>
      </c>
      <c r="K48" s="437">
        <v>88898</v>
      </c>
      <c r="L48" s="437">
        <v>195569</v>
      </c>
      <c r="M48" s="437">
        <v>0</v>
      </c>
      <c r="N48" s="437">
        <v>36656</v>
      </c>
      <c r="O48" s="437">
        <v>661545</v>
      </c>
      <c r="P48" s="437">
        <v>0</v>
      </c>
      <c r="Q48" s="437">
        <v>-672347</v>
      </c>
      <c r="R48" s="438">
        <v>5655158</v>
      </c>
    </row>
    <row r="49" spans="2:18" x14ac:dyDescent="0.25">
      <c r="B49" s="429" t="s">
        <v>274</v>
      </c>
      <c r="C49" s="439">
        <v>158993</v>
      </c>
      <c r="D49" s="439">
        <v>0</v>
      </c>
      <c r="E49" s="439">
        <v>1355603</v>
      </c>
      <c r="F49" s="439">
        <v>0</v>
      </c>
      <c r="G49" s="439">
        <v>0</v>
      </c>
      <c r="H49" s="439">
        <v>0</v>
      </c>
      <c r="I49" s="439">
        <v>0</v>
      </c>
      <c r="J49" s="437">
        <v>0</v>
      </c>
      <c r="K49" s="439">
        <v>0</v>
      </c>
      <c r="L49" s="439">
        <v>0</v>
      </c>
      <c r="M49" s="439">
        <v>0</v>
      </c>
      <c r="N49" s="439">
        <v>0</v>
      </c>
      <c r="O49" s="439">
        <v>254719</v>
      </c>
      <c r="P49" s="439">
        <v>0</v>
      </c>
      <c r="Q49" s="439">
        <v>-582</v>
      </c>
      <c r="R49" s="440">
        <v>1768797</v>
      </c>
    </row>
    <row r="50" spans="2:18" x14ac:dyDescent="0.25">
      <c r="B50" s="429" t="s">
        <v>275</v>
      </c>
      <c r="C50" s="439">
        <v>402327</v>
      </c>
      <c r="D50" s="439">
        <v>0</v>
      </c>
      <c r="E50" s="439">
        <v>312173</v>
      </c>
      <c r="F50" s="439">
        <v>0</v>
      </c>
      <c r="G50" s="439">
        <v>0</v>
      </c>
      <c r="H50" s="439">
        <v>67334</v>
      </c>
      <c r="I50" s="439">
        <v>406850</v>
      </c>
      <c r="J50" s="437">
        <v>0</v>
      </c>
      <c r="K50" s="439">
        <v>87823</v>
      </c>
      <c r="L50" s="439">
        <v>195558</v>
      </c>
      <c r="M50" s="439">
        <v>0</v>
      </c>
      <c r="N50" s="439">
        <v>0</v>
      </c>
      <c r="O50" s="439">
        <v>406778</v>
      </c>
      <c r="P50" s="439">
        <v>0</v>
      </c>
      <c r="Q50" s="439">
        <v>-442861</v>
      </c>
      <c r="R50" s="440">
        <v>1435982</v>
      </c>
    </row>
    <row r="51" spans="2:18" x14ac:dyDescent="0.25">
      <c r="B51" s="429" t="s">
        <v>276</v>
      </c>
      <c r="C51" s="439">
        <v>0</v>
      </c>
      <c r="D51" s="439">
        <v>267128</v>
      </c>
      <c r="E51" s="439">
        <v>1104124</v>
      </c>
      <c r="F51" s="439">
        <v>0</v>
      </c>
      <c r="G51" s="439">
        <v>0</v>
      </c>
      <c r="H51" s="439">
        <v>0</v>
      </c>
      <c r="I51" s="439">
        <v>0</v>
      </c>
      <c r="J51" s="437">
        <v>0</v>
      </c>
      <c r="K51" s="439">
        <v>0</v>
      </c>
      <c r="L51" s="439">
        <v>0</v>
      </c>
      <c r="M51" s="439">
        <v>0</v>
      </c>
      <c r="N51" s="439">
        <v>35946</v>
      </c>
      <c r="O51" s="439">
        <v>0</v>
      </c>
      <c r="P51" s="439">
        <v>0</v>
      </c>
      <c r="Q51" s="439">
        <v>-91441</v>
      </c>
      <c r="R51" s="440">
        <v>1315757</v>
      </c>
    </row>
    <row r="52" spans="2:18" x14ac:dyDescent="0.25">
      <c r="B52" s="429" t="s">
        <v>8</v>
      </c>
      <c r="C52" s="439">
        <v>0</v>
      </c>
      <c r="D52" s="439">
        <v>96003</v>
      </c>
      <c r="E52" s="439">
        <v>395259</v>
      </c>
      <c r="F52" s="439">
        <v>0</v>
      </c>
      <c r="G52" s="439">
        <v>1431</v>
      </c>
      <c r="H52" s="439">
        <v>0</v>
      </c>
      <c r="I52" s="439">
        <v>0</v>
      </c>
      <c r="J52" s="437">
        <v>0</v>
      </c>
      <c r="K52" s="439">
        <v>0</v>
      </c>
      <c r="L52" s="439">
        <v>0</v>
      </c>
      <c r="M52" s="439">
        <v>0</v>
      </c>
      <c r="N52" s="439">
        <v>710</v>
      </c>
      <c r="O52" s="439">
        <v>0</v>
      </c>
      <c r="P52" s="439">
        <v>0</v>
      </c>
      <c r="Q52" s="439">
        <v>0</v>
      </c>
      <c r="R52" s="440">
        <v>493403</v>
      </c>
    </row>
    <row r="53" spans="2:18" x14ac:dyDescent="0.25">
      <c r="B53" s="429" t="s">
        <v>9</v>
      </c>
      <c r="C53" s="439">
        <v>0</v>
      </c>
      <c r="D53" s="439">
        <v>0</v>
      </c>
      <c r="E53" s="439">
        <v>38196</v>
      </c>
      <c r="F53" s="439">
        <v>0</v>
      </c>
      <c r="G53" s="439">
        <v>6168</v>
      </c>
      <c r="H53" s="439">
        <v>0</v>
      </c>
      <c r="I53" s="439">
        <v>0</v>
      </c>
      <c r="J53" s="437">
        <v>0</v>
      </c>
      <c r="K53" s="439">
        <v>0</v>
      </c>
      <c r="L53" s="439">
        <v>0</v>
      </c>
      <c r="M53" s="439">
        <v>0</v>
      </c>
      <c r="N53" s="439">
        <v>0</v>
      </c>
      <c r="O53" s="439">
        <v>0</v>
      </c>
      <c r="P53" s="439">
        <v>0</v>
      </c>
      <c r="Q53" s="439">
        <v>0</v>
      </c>
      <c r="R53" s="440">
        <v>44364</v>
      </c>
    </row>
    <row r="54" spans="2:18" x14ac:dyDescent="0.25">
      <c r="B54" s="429" t="s">
        <v>277</v>
      </c>
      <c r="C54" s="439">
        <v>0</v>
      </c>
      <c r="D54" s="439">
        <v>0</v>
      </c>
      <c r="E54" s="439">
        <v>0</v>
      </c>
      <c r="F54" s="439">
        <v>99774</v>
      </c>
      <c r="G54" s="439">
        <v>0</v>
      </c>
      <c r="H54" s="439">
        <v>0</v>
      </c>
      <c r="I54" s="439">
        <v>0</v>
      </c>
      <c r="J54" s="437">
        <v>0</v>
      </c>
      <c r="K54" s="439">
        <v>0</v>
      </c>
      <c r="L54" s="439">
        <v>0</v>
      </c>
      <c r="M54" s="439">
        <v>0</v>
      </c>
      <c r="N54" s="439">
        <v>0</v>
      </c>
      <c r="O54" s="439">
        <v>0</v>
      </c>
      <c r="P54" s="439">
        <v>0</v>
      </c>
      <c r="Q54" s="439">
        <v>-99774</v>
      </c>
      <c r="R54" s="440">
        <v>0</v>
      </c>
    </row>
    <row r="55" spans="2:18" x14ac:dyDescent="0.25">
      <c r="B55" s="429" t="s">
        <v>278</v>
      </c>
      <c r="C55" s="439">
        <v>0</v>
      </c>
      <c r="D55" s="439">
        <v>0</v>
      </c>
      <c r="E55" s="439">
        <v>0</v>
      </c>
      <c r="F55" s="439">
        <v>0</v>
      </c>
      <c r="G55" s="439">
        <v>132268</v>
      </c>
      <c r="H55" s="439">
        <v>0</v>
      </c>
      <c r="I55" s="439">
        <v>0</v>
      </c>
      <c r="J55" s="437">
        <v>0</v>
      </c>
      <c r="K55" s="439">
        <v>0</v>
      </c>
      <c r="L55" s="439">
        <v>0</v>
      </c>
      <c r="M55" s="439">
        <v>0</v>
      </c>
      <c r="N55" s="439">
        <v>0</v>
      </c>
      <c r="O55" s="439">
        <v>0</v>
      </c>
      <c r="P55" s="439">
        <v>0</v>
      </c>
      <c r="Q55" s="439">
        <v>-8884</v>
      </c>
      <c r="R55" s="440">
        <v>123384</v>
      </c>
    </row>
    <row r="56" spans="2:18" x14ac:dyDescent="0.25">
      <c r="B56" s="429" t="s">
        <v>279</v>
      </c>
      <c r="C56" s="439">
        <v>0</v>
      </c>
      <c r="D56" s="439">
        <v>0</v>
      </c>
      <c r="E56" s="439">
        <v>412907</v>
      </c>
      <c r="F56" s="439">
        <v>0</v>
      </c>
      <c r="G56" s="439">
        <v>0</v>
      </c>
      <c r="H56" s="439">
        <v>0</v>
      </c>
      <c r="I56" s="439">
        <v>0</v>
      </c>
      <c r="J56" s="437">
        <v>0</v>
      </c>
      <c r="K56" s="439">
        <v>0</v>
      </c>
      <c r="L56" s="439">
        <v>0</v>
      </c>
      <c r="M56" s="439">
        <v>0</v>
      </c>
      <c r="N56" s="439">
        <v>0</v>
      </c>
      <c r="O56" s="439">
        <v>0</v>
      </c>
      <c r="P56" s="439">
        <v>0</v>
      </c>
      <c r="Q56" s="439">
        <v>0</v>
      </c>
      <c r="R56" s="440">
        <v>412907</v>
      </c>
    </row>
    <row r="57" spans="2:18" x14ac:dyDescent="0.25">
      <c r="B57" s="429" t="s">
        <v>13</v>
      </c>
      <c r="C57" s="439">
        <v>19045</v>
      </c>
      <c r="D57" s="439">
        <v>6027</v>
      </c>
      <c r="E57" s="439">
        <v>62092</v>
      </c>
      <c r="F57" s="439">
        <v>1117</v>
      </c>
      <c r="G57" s="439">
        <v>18</v>
      </c>
      <c r="H57" s="439">
        <v>0</v>
      </c>
      <c r="I57" s="439">
        <v>0</v>
      </c>
      <c r="J57" s="437">
        <v>0</v>
      </c>
      <c r="K57" s="439">
        <v>1075</v>
      </c>
      <c r="L57" s="439">
        <v>11</v>
      </c>
      <c r="M57" s="439">
        <v>0</v>
      </c>
      <c r="N57" s="439">
        <v>0</v>
      </c>
      <c r="O57" s="439">
        <v>48</v>
      </c>
      <c r="P57" s="439">
        <v>0</v>
      </c>
      <c r="Q57" s="439">
        <v>-28805</v>
      </c>
      <c r="R57" s="440">
        <v>60564</v>
      </c>
    </row>
    <row r="58" spans="2:18" x14ac:dyDescent="0.25">
      <c r="B58" s="430" t="s">
        <v>14</v>
      </c>
      <c r="C58" s="441">
        <v>-287390</v>
      </c>
      <c r="D58" s="441">
        <v>-177116</v>
      </c>
      <c r="E58" s="441">
        <v>-3563511</v>
      </c>
      <c r="F58" s="441">
        <v>-105808</v>
      </c>
      <c r="G58" s="441">
        <v>-123451</v>
      </c>
      <c r="H58" s="441">
        <v>-18826</v>
      </c>
      <c r="I58" s="441">
        <v>-319728</v>
      </c>
      <c r="J58" s="437">
        <v>-175</v>
      </c>
      <c r="K58" s="441">
        <v>-17578</v>
      </c>
      <c r="L58" s="441">
        <v>-115721</v>
      </c>
      <c r="M58" s="441">
        <v>-228</v>
      </c>
      <c r="N58" s="441">
        <v>-3846</v>
      </c>
      <c r="O58" s="441">
        <v>-650862</v>
      </c>
      <c r="P58" s="441">
        <v>19046</v>
      </c>
      <c r="Q58" s="441">
        <v>640612</v>
      </c>
      <c r="R58" s="442">
        <v>-4724583</v>
      </c>
    </row>
    <row r="59" spans="2:18" x14ac:dyDescent="0.25">
      <c r="B59" s="429" t="s">
        <v>280</v>
      </c>
      <c r="C59" s="439">
        <v>-118449</v>
      </c>
      <c r="D59" s="439">
        <v>0</v>
      </c>
      <c r="E59" s="439">
        <v>-1952157</v>
      </c>
      <c r="F59" s="439">
        <v>0</v>
      </c>
      <c r="G59" s="439">
        <v>0</v>
      </c>
      <c r="H59" s="439">
        <v>-1909</v>
      </c>
      <c r="I59" s="439">
        <v>0</v>
      </c>
      <c r="J59" s="437">
        <v>0</v>
      </c>
      <c r="K59" s="439">
        <v>-56</v>
      </c>
      <c r="L59" s="439">
        <v>-51779</v>
      </c>
      <c r="M59" s="439">
        <v>0</v>
      </c>
      <c r="N59" s="439">
        <v>0</v>
      </c>
      <c r="O59" s="439">
        <v>-643894</v>
      </c>
      <c r="P59" s="439">
        <v>0</v>
      </c>
      <c r="Q59" s="439">
        <v>447075</v>
      </c>
      <c r="R59" s="440">
        <v>-2321169</v>
      </c>
    </row>
    <row r="60" spans="2:18" x14ac:dyDescent="0.25">
      <c r="B60" s="429" t="s">
        <v>281</v>
      </c>
      <c r="C60" s="439">
        <v>-78910</v>
      </c>
      <c r="D60" s="439">
        <v>0</v>
      </c>
      <c r="E60" s="439">
        <v>-491942</v>
      </c>
      <c r="F60" s="439">
        <v>0</v>
      </c>
      <c r="G60" s="439">
        <v>0</v>
      </c>
      <c r="H60" s="439">
        <v>-3984</v>
      </c>
      <c r="I60" s="439">
        <v>-6765</v>
      </c>
      <c r="J60" s="437">
        <v>0</v>
      </c>
      <c r="K60" s="439">
        <v>-6909</v>
      </c>
      <c r="L60" s="439">
        <v>-33633</v>
      </c>
      <c r="M60" s="439">
        <v>0</v>
      </c>
      <c r="N60" s="439">
        <v>0</v>
      </c>
      <c r="O60" s="439">
        <v>0</v>
      </c>
      <c r="P60" s="439">
        <v>0</v>
      </c>
      <c r="Q60" s="439">
        <v>91083</v>
      </c>
      <c r="R60" s="440">
        <v>-531060</v>
      </c>
    </row>
    <row r="61" spans="2:18" x14ac:dyDescent="0.25">
      <c r="B61" s="429" t="s">
        <v>17</v>
      </c>
      <c r="C61" s="439">
        <v>-100757</v>
      </c>
      <c r="D61" s="439">
        <v>-66743</v>
      </c>
      <c r="E61" s="439">
        <v>-441267</v>
      </c>
      <c r="F61" s="439">
        <v>-34288</v>
      </c>
      <c r="G61" s="439">
        <v>-8523</v>
      </c>
      <c r="H61" s="439">
        <v>-1031</v>
      </c>
      <c r="I61" s="439">
        <v>-1194</v>
      </c>
      <c r="J61" s="439">
        <v>-26</v>
      </c>
      <c r="K61" s="439">
        <v>-4092</v>
      </c>
      <c r="L61" s="439">
        <v>-478</v>
      </c>
      <c r="M61" s="439">
        <v>-209</v>
      </c>
      <c r="N61" s="439">
        <v>-249</v>
      </c>
      <c r="O61" s="439">
        <v>-5566</v>
      </c>
      <c r="P61" s="439">
        <v>-9914</v>
      </c>
      <c r="Q61" s="439">
        <v>0</v>
      </c>
      <c r="R61" s="440">
        <v>-674337</v>
      </c>
    </row>
    <row r="62" spans="2:18" x14ac:dyDescent="0.25">
      <c r="B62" s="429" t="s">
        <v>282</v>
      </c>
      <c r="C62" s="439">
        <v>-9356</v>
      </c>
      <c r="D62" s="439">
        <v>-6143</v>
      </c>
      <c r="E62" s="439">
        <v>-36285</v>
      </c>
      <c r="F62" s="439">
        <v>-2837</v>
      </c>
      <c r="G62" s="439">
        <v>-1439</v>
      </c>
      <c r="H62" s="439">
        <v>-68</v>
      </c>
      <c r="I62" s="439">
        <v>-162</v>
      </c>
      <c r="J62" s="439">
        <v>-10</v>
      </c>
      <c r="K62" s="439">
        <v>-214</v>
      </c>
      <c r="L62" s="439">
        <v>-24</v>
      </c>
      <c r="M62" s="439">
        <v>-4</v>
      </c>
      <c r="N62" s="439">
        <v>-12</v>
      </c>
      <c r="O62" s="439">
        <v>-414</v>
      </c>
      <c r="P62" s="439">
        <v>-764</v>
      </c>
      <c r="Q62" s="439">
        <v>0</v>
      </c>
      <c r="R62" s="440">
        <v>-57732</v>
      </c>
    </row>
    <row r="63" spans="2:18" x14ac:dyDescent="0.25">
      <c r="B63" s="429" t="s">
        <v>283</v>
      </c>
      <c r="C63" s="439">
        <v>-1740</v>
      </c>
      <c r="D63" s="439">
        <v>-929</v>
      </c>
      <c r="E63" s="439">
        <v>-14566</v>
      </c>
      <c r="F63" s="439">
        <v>-98</v>
      </c>
      <c r="G63" s="439">
        <v>-137</v>
      </c>
      <c r="H63" s="439">
        <v>-551</v>
      </c>
      <c r="I63" s="439">
        <v>-3</v>
      </c>
      <c r="J63" s="439">
        <v>0</v>
      </c>
      <c r="K63" s="439">
        <v>-417</v>
      </c>
      <c r="L63" s="439">
        <v>-50</v>
      </c>
      <c r="M63" s="439">
        <v>0</v>
      </c>
      <c r="N63" s="439">
        <v>-12</v>
      </c>
      <c r="O63" s="439">
        <v>-22</v>
      </c>
      <c r="P63" s="439">
        <v>-180</v>
      </c>
      <c r="Q63" s="439">
        <v>97</v>
      </c>
      <c r="R63" s="440">
        <v>-18608</v>
      </c>
    </row>
    <row r="64" spans="2:18" x14ac:dyDescent="0.25">
      <c r="B64" s="429" t="s">
        <v>284</v>
      </c>
      <c r="C64" s="439">
        <v>0</v>
      </c>
      <c r="D64" s="439">
        <v>0</v>
      </c>
      <c r="E64" s="439">
        <v>0</v>
      </c>
      <c r="F64" s="439">
        <v>0</v>
      </c>
      <c r="G64" s="439">
        <v>0</v>
      </c>
      <c r="H64" s="439">
        <v>0</v>
      </c>
      <c r="I64" s="439">
        <v>-268269</v>
      </c>
      <c r="J64" s="439">
        <v>0</v>
      </c>
      <c r="K64" s="439">
        <v>0</v>
      </c>
      <c r="L64" s="439">
        <v>0</v>
      </c>
      <c r="M64" s="439">
        <v>0</v>
      </c>
      <c r="N64" s="439">
        <v>0</v>
      </c>
      <c r="O64" s="439">
        <v>0</v>
      </c>
      <c r="P64" s="439">
        <v>0</v>
      </c>
      <c r="Q64" s="439">
        <v>7182</v>
      </c>
      <c r="R64" s="440">
        <v>-261087</v>
      </c>
    </row>
    <row r="65" spans="2:18" x14ac:dyDescent="0.25">
      <c r="B65" s="429" t="s">
        <v>285</v>
      </c>
      <c r="C65" s="439">
        <v>0</v>
      </c>
      <c r="D65" s="439">
        <v>0</v>
      </c>
      <c r="E65" s="439">
        <v>0</v>
      </c>
      <c r="F65" s="439">
        <v>0</v>
      </c>
      <c r="G65" s="439">
        <v>-91091</v>
      </c>
      <c r="H65" s="439">
        <v>0</v>
      </c>
      <c r="I65" s="439">
        <v>0</v>
      </c>
      <c r="J65" s="439">
        <v>0</v>
      </c>
      <c r="K65" s="439">
        <v>0</v>
      </c>
      <c r="L65" s="439">
        <v>0</v>
      </c>
      <c r="M65" s="439">
        <v>0</v>
      </c>
      <c r="N65" s="439">
        <v>0</v>
      </c>
      <c r="O65" s="439">
        <v>0</v>
      </c>
      <c r="P65" s="439">
        <v>0</v>
      </c>
      <c r="Q65" s="439">
        <v>0</v>
      </c>
      <c r="R65" s="440">
        <v>-91091</v>
      </c>
    </row>
    <row r="66" spans="2:18" x14ac:dyDescent="0.25">
      <c r="B66" s="429" t="s">
        <v>22</v>
      </c>
      <c r="C66" s="439">
        <v>-17202</v>
      </c>
      <c r="D66" s="439">
        <v>-6570</v>
      </c>
      <c r="E66" s="439">
        <v>-105359</v>
      </c>
      <c r="F66" s="439">
        <v>-16702</v>
      </c>
      <c r="G66" s="439">
        <v>-2894</v>
      </c>
      <c r="H66" s="439">
        <v>-3121</v>
      </c>
      <c r="I66" s="439">
        <v>-7417</v>
      </c>
      <c r="J66" s="439">
        <v>-93</v>
      </c>
      <c r="K66" s="439">
        <v>-13219</v>
      </c>
      <c r="L66" s="439">
        <v>-10303</v>
      </c>
      <c r="M66" s="439">
        <v>-1</v>
      </c>
      <c r="N66" s="439">
        <v>-1374</v>
      </c>
      <c r="O66" s="439">
        <v>-52</v>
      </c>
      <c r="P66" s="439">
        <v>-5910</v>
      </c>
      <c r="Q66" s="439">
        <v>45846</v>
      </c>
      <c r="R66" s="440">
        <v>-144371</v>
      </c>
    </row>
    <row r="67" spans="2:18" x14ac:dyDescent="0.25">
      <c r="B67" s="429" t="s">
        <v>23</v>
      </c>
      <c r="C67" s="439">
        <v>-78791</v>
      </c>
      <c r="D67" s="439">
        <v>-4394</v>
      </c>
      <c r="E67" s="439">
        <v>-99308</v>
      </c>
      <c r="F67" s="439">
        <v>-36838</v>
      </c>
      <c r="G67" s="439">
        <v>-16390</v>
      </c>
      <c r="H67" s="439">
        <v>-6940</v>
      </c>
      <c r="I67" s="439">
        <v>-6039</v>
      </c>
      <c r="J67" s="439">
        <v>-47</v>
      </c>
      <c r="K67" s="439">
        <v>-40280</v>
      </c>
      <c r="L67" s="439">
        <v>-15170</v>
      </c>
      <c r="M67" s="439">
        <v>-2</v>
      </c>
      <c r="N67" s="439">
        <v>-6</v>
      </c>
      <c r="O67" s="439">
        <v>-25</v>
      </c>
      <c r="P67" s="439">
        <v>-628</v>
      </c>
      <c r="Q67" s="439">
        <v>36841</v>
      </c>
      <c r="R67" s="440">
        <v>-268017</v>
      </c>
    </row>
    <row r="68" spans="2:18" x14ac:dyDescent="0.25">
      <c r="B68" s="429" t="s">
        <v>24</v>
      </c>
      <c r="C68" s="439">
        <v>119657</v>
      </c>
      <c r="D68" s="439">
        <v>-7925</v>
      </c>
      <c r="E68" s="439">
        <v>4468</v>
      </c>
      <c r="F68" s="439">
        <v>24983</v>
      </c>
      <c r="G68" s="439">
        <v>74</v>
      </c>
      <c r="H68" s="439">
        <v>0</v>
      </c>
      <c r="I68" s="439">
        <v>-29313</v>
      </c>
      <c r="J68" s="439">
        <v>0</v>
      </c>
      <c r="K68" s="439">
        <v>54914</v>
      </c>
      <c r="L68" s="439">
        <v>0</v>
      </c>
      <c r="M68" s="439">
        <v>0</v>
      </c>
      <c r="N68" s="439">
        <v>-21</v>
      </c>
      <c r="O68" s="439">
        <v>221</v>
      </c>
      <c r="P68" s="439">
        <v>36173</v>
      </c>
      <c r="Q68" s="439">
        <v>-24983</v>
      </c>
      <c r="R68" s="440">
        <v>178248</v>
      </c>
    </row>
    <row r="69" spans="2:18" x14ac:dyDescent="0.25">
      <c r="B69" s="429" t="s">
        <v>25</v>
      </c>
      <c r="C69" s="439">
        <v>0</v>
      </c>
      <c r="D69" s="439">
        <v>-77683</v>
      </c>
      <c r="E69" s="439">
        <v>-395259</v>
      </c>
      <c r="F69" s="439">
        <v>0</v>
      </c>
      <c r="G69" s="439">
        <v>-1431</v>
      </c>
      <c r="H69" s="439">
        <v>0</v>
      </c>
      <c r="I69" s="439">
        <v>0</v>
      </c>
      <c r="J69" s="439">
        <v>0</v>
      </c>
      <c r="K69" s="439">
        <v>0</v>
      </c>
      <c r="L69" s="439">
        <v>0</v>
      </c>
      <c r="M69" s="439">
        <v>0</v>
      </c>
      <c r="N69" s="439">
        <v>-1916</v>
      </c>
      <c r="O69" s="439">
        <v>0</v>
      </c>
      <c r="P69" s="439">
        <v>0</v>
      </c>
      <c r="Q69" s="439">
        <v>0</v>
      </c>
      <c r="R69" s="440">
        <v>-476289</v>
      </c>
    </row>
    <row r="70" spans="2:18" x14ac:dyDescent="0.25">
      <c r="B70" s="429" t="s">
        <v>286</v>
      </c>
      <c r="C70" s="439">
        <v>-1842</v>
      </c>
      <c r="D70" s="439">
        <v>-6729</v>
      </c>
      <c r="E70" s="439">
        <v>-31836</v>
      </c>
      <c r="F70" s="439">
        <v>-40028</v>
      </c>
      <c r="G70" s="439">
        <v>-1620</v>
      </c>
      <c r="H70" s="439">
        <v>-1222</v>
      </c>
      <c r="I70" s="439">
        <v>-566</v>
      </c>
      <c r="J70" s="439">
        <v>1</v>
      </c>
      <c r="K70" s="439">
        <v>-7305</v>
      </c>
      <c r="L70" s="439">
        <v>-4284</v>
      </c>
      <c r="M70" s="439">
        <v>-12</v>
      </c>
      <c r="N70" s="439">
        <v>-256</v>
      </c>
      <c r="O70" s="439">
        <v>-1110</v>
      </c>
      <c r="P70" s="439">
        <v>269</v>
      </c>
      <c r="Q70" s="439">
        <v>37471</v>
      </c>
      <c r="R70" s="440">
        <v>-59070</v>
      </c>
    </row>
    <row r="71" spans="2:18" x14ac:dyDescent="0.25">
      <c r="B71" s="430" t="s">
        <v>27</v>
      </c>
      <c r="C71" s="441">
        <v>151027</v>
      </c>
      <c r="D71" s="441">
        <v>139014</v>
      </c>
      <c r="E71" s="441">
        <v>0</v>
      </c>
      <c r="F71" s="441">
        <v>0</v>
      </c>
      <c r="G71" s="441">
        <v>0</v>
      </c>
      <c r="H71" s="441">
        <v>0</v>
      </c>
      <c r="I71" s="441">
        <v>0</v>
      </c>
      <c r="J71" s="441">
        <v>0</v>
      </c>
      <c r="K71" s="441">
        <v>65517</v>
      </c>
      <c r="L71" s="441">
        <v>0</v>
      </c>
      <c r="M71" s="441">
        <v>0</v>
      </c>
      <c r="N71" s="441">
        <v>0</v>
      </c>
      <c r="O71" s="441">
        <v>-5</v>
      </c>
      <c r="P71" s="441">
        <v>831520</v>
      </c>
      <c r="Q71" s="441">
        <v>-1076925</v>
      </c>
      <c r="R71" s="442">
        <v>110148</v>
      </c>
    </row>
    <row r="72" spans="2:18" x14ac:dyDescent="0.25">
      <c r="B72" s="430" t="s">
        <v>288</v>
      </c>
      <c r="C72" s="441">
        <v>444002</v>
      </c>
      <c r="D72" s="441">
        <v>331056</v>
      </c>
      <c r="E72" s="441">
        <v>116843</v>
      </c>
      <c r="F72" s="441">
        <v>-4917</v>
      </c>
      <c r="G72" s="441">
        <v>16434</v>
      </c>
      <c r="H72" s="441">
        <v>48508</v>
      </c>
      <c r="I72" s="441">
        <v>87122</v>
      </c>
      <c r="J72" s="441">
        <v>-175</v>
      </c>
      <c r="K72" s="441">
        <v>136837</v>
      </c>
      <c r="L72" s="441">
        <v>79848</v>
      </c>
      <c r="M72" s="441">
        <v>-228</v>
      </c>
      <c r="N72" s="441">
        <v>32810</v>
      </c>
      <c r="O72" s="441">
        <v>10678</v>
      </c>
      <c r="P72" s="441">
        <v>850566</v>
      </c>
      <c r="Q72" s="441">
        <v>-1108660</v>
      </c>
      <c r="R72" s="442">
        <v>1040723</v>
      </c>
    </row>
    <row r="73" spans="2:18" x14ac:dyDescent="0.25">
      <c r="B73" s="430" t="s">
        <v>29</v>
      </c>
      <c r="C73" s="441">
        <v>-10100</v>
      </c>
      <c r="D73" s="441">
        <v>-41927</v>
      </c>
      <c r="E73" s="441">
        <v>70962</v>
      </c>
      <c r="F73" s="441">
        <v>-13812</v>
      </c>
      <c r="G73" s="441">
        <v>736</v>
      </c>
      <c r="H73" s="441">
        <v>-54982</v>
      </c>
      <c r="I73" s="441">
        <v>-66</v>
      </c>
      <c r="J73" s="441">
        <v>130</v>
      </c>
      <c r="K73" s="441">
        <v>-32132</v>
      </c>
      <c r="L73" s="441">
        <v>1283</v>
      </c>
      <c r="M73" s="441">
        <v>78</v>
      </c>
      <c r="N73" s="441">
        <v>-561</v>
      </c>
      <c r="O73" s="441">
        <v>4655</v>
      </c>
      <c r="P73" s="441">
        <v>61957</v>
      </c>
      <c r="Q73" s="441">
        <v>12086</v>
      </c>
      <c r="R73" s="442">
        <v>-1693</v>
      </c>
    </row>
    <row r="74" spans="2:18" x14ac:dyDescent="0.25">
      <c r="B74" s="426" t="s">
        <v>30</v>
      </c>
      <c r="C74" s="439">
        <v>18970</v>
      </c>
      <c r="D74" s="439">
        <v>76</v>
      </c>
      <c r="E74" s="439">
        <v>115090</v>
      </c>
      <c r="F74" s="439">
        <v>7560</v>
      </c>
      <c r="G74" s="439">
        <v>2486</v>
      </c>
      <c r="H74" s="439">
        <v>7679</v>
      </c>
      <c r="I74" s="439">
        <v>223</v>
      </c>
      <c r="J74" s="439">
        <v>131</v>
      </c>
      <c r="K74" s="439">
        <v>7916</v>
      </c>
      <c r="L74" s="439">
        <v>1291</v>
      </c>
      <c r="M74" s="439">
        <v>78</v>
      </c>
      <c r="N74" s="439">
        <v>218</v>
      </c>
      <c r="O74" s="439">
        <v>4671</v>
      </c>
      <c r="P74" s="439">
        <v>100893</v>
      </c>
      <c r="Q74" s="439">
        <v>-11134</v>
      </c>
      <c r="R74" s="440">
        <v>256148</v>
      </c>
    </row>
    <row r="75" spans="2:18" x14ac:dyDescent="0.25">
      <c r="B75" s="426" t="s">
        <v>31</v>
      </c>
      <c r="C75" s="439">
        <v>-29070</v>
      </c>
      <c r="D75" s="439">
        <v>-42003</v>
      </c>
      <c r="E75" s="439">
        <v>-44128</v>
      </c>
      <c r="F75" s="439">
        <v>-21372</v>
      </c>
      <c r="G75" s="439">
        <v>-1750</v>
      </c>
      <c r="H75" s="439">
        <v>-62661</v>
      </c>
      <c r="I75" s="439">
        <v>-289</v>
      </c>
      <c r="J75" s="439">
        <v>-1</v>
      </c>
      <c r="K75" s="439">
        <v>-40048</v>
      </c>
      <c r="L75" s="439">
        <v>-8</v>
      </c>
      <c r="M75" s="439">
        <v>0</v>
      </c>
      <c r="N75" s="439">
        <v>-779</v>
      </c>
      <c r="O75" s="439">
        <v>-16</v>
      </c>
      <c r="P75" s="439">
        <v>-38936</v>
      </c>
      <c r="Q75" s="439">
        <v>23220</v>
      </c>
      <c r="R75" s="440">
        <v>-257841</v>
      </c>
    </row>
    <row r="76" spans="2:18" x14ac:dyDescent="0.25">
      <c r="B76" s="430" t="s">
        <v>287</v>
      </c>
      <c r="C76" s="441">
        <v>433902</v>
      </c>
      <c r="D76" s="441">
        <v>289129</v>
      </c>
      <c r="E76" s="441">
        <v>187805</v>
      </c>
      <c r="F76" s="441">
        <v>-18729</v>
      </c>
      <c r="G76" s="441">
        <v>17170</v>
      </c>
      <c r="H76" s="441">
        <v>-6474</v>
      </c>
      <c r="I76" s="441">
        <v>87056</v>
      </c>
      <c r="J76" s="441">
        <v>-45</v>
      </c>
      <c r="K76" s="441">
        <v>104705</v>
      </c>
      <c r="L76" s="441">
        <v>81131</v>
      </c>
      <c r="M76" s="441">
        <v>-150</v>
      </c>
      <c r="N76" s="441">
        <v>32249</v>
      </c>
      <c r="O76" s="441">
        <v>15333</v>
      </c>
      <c r="P76" s="441">
        <v>912523</v>
      </c>
      <c r="Q76" s="441">
        <v>-1096574</v>
      </c>
      <c r="R76" s="442">
        <v>1039030</v>
      </c>
    </row>
    <row r="77" spans="2:18" x14ac:dyDescent="0.25">
      <c r="B77" s="430" t="s">
        <v>33</v>
      </c>
      <c r="C77" s="441">
        <v>-53304.657209532539</v>
      </c>
      <c r="D77" s="441">
        <v>-29947.342790467475</v>
      </c>
      <c r="E77" s="441">
        <v>-14580</v>
      </c>
      <c r="F77" s="441">
        <v>5350</v>
      </c>
      <c r="G77" s="441">
        <v>136</v>
      </c>
      <c r="H77" s="441">
        <v>16123</v>
      </c>
      <c r="I77" s="441">
        <v>-14548</v>
      </c>
      <c r="J77" s="441">
        <v>-1</v>
      </c>
      <c r="K77" s="441">
        <v>-6162</v>
      </c>
      <c r="L77" s="441">
        <v>-6824</v>
      </c>
      <c r="M77" s="441">
        <v>-21</v>
      </c>
      <c r="N77" s="441">
        <v>-1155</v>
      </c>
      <c r="O77" s="441">
        <v>-5214</v>
      </c>
      <c r="P77" s="441">
        <v>152178</v>
      </c>
      <c r="Q77" s="441">
        <v>7211</v>
      </c>
      <c r="R77" s="442">
        <v>49241</v>
      </c>
    </row>
    <row r="78" spans="2:18" x14ac:dyDescent="0.25">
      <c r="B78" s="430" t="s">
        <v>289</v>
      </c>
      <c r="C78" s="441">
        <v>380597.34279046743</v>
      </c>
      <c r="D78" s="441">
        <v>259181.65720953257</v>
      </c>
      <c r="E78" s="441">
        <v>173225</v>
      </c>
      <c r="F78" s="441">
        <v>-13379</v>
      </c>
      <c r="G78" s="441">
        <v>17306</v>
      </c>
      <c r="H78" s="441">
        <v>9649</v>
      </c>
      <c r="I78" s="441">
        <v>72508</v>
      </c>
      <c r="J78" s="441">
        <v>-46</v>
      </c>
      <c r="K78" s="441">
        <v>46</v>
      </c>
      <c r="L78" s="441">
        <v>74307</v>
      </c>
      <c r="M78" s="441">
        <v>-171</v>
      </c>
      <c r="N78" s="441">
        <v>31094</v>
      </c>
      <c r="O78" s="441">
        <v>10119</v>
      </c>
      <c r="P78" s="441">
        <v>1064701</v>
      </c>
      <c r="Q78" s="441">
        <v>-1089363</v>
      </c>
      <c r="R78" s="442">
        <v>1088271</v>
      </c>
    </row>
    <row r="79" spans="2:18" x14ac:dyDescent="0.25">
      <c r="B79" s="430" t="s">
        <v>697</v>
      </c>
      <c r="C79" s="441">
        <v>0</v>
      </c>
      <c r="D79" s="441">
        <v>0</v>
      </c>
      <c r="E79" s="441">
        <v>0</v>
      </c>
      <c r="F79" s="441">
        <v>0</v>
      </c>
      <c r="G79" s="441">
        <v>0</v>
      </c>
      <c r="H79" s="441">
        <v>0</v>
      </c>
      <c r="I79" s="441">
        <v>0</v>
      </c>
      <c r="J79" s="441">
        <v>0</v>
      </c>
      <c r="K79" s="441">
        <v>0</v>
      </c>
      <c r="L79" s="441">
        <v>0</v>
      </c>
      <c r="M79" s="441">
        <v>0</v>
      </c>
      <c r="N79" s="441">
        <v>0</v>
      </c>
      <c r="O79" s="441">
        <v>0</v>
      </c>
      <c r="P79" s="441">
        <v>0</v>
      </c>
      <c r="Q79" s="441">
        <v>0</v>
      </c>
      <c r="R79" s="442">
        <v>35176.14</v>
      </c>
    </row>
    <row r="80" spans="2:18" x14ac:dyDescent="0.25">
      <c r="B80" s="430" t="s">
        <v>290</v>
      </c>
      <c r="C80" s="441">
        <v>380597.34279046743</v>
      </c>
      <c r="D80" s="441">
        <v>259181.65720953257</v>
      </c>
      <c r="E80" s="441">
        <v>173225</v>
      </c>
      <c r="F80" s="441">
        <v>-13379</v>
      </c>
      <c r="G80" s="441">
        <v>17306</v>
      </c>
      <c r="H80" s="441">
        <v>9649</v>
      </c>
      <c r="I80" s="441">
        <v>72508</v>
      </c>
      <c r="J80" s="441">
        <v>-46</v>
      </c>
      <c r="K80" s="441">
        <v>46</v>
      </c>
      <c r="L80" s="441">
        <v>74307</v>
      </c>
      <c r="M80" s="441">
        <v>-171</v>
      </c>
      <c r="N80" s="441">
        <v>31094</v>
      </c>
      <c r="O80" s="441">
        <v>10119</v>
      </c>
      <c r="P80" s="441">
        <v>1064701</v>
      </c>
      <c r="Q80" s="441">
        <v>-1089363</v>
      </c>
      <c r="R80" s="442">
        <v>1123447.1400000001</v>
      </c>
    </row>
    <row r="81" spans="2:18" x14ac:dyDescent="0.25">
      <c r="B81" s="429" t="s">
        <v>291</v>
      </c>
      <c r="C81" s="439">
        <v>0</v>
      </c>
      <c r="D81" s="439">
        <v>0</v>
      </c>
      <c r="E81" s="439">
        <v>0</v>
      </c>
      <c r="F81" s="439">
        <v>0</v>
      </c>
      <c r="G81" s="439">
        <v>0</v>
      </c>
      <c r="H81" s="439">
        <v>0</v>
      </c>
      <c r="I81" s="439">
        <v>0</v>
      </c>
      <c r="J81" s="439">
        <v>0</v>
      </c>
      <c r="K81" s="439">
        <v>0</v>
      </c>
      <c r="L81" s="439">
        <v>0</v>
      </c>
      <c r="M81" s="439">
        <v>0</v>
      </c>
      <c r="N81" s="439">
        <v>0</v>
      </c>
      <c r="O81" s="439">
        <v>0</v>
      </c>
      <c r="P81" s="439">
        <v>0</v>
      </c>
      <c r="Q81" s="439">
        <v>0</v>
      </c>
      <c r="R81" s="440">
        <v>1064701</v>
      </c>
    </row>
    <row r="82" spans="2:18" x14ac:dyDescent="0.25">
      <c r="B82" s="429" t="s">
        <v>729</v>
      </c>
      <c r="C82" s="443">
        <v>0</v>
      </c>
      <c r="D82" s="443">
        <v>0</v>
      </c>
      <c r="E82" s="443">
        <v>0</v>
      </c>
      <c r="F82" s="443">
        <v>0</v>
      </c>
      <c r="G82" s="443">
        <v>0</v>
      </c>
      <c r="H82" s="443">
        <v>0</v>
      </c>
      <c r="I82" s="443">
        <v>0</v>
      </c>
      <c r="J82" s="443">
        <v>0</v>
      </c>
      <c r="K82" s="443">
        <v>0</v>
      </c>
      <c r="L82" s="443">
        <v>0</v>
      </c>
      <c r="M82" s="443">
        <v>0</v>
      </c>
      <c r="N82" s="443">
        <v>0</v>
      </c>
      <c r="O82" s="443">
        <v>0</v>
      </c>
      <c r="P82" s="443">
        <v>0</v>
      </c>
      <c r="Q82" s="443">
        <v>0</v>
      </c>
      <c r="R82" s="444">
        <v>33745</v>
      </c>
    </row>
    <row r="83" spans="2:18" x14ac:dyDescent="0.25">
      <c r="B83" s="431" t="s">
        <v>292</v>
      </c>
      <c r="C83" s="443">
        <v>0</v>
      </c>
      <c r="D83" s="443">
        <v>0</v>
      </c>
      <c r="E83" s="443">
        <v>0</v>
      </c>
      <c r="F83" s="443">
        <v>0</v>
      </c>
      <c r="G83" s="443">
        <v>0</v>
      </c>
      <c r="H83" s="443">
        <v>0</v>
      </c>
      <c r="I83" s="443">
        <v>0</v>
      </c>
      <c r="J83" s="443">
        <v>0</v>
      </c>
      <c r="K83" s="443">
        <v>0</v>
      </c>
      <c r="L83" s="443">
        <v>0</v>
      </c>
      <c r="M83" s="443">
        <v>0</v>
      </c>
      <c r="N83" s="443">
        <v>0</v>
      </c>
      <c r="O83" s="443">
        <v>0</v>
      </c>
      <c r="P83" s="443">
        <v>0</v>
      </c>
      <c r="Q83" s="443">
        <v>0</v>
      </c>
      <c r="R83" s="444">
        <v>25001.379359999672</v>
      </c>
    </row>
    <row r="84" spans="2:18" s="447" customFormat="1" ht="20.100000000000001" customHeight="1" x14ac:dyDescent="0.2">
      <c r="B84" s="445" t="s">
        <v>218</v>
      </c>
      <c r="C84" s="446">
        <v>522793</v>
      </c>
      <c r="D84" s="446">
        <v>335450</v>
      </c>
      <c r="E84" s="446">
        <v>216151</v>
      </c>
      <c r="F84" s="446">
        <v>31921</v>
      </c>
      <c r="G84" s="446">
        <v>32824</v>
      </c>
      <c r="H84" s="446">
        <v>55448</v>
      </c>
      <c r="I84" s="446">
        <v>93161</v>
      </c>
      <c r="J84" s="446">
        <v>-128</v>
      </c>
      <c r="K84" s="446">
        <v>177117</v>
      </c>
      <c r="L84" s="446">
        <v>95018</v>
      </c>
      <c r="M84" s="446">
        <v>-226</v>
      </c>
      <c r="N84" s="446">
        <v>32816</v>
      </c>
      <c r="O84" s="446">
        <v>10703</v>
      </c>
      <c r="P84" s="446">
        <v>851194</v>
      </c>
      <c r="Q84" s="446">
        <v>-1145502</v>
      </c>
      <c r="R84" s="446">
        <v>1308740</v>
      </c>
    </row>
    <row r="88" spans="2:18" x14ac:dyDescent="0.25">
      <c r="B88" s="448"/>
      <c r="C88" s="449"/>
      <c r="D88" s="449"/>
      <c r="E88" s="449"/>
      <c r="F88" s="449"/>
      <c r="G88" s="449"/>
      <c r="H88" s="449"/>
      <c r="I88" s="449"/>
      <c r="J88" s="449"/>
      <c r="K88" s="449"/>
      <c r="L88" s="449"/>
      <c r="M88" s="449"/>
      <c r="N88" s="449"/>
      <c r="O88" s="449"/>
      <c r="P88" s="449"/>
      <c r="Q88" s="449"/>
      <c r="R88" s="449"/>
    </row>
  </sheetData>
  <sheetProtection password="DDEA" sheet="1" objects="1" scenarios="1"/>
  <mergeCells count="34">
    <mergeCell ref="R46:R47"/>
    <mergeCell ref="O7:O8"/>
    <mergeCell ref="P7:P8"/>
    <mergeCell ref="Q7:Q8"/>
    <mergeCell ref="R7:R8"/>
    <mergeCell ref="L46:L47"/>
    <mergeCell ref="M46:M47"/>
    <mergeCell ref="O46:O47"/>
    <mergeCell ref="P46:P47"/>
    <mergeCell ref="Q46:Q47"/>
    <mergeCell ref="K7:K8"/>
    <mergeCell ref="E46:E47"/>
    <mergeCell ref="F46:F47"/>
    <mergeCell ref="G46:G47"/>
    <mergeCell ref="H46:H47"/>
    <mergeCell ref="I46:I47"/>
    <mergeCell ref="J46:J47"/>
    <mergeCell ref="K46:K47"/>
    <mergeCell ref="L7:L8"/>
    <mergeCell ref="M7:M8"/>
    <mergeCell ref="B6:R6"/>
    <mergeCell ref="B46:B47"/>
    <mergeCell ref="C46:D46"/>
    <mergeCell ref="N46:N47"/>
    <mergeCell ref="B45:R45"/>
    <mergeCell ref="N7:N8"/>
    <mergeCell ref="B7:B8"/>
    <mergeCell ref="C7:D7"/>
    <mergeCell ref="E7:E8"/>
    <mergeCell ref="F7:F8"/>
    <mergeCell ref="G7:G8"/>
    <mergeCell ref="H7:H8"/>
    <mergeCell ref="I7:I8"/>
    <mergeCell ref="J7:J8"/>
  </mergeCells>
  <pageMargins left="0.25" right="0.25" top="0.75" bottom="0.75" header="0.3" footer="0.3"/>
  <pageSetup paperSize="9" scale="66" fitToHeight="0" orientation="landscape" r:id="rId1"/>
  <rowBreaks count="1" manualBreakCount="1">
    <brk id="43" max="16383" man="1"/>
  </rowBreaks>
  <colBreaks count="2" manualBreakCount="2">
    <brk id="1" max="1048575" man="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R88"/>
  <sheetViews>
    <sheetView topLeftCell="A19" zoomScaleNormal="100" workbookViewId="0">
      <selection activeCell="I45" sqref="I45"/>
    </sheetView>
  </sheetViews>
  <sheetFormatPr defaultColWidth="9.140625" defaultRowHeight="15" x14ac:dyDescent="0.25"/>
  <cols>
    <col min="1" max="1" width="5.7109375" style="1" customWidth="1"/>
    <col min="2" max="2" width="50.7109375" style="1" customWidth="1"/>
    <col min="3" max="18" width="10.28515625" style="1" customWidth="1"/>
    <col min="19" max="16384" width="9.140625" style="1"/>
  </cols>
  <sheetData>
    <row r="4" spans="2:18" ht="35.25" customHeight="1" x14ac:dyDescent="0.25"/>
    <row r="6" spans="2:18" ht="15" customHeight="1" x14ac:dyDescent="0.25">
      <c r="B6" s="960" t="s">
        <v>44</v>
      </c>
      <c r="C6" s="960"/>
      <c r="D6" s="960"/>
      <c r="E6" s="960"/>
      <c r="F6" s="960"/>
      <c r="G6" s="960"/>
      <c r="H6" s="960"/>
      <c r="I6" s="960"/>
      <c r="J6" s="960"/>
      <c r="K6" s="960"/>
      <c r="L6" s="960"/>
      <c r="M6" s="960"/>
      <c r="N6" s="960"/>
      <c r="O6" s="960"/>
      <c r="P6" s="960"/>
      <c r="Q6" s="960"/>
      <c r="R6" s="960"/>
    </row>
    <row r="7" spans="2:18" ht="11.25" customHeight="1" x14ac:dyDescent="0.25">
      <c r="B7" s="954" t="s">
        <v>696</v>
      </c>
      <c r="C7" s="953" t="s">
        <v>261</v>
      </c>
      <c r="D7" s="953"/>
      <c r="E7" s="956" t="s">
        <v>262</v>
      </c>
      <c r="F7" s="956" t="s">
        <v>695</v>
      </c>
      <c r="G7" s="956" t="s">
        <v>263</v>
      </c>
      <c r="H7" s="956" t="s">
        <v>264</v>
      </c>
      <c r="I7" s="948" t="s">
        <v>265</v>
      </c>
      <c r="J7" s="948" t="s">
        <v>266</v>
      </c>
      <c r="K7" s="948" t="s">
        <v>724</v>
      </c>
      <c r="L7" s="948" t="s">
        <v>267</v>
      </c>
      <c r="M7" s="948" t="s">
        <v>268</v>
      </c>
      <c r="N7" s="948" t="s">
        <v>734</v>
      </c>
      <c r="O7" s="948" t="s">
        <v>269</v>
      </c>
      <c r="P7" s="956" t="s">
        <v>270</v>
      </c>
      <c r="Q7" s="958" t="s">
        <v>735</v>
      </c>
      <c r="R7" s="956" t="s">
        <v>726</v>
      </c>
    </row>
    <row r="8" spans="2:18" ht="30" customHeight="1" x14ac:dyDescent="0.25">
      <c r="B8" s="955"/>
      <c r="C8" s="425" t="s">
        <v>271</v>
      </c>
      <c r="D8" s="425" t="s">
        <v>272</v>
      </c>
      <c r="E8" s="957"/>
      <c r="F8" s="957"/>
      <c r="G8" s="957"/>
      <c r="H8" s="957"/>
      <c r="I8" s="949"/>
      <c r="J8" s="949"/>
      <c r="K8" s="949"/>
      <c r="L8" s="949"/>
      <c r="M8" s="949"/>
      <c r="N8" s="949"/>
      <c r="O8" s="949"/>
      <c r="P8" s="957"/>
      <c r="Q8" s="959"/>
      <c r="R8" s="957"/>
    </row>
    <row r="9" spans="2:18" x14ac:dyDescent="0.25">
      <c r="B9" s="233" t="s">
        <v>273</v>
      </c>
      <c r="C9" s="244">
        <v>2619710</v>
      </c>
      <c r="D9" s="244">
        <v>1446232</v>
      </c>
      <c r="E9" s="244">
        <v>14836392.269680001</v>
      </c>
      <c r="F9" s="244">
        <v>243611.15901</v>
      </c>
      <c r="G9" s="244">
        <v>783276.53628999996</v>
      </c>
      <c r="H9" s="244">
        <v>171263.47328999999</v>
      </c>
      <c r="I9" s="244">
        <v>2250577.4035200002</v>
      </c>
      <c r="J9" s="244">
        <v>40477.651570000002</v>
      </c>
      <c r="K9" s="244">
        <v>496271.56188999995</v>
      </c>
      <c r="L9" s="244">
        <v>702023.52834000008</v>
      </c>
      <c r="M9" s="244">
        <v>16600.35859</v>
      </c>
      <c r="N9" s="244">
        <v>99709.316439999995</v>
      </c>
      <c r="O9" s="244">
        <v>4536414.0407100003</v>
      </c>
      <c r="P9" s="244">
        <v>0</v>
      </c>
      <c r="Q9" s="244">
        <v>-4258271.7124700006</v>
      </c>
      <c r="R9" s="244">
        <v>23984287.439300001</v>
      </c>
    </row>
    <row r="10" spans="2:18" x14ac:dyDescent="0.25">
      <c r="B10" s="234" t="s">
        <v>274</v>
      </c>
      <c r="C10" s="245">
        <v>204005</v>
      </c>
      <c r="D10" s="246">
        <v>0</v>
      </c>
      <c r="E10" s="246">
        <v>5326736.4223199999</v>
      </c>
      <c r="F10" s="246">
        <v>0</v>
      </c>
      <c r="G10" s="246">
        <v>0</v>
      </c>
      <c r="H10" s="246">
        <v>0</v>
      </c>
      <c r="I10" s="246">
        <v>0</v>
      </c>
      <c r="J10" s="246">
        <v>0</v>
      </c>
      <c r="K10" s="244">
        <v>0</v>
      </c>
      <c r="L10" s="246">
        <v>0</v>
      </c>
      <c r="M10" s="246">
        <v>0</v>
      </c>
      <c r="N10" s="244">
        <v>0</v>
      </c>
      <c r="O10" s="246">
        <v>1709612.7739300001</v>
      </c>
      <c r="P10" s="246">
        <v>0</v>
      </c>
      <c r="Q10" s="246">
        <v>-2769.71297</v>
      </c>
      <c r="R10" s="246">
        <v>7237677.0974500002</v>
      </c>
    </row>
    <row r="11" spans="2:18" x14ac:dyDescent="0.25">
      <c r="B11" s="234" t="s">
        <v>275</v>
      </c>
      <c r="C11" s="245">
        <v>2340199</v>
      </c>
      <c r="D11" s="246">
        <v>0</v>
      </c>
      <c r="E11" s="246">
        <v>753241.86427000002</v>
      </c>
      <c r="F11" s="246">
        <v>0</v>
      </c>
      <c r="G11" s="246">
        <v>0</v>
      </c>
      <c r="H11" s="246">
        <v>171263.47328999999</v>
      </c>
      <c r="I11" s="246">
        <v>2250577.4035200002</v>
      </c>
      <c r="J11" s="246">
        <v>0</v>
      </c>
      <c r="K11" s="244">
        <v>495182.83114999993</v>
      </c>
      <c r="L11" s="246">
        <v>701983.73415000003</v>
      </c>
      <c r="M11" s="246">
        <v>16600.35859</v>
      </c>
      <c r="N11" s="244">
        <v>0</v>
      </c>
      <c r="O11" s="246">
        <v>2825180.0778299998</v>
      </c>
      <c r="P11" s="246">
        <v>0</v>
      </c>
      <c r="Q11" s="246">
        <v>-3502373.3834899999</v>
      </c>
      <c r="R11" s="246">
        <v>6051854.0321399998</v>
      </c>
    </row>
    <row r="12" spans="2:18" x14ac:dyDescent="0.25">
      <c r="B12" s="234" t="s">
        <v>276</v>
      </c>
      <c r="C12" s="245">
        <v>0</v>
      </c>
      <c r="D12" s="246">
        <v>1184957</v>
      </c>
      <c r="E12" s="246">
        <v>4401654.4923400003</v>
      </c>
      <c r="F12" s="246">
        <v>0</v>
      </c>
      <c r="G12" s="246">
        <v>0</v>
      </c>
      <c r="H12" s="246">
        <v>0</v>
      </c>
      <c r="I12" s="246">
        <v>0</v>
      </c>
      <c r="J12" s="246">
        <v>0</v>
      </c>
      <c r="K12" s="244">
        <v>0</v>
      </c>
      <c r="L12" s="246">
        <v>0</v>
      </c>
      <c r="M12" s="246">
        <v>0</v>
      </c>
      <c r="N12" s="244">
        <v>96221.326319999993</v>
      </c>
      <c r="O12" s="246">
        <v>0</v>
      </c>
      <c r="P12" s="246">
        <v>0</v>
      </c>
      <c r="Q12" s="246">
        <v>-387757.90781999996</v>
      </c>
      <c r="R12" s="246">
        <v>5295073.6398799997</v>
      </c>
    </row>
    <row r="13" spans="2:18" x14ac:dyDescent="0.25">
      <c r="B13" s="234" t="s">
        <v>8</v>
      </c>
      <c r="C13" s="245">
        <v>0</v>
      </c>
      <c r="D13" s="246">
        <v>235981</v>
      </c>
      <c r="E13" s="246">
        <v>1700889.0201300001</v>
      </c>
      <c r="F13" s="246">
        <v>0</v>
      </c>
      <c r="G13" s="246">
        <v>11221.63818</v>
      </c>
      <c r="H13" s="246">
        <v>0</v>
      </c>
      <c r="I13" s="246">
        <v>0</v>
      </c>
      <c r="J13" s="246">
        <v>0</v>
      </c>
      <c r="K13" s="244">
        <v>0</v>
      </c>
      <c r="L13" s="246">
        <v>0</v>
      </c>
      <c r="M13" s="246">
        <v>0</v>
      </c>
      <c r="N13" s="244">
        <v>3467.1771399999998</v>
      </c>
      <c r="O13" s="246">
        <v>0</v>
      </c>
      <c r="P13" s="246">
        <v>0</v>
      </c>
      <c r="Q13" s="246">
        <v>0</v>
      </c>
      <c r="R13" s="246">
        <v>1951559.2446900001</v>
      </c>
    </row>
    <row r="14" spans="2:18" x14ac:dyDescent="0.25">
      <c r="B14" s="234" t="s">
        <v>9</v>
      </c>
      <c r="C14" s="245">
        <v>0</v>
      </c>
      <c r="D14" s="246">
        <v>0</v>
      </c>
      <c r="E14" s="246">
        <v>108732.72409999999</v>
      </c>
      <c r="F14" s="246">
        <v>0</v>
      </c>
      <c r="G14" s="246">
        <v>33908.65006</v>
      </c>
      <c r="H14" s="246">
        <v>0</v>
      </c>
      <c r="I14" s="246">
        <v>0</v>
      </c>
      <c r="J14" s="246">
        <v>0</v>
      </c>
      <c r="K14" s="244">
        <v>0</v>
      </c>
      <c r="L14" s="246">
        <v>0</v>
      </c>
      <c r="M14" s="246">
        <v>0</v>
      </c>
      <c r="N14" s="244">
        <v>0</v>
      </c>
      <c r="O14" s="246">
        <v>0</v>
      </c>
      <c r="P14" s="246">
        <v>0</v>
      </c>
      <c r="Q14" s="246">
        <v>0</v>
      </c>
      <c r="R14" s="246">
        <v>142642.37416000001</v>
      </c>
    </row>
    <row r="15" spans="2:18" x14ac:dyDescent="0.25">
      <c r="B15" s="234" t="s">
        <v>277</v>
      </c>
      <c r="C15" s="245">
        <v>0</v>
      </c>
      <c r="D15" s="246">
        <v>0</v>
      </c>
      <c r="E15" s="246">
        <v>0</v>
      </c>
      <c r="F15" s="246">
        <v>223889.77935</v>
      </c>
      <c r="G15" s="246">
        <v>0</v>
      </c>
      <c r="H15" s="246">
        <v>0</v>
      </c>
      <c r="I15" s="246">
        <v>0</v>
      </c>
      <c r="J15" s="246">
        <v>0</v>
      </c>
      <c r="K15" s="244">
        <v>0</v>
      </c>
      <c r="L15" s="246">
        <v>0</v>
      </c>
      <c r="M15" s="246">
        <v>0</v>
      </c>
      <c r="N15" s="244">
        <v>0</v>
      </c>
      <c r="O15" s="246">
        <v>0</v>
      </c>
      <c r="P15" s="246">
        <v>0</v>
      </c>
      <c r="Q15" s="246">
        <v>-223889.77940999999</v>
      </c>
      <c r="R15" s="246">
        <v>0</v>
      </c>
    </row>
    <row r="16" spans="2:18" x14ac:dyDescent="0.25">
      <c r="B16" s="234" t="s">
        <v>278</v>
      </c>
      <c r="C16" s="245">
        <v>0</v>
      </c>
      <c r="D16" s="246">
        <v>0</v>
      </c>
      <c r="E16" s="246">
        <v>0</v>
      </c>
      <c r="F16" s="246">
        <v>0</v>
      </c>
      <c r="G16" s="246">
        <v>738049.81134999997</v>
      </c>
      <c r="H16" s="246">
        <v>0</v>
      </c>
      <c r="I16" s="246">
        <v>0</v>
      </c>
      <c r="J16" s="246">
        <v>0</v>
      </c>
      <c r="K16" s="244">
        <v>0</v>
      </c>
      <c r="L16" s="246">
        <v>0</v>
      </c>
      <c r="M16" s="246">
        <v>0</v>
      </c>
      <c r="N16" s="244">
        <v>0</v>
      </c>
      <c r="O16" s="246">
        <v>0</v>
      </c>
      <c r="P16" s="246">
        <v>0</v>
      </c>
      <c r="Q16" s="246">
        <v>-25783.48547</v>
      </c>
      <c r="R16" s="246">
        <v>712267.32588000002</v>
      </c>
    </row>
    <row r="17" spans="2:18" x14ac:dyDescent="0.25">
      <c r="B17" s="234" t="s">
        <v>279</v>
      </c>
      <c r="C17" s="245">
        <v>0</v>
      </c>
      <c r="D17" s="246">
        <v>0</v>
      </c>
      <c r="E17" s="246">
        <v>2270859.30688</v>
      </c>
      <c r="F17" s="246">
        <v>0</v>
      </c>
      <c r="G17" s="246">
        <v>0</v>
      </c>
      <c r="H17" s="246">
        <v>0</v>
      </c>
      <c r="I17" s="246">
        <v>0</v>
      </c>
      <c r="J17" s="246">
        <v>0</v>
      </c>
      <c r="K17" s="244">
        <v>0</v>
      </c>
      <c r="L17" s="246">
        <v>0</v>
      </c>
      <c r="M17" s="246">
        <v>0</v>
      </c>
      <c r="N17" s="244">
        <v>0</v>
      </c>
      <c r="O17" s="246">
        <v>0</v>
      </c>
      <c r="P17" s="246">
        <v>0</v>
      </c>
      <c r="Q17" s="246">
        <v>0</v>
      </c>
      <c r="R17" s="246">
        <v>2270859.30688</v>
      </c>
    </row>
    <row r="18" spans="2:18" x14ac:dyDescent="0.25">
      <c r="B18" s="234" t="s">
        <v>13</v>
      </c>
      <c r="C18" s="245">
        <v>75506</v>
      </c>
      <c r="D18" s="246">
        <v>25294</v>
      </c>
      <c r="E18" s="246">
        <v>274279.43964</v>
      </c>
      <c r="F18" s="246">
        <v>19721.379659999999</v>
      </c>
      <c r="G18" s="246">
        <v>96.436700000000002</v>
      </c>
      <c r="H18" s="246">
        <v>0</v>
      </c>
      <c r="I18" s="246">
        <v>0</v>
      </c>
      <c r="J18" s="246">
        <v>40477.651570000002</v>
      </c>
      <c r="K18" s="244">
        <v>1088.73074</v>
      </c>
      <c r="L18" s="246">
        <v>39.79419</v>
      </c>
      <c r="M18" s="246">
        <v>0</v>
      </c>
      <c r="N18" s="244">
        <v>20.81298</v>
      </c>
      <c r="O18" s="246">
        <v>1621.18895</v>
      </c>
      <c r="P18" s="246">
        <v>0</v>
      </c>
      <c r="Q18" s="246">
        <v>-115698.44331</v>
      </c>
      <c r="R18" s="246">
        <v>322355.41821999999</v>
      </c>
    </row>
    <row r="19" spans="2:18" x14ac:dyDescent="0.25">
      <c r="B19" s="235" t="s">
        <v>699</v>
      </c>
      <c r="C19" s="247"/>
      <c r="D19" s="248"/>
      <c r="E19" s="248">
        <v>14836393.269680001</v>
      </c>
      <c r="F19" s="248">
        <v>243611.15901</v>
      </c>
      <c r="G19" s="248">
        <v>783276.53628999996</v>
      </c>
      <c r="H19" s="248">
        <v>171263.47328999999</v>
      </c>
      <c r="I19" s="248">
        <v>2250577.4035200002</v>
      </c>
      <c r="J19" s="248">
        <v>40477.651570000002</v>
      </c>
      <c r="K19" s="244">
        <v>496271.5618899999</v>
      </c>
      <c r="L19" s="248">
        <v>702023.52834000008</v>
      </c>
      <c r="M19" s="248">
        <v>16600.35859</v>
      </c>
      <c r="N19" s="244">
        <v>99707.316439999995</v>
      </c>
      <c r="O19" s="248">
        <v>4536414.0407100003</v>
      </c>
      <c r="P19" s="248">
        <v>0</v>
      </c>
      <c r="Q19" s="248">
        <v>-4258272.7124700006</v>
      </c>
      <c r="R19" s="248">
        <v>23984285.439239997</v>
      </c>
    </row>
    <row r="20" spans="2:18" x14ac:dyDescent="0.25">
      <c r="B20" s="235" t="s">
        <v>14</v>
      </c>
      <c r="C20" s="247">
        <v>-919428</v>
      </c>
      <c r="D20" s="247">
        <v>-456927</v>
      </c>
      <c r="E20" s="247">
        <v>-13669382.433769999</v>
      </c>
      <c r="F20" s="247">
        <v>-222882.63322000002</v>
      </c>
      <c r="G20" s="247">
        <v>-654643.49834000005</v>
      </c>
      <c r="H20" s="247">
        <v>-86871.28551999999</v>
      </c>
      <c r="I20" s="247">
        <v>-1879197.81076</v>
      </c>
      <c r="J20" s="247">
        <v>-34860.380269999994</v>
      </c>
      <c r="K20" s="247">
        <v>-312214</v>
      </c>
      <c r="L20" s="247">
        <v>-165908.31928999996</v>
      </c>
      <c r="M20" s="247">
        <v>-19310.28541</v>
      </c>
      <c r="N20" s="247">
        <v>-11168.58699</v>
      </c>
      <c r="O20" s="247">
        <v>-4478438.8626599982</v>
      </c>
      <c r="P20" s="247">
        <v>-212515.60495000001</v>
      </c>
      <c r="Q20" s="247">
        <v>4219188.3579599997</v>
      </c>
      <c r="R20" s="247">
        <v>-18904562.60825</v>
      </c>
    </row>
    <row r="21" spans="2:18" x14ac:dyDescent="0.25">
      <c r="B21" s="234" t="s">
        <v>280</v>
      </c>
      <c r="C21" s="245">
        <v>-978422</v>
      </c>
      <c r="D21" s="246">
        <v>0</v>
      </c>
      <c r="E21" s="246">
        <v>-7277498.7092899997</v>
      </c>
      <c r="F21" s="246">
        <v>0</v>
      </c>
      <c r="G21" s="246">
        <v>0</v>
      </c>
      <c r="H21" s="246">
        <v>-23978.191940000001</v>
      </c>
      <c r="I21" s="246">
        <v>0</v>
      </c>
      <c r="J21" s="246">
        <v>0</v>
      </c>
      <c r="K21" s="249">
        <v>-8103.7214199999999</v>
      </c>
      <c r="L21" s="246">
        <v>-259288.63219</v>
      </c>
      <c r="M21" s="246">
        <v>-10063.921460000001</v>
      </c>
      <c r="N21" s="244">
        <v>0</v>
      </c>
      <c r="O21" s="246">
        <v>-4450585.8608599994</v>
      </c>
      <c r="P21" s="246">
        <v>0</v>
      </c>
      <c r="Q21" s="246">
        <v>3504199.1400600001</v>
      </c>
      <c r="R21" s="246">
        <v>-9503742.5710799992</v>
      </c>
    </row>
    <row r="22" spans="2:18" x14ac:dyDescent="0.25">
      <c r="B22" s="234" t="s">
        <v>281</v>
      </c>
      <c r="C22" s="245">
        <v>-305656</v>
      </c>
      <c r="D22" s="246">
        <v>0</v>
      </c>
      <c r="E22" s="246">
        <v>-2363451.1540600001</v>
      </c>
      <c r="F22" s="246">
        <v>0</v>
      </c>
      <c r="G22" s="246">
        <v>0</v>
      </c>
      <c r="H22" s="246">
        <v>-21515.70275</v>
      </c>
      <c r="I22" s="246">
        <v>-29541.325120000001</v>
      </c>
      <c r="J22" s="246">
        <v>0</v>
      </c>
      <c r="K22" s="249">
        <v>-29637.920109999995</v>
      </c>
      <c r="L22" s="246">
        <v>-137595.15146000002</v>
      </c>
      <c r="M22" s="246">
        <v>-616.47202000000004</v>
      </c>
      <c r="N22" s="244">
        <v>0</v>
      </c>
      <c r="O22" s="246">
        <v>0</v>
      </c>
      <c r="P22" s="246">
        <v>0</v>
      </c>
      <c r="Q22" s="246">
        <v>386371.75579999998</v>
      </c>
      <c r="R22" s="246">
        <v>-2501641.4908599998</v>
      </c>
    </row>
    <row r="23" spans="2:18" x14ac:dyDescent="0.25">
      <c r="B23" s="234" t="s">
        <v>17</v>
      </c>
      <c r="C23" s="245">
        <v>-254982</v>
      </c>
      <c r="D23" s="246">
        <v>-166231</v>
      </c>
      <c r="E23" s="246">
        <v>-905338.47033000004</v>
      </c>
      <c r="F23" s="246">
        <v>-39364.515500000001</v>
      </c>
      <c r="G23" s="246">
        <v>-39121.126830000001</v>
      </c>
      <c r="H23" s="246">
        <v>-4452.5716500000008</v>
      </c>
      <c r="I23" s="246">
        <v>-5767.7806700000001</v>
      </c>
      <c r="J23" s="246">
        <v>-27376.859670000002</v>
      </c>
      <c r="K23" s="249">
        <v>-14167</v>
      </c>
      <c r="L23" s="246">
        <v>-1582.3346200000001</v>
      </c>
      <c r="M23" s="246">
        <v>-897.03531000000009</v>
      </c>
      <c r="N23" s="249">
        <v>-810.08640000000003</v>
      </c>
      <c r="O23" s="246">
        <v>-18567.889800000001</v>
      </c>
      <c r="P23" s="246">
        <v>-72198.412030000007</v>
      </c>
      <c r="Q23" s="246">
        <v>0</v>
      </c>
      <c r="R23" s="246">
        <v>-1550856.5818099999</v>
      </c>
    </row>
    <row r="24" spans="2:18" x14ac:dyDescent="0.25">
      <c r="B24" s="234" t="s">
        <v>282</v>
      </c>
      <c r="C24" s="245">
        <v>-42419</v>
      </c>
      <c r="D24" s="246">
        <v>-27907</v>
      </c>
      <c r="E24" s="246">
        <v>-155773.97878</v>
      </c>
      <c r="F24" s="246">
        <v>-6289.3355300000003</v>
      </c>
      <c r="G24" s="246">
        <v>-5154.4546100000007</v>
      </c>
      <c r="H24" s="246">
        <v>-233.36386999999999</v>
      </c>
      <c r="I24" s="246">
        <v>-599.75025000000005</v>
      </c>
      <c r="J24" s="246">
        <v>-3806.3665599999999</v>
      </c>
      <c r="K24" s="249">
        <v>-822</v>
      </c>
      <c r="L24" s="246">
        <v>-94.487229999999997</v>
      </c>
      <c r="M24" s="246">
        <v>-15.52524</v>
      </c>
      <c r="N24" s="249">
        <v>-47.207810000000002</v>
      </c>
      <c r="O24" s="246">
        <v>-1547.0493300000001</v>
      </c>
      <c r="P24" s="246">
        <v>-4065.25144</v>
      </c>
      <c r="Q24" s="246">
        <v>0</v>
      </c>
      <c r="R24" s="246">
        <v>-248772.96241000001</v>
      </c>
    </row>
    <row r="25" spans="2:18" x14ac:dyDescent="0.25">
      <c r="B25" s="234" t="s">
        <v>283</v>
      </c>
      <c r="C25" s="245">
        <v>-8322</v>
      </c>
      <c r="D25" s="246">
        <v>-4118</v>
      </c>
      <c r="E25" s="246">
        <v>-51721.627710000001</v>
      </c>
      <c r="F25" s="246">
        <v>-965.38806000000011</v>
      </c>
      <c r="G25" s="246">
        <v>-3590.3445699999997</v>
      </c>
      <c r="H25" s="246">
        <v>-307.68933000000004</v>
      </c>
      <c r="I25" s="246">
        <v>-43.321429999999999</v>
      </c>
      <c r="J25" s="246">
        <v>-30.17802</v>
      </c>
      <c r="K25" s="249">
        <v>-643.06148999999971</v>
      </c>
      <c r="L25" s="246">
        <v>-544.76261</v>
      </c>
      <c r="M25" s="246">
        <v>-2.4689899999999998</v>
      </c>
      <c r="N25" s="249">
        <v>-42.707070000000002</v>
      </c>
      <c r="O25" s="246">
        <v>-17.150449999999999</v>
      </c>
      <c r="P25" s="246">
        <v>-440.84888999999998</v>
      </c>
      <c r="Q25" s="246">
        <v>967.22029999999995</v>
      </c>
      <c r="R25" s="246">
        <v>-69821.694919999994</v>
      </c>
    </row>
    <row r="26" spans="2:18" x14ac:dyDescent="0.25">
      <c r="B26" s="234" t="s">
        <v>284</v>
      </c>
      <c r="C26" s="245">
        <v>0</v>
      </c>
      <c r="D26" s="246">
        <v>0</v>
      </c>
      <c r="E26" s="246">
        <v>0</v>
      </c>
      <c r="F26" s="246">
        <v>0</v>
      </c>
      <c r="G26" s="246">
        <v>0</v>
      </c>
      <c r="H26" s="246">
        <v>0</v>
      </c>
      <c r="I26" s="246">
        <v>-1878815.2176400002</v>
      </c>
      <c r="J26" s="246">
        <v>0</v>
      </c>
      <c r="K26" s="249">
        <v>0</v>
      </c>
      <c r="L26" s="246">
        <v>0</v>
      </c>
      <c r="M26" s="246">
        <v>0</v>
      </c>
      <c r="N26" s="249">
        <v>0</v>
      </c>
      <c r="O26" s="246">
        <v>0</v>
      </c>
      <c r="P26" s="246">
        <v>0</v>
      </c>
      <c r="Q26" s="246">
        <v>23867.01658</v>
      </c>
      <c r="R26" s="246">
        <v>-1854948.2010599999</v>
      </c>
    </row>
    <row r="27" spans="2:18" x14ac:dyDescent="0.25">
      <c r="B27" s="234" t="s">
        <v>285</v>
      </c>
      <c r="C27" s="245">
        <v>0</v>
      </c>
      <c r="D27" s="246">
        <v>0</v>
      </c>
      <c r="E27" s="246">
        <v>0</v>
      </c>
      <c r="F27" s="246">
        <v>0</v>
      </c>
      <c r="G27" s="246">
        <v>-506065.00898000004</v>
      </c>
      <c r="H27" s="246">
        <v>0</v>
      </c>
      <c r="I27" s="246">
        <v>0</v>
      </c>
      <c r="J27" s="246">
        <v>0</v>
      </c>
      <c r="K27" s="249">
        <v>0</v>
      </c>
      <c r="L27" s="246">
        <v>0</v>
      </c>
      <c r="M27" s="246">
        <v>0</v>
      </c>
      <c r="N27" s="249">
        <v>0</v>
      </c>
      <c r="O27" s="246">
        <v>0</v>
      </c>
      <c r="P27" s="246">
        <v>0</v>
      </c>
      <c r="Q27" s="246">
        <v>0</v>
      </c>
      <c r="R27" s="246">
        <v>-506065.00898000004</v>
      </c>
    </row>
    <row r="28" spans="2:18" x14ac:dyDescent="0.25">
      <c r="B28" s="234" t="s">
        <v>22</v>
      </c>
      <c r="C28" s="245">
        <v>-80769</v>
      </c>
      <c r="D28" s="246">
        <v>-30595</v>
      </c>
      <c r="E28" s="246">
        <v>-450752.39860000001</v>
      </c>
      <c r="F28" s="246">
        <v>-38689.4398</v>
      </c>
      <c r="G28" s="246">
        <v>-13849.77224</v>
      </c>
      <c r="H28" s="246">
        <v>-11114.47169</v>
      </c>
      <c r="I28" s="246">
        <v>-73772.097959999999</v>
      </c>
      <c r="J28" s="246">
        <v>-1924.65346</v>
      </c>
      <c r="K28" s="249">
        <v>-74711</v>
      </c>
      <c r="L28" s="246">
        <v>-33418.009590000001</v>
      </c>
      <c r="M28" s="246">
        <v>-1343.8137400000001</v>
      </c>
      <c r="N28" s="249">
        <v>-5687.39815</v>
      </c>
      <c r="O28" s="246">
        <v>-2924.7822900000001</v>
      </c>
      <c r="P28" s="246">
        <v>-23896.455150000002</v>
      </c>
      <c r="Q28" s="246">
        <v>136849.00456</v>
      </c>
      <c r="R28" s="246">
        <v>-706599.26095999999</v>
      </c>
    </row>
    <row r="29" spans="2:18" x14ac:dyDescent="0.25">
      <c r="B29" s="234" t="s">
        <v>23</v>
      </c>
      <c r="C29" s="245">
        <v>-322664</v>
      </c>
      <c r="D29" s="246">
        <v>-11399</v>
      </c>
      <c r="E29" s="246">
        <v>-406631.88763999997</v>
      </c>
      <c r="F29" s="246">
        <v>-77900.568280000007</v>
      </c>
      <c r="G29" s="246">
        <v>-41178.062979999995</v>
      </c>
      <c r="H29" s="246">
        <v>-30606.32835</v>
      </c>
      <c r="I29" s="246">
        <v>-24068.23575</v>
      </c>
      <c r="J29" s="246">
        <v>-1103.6245200000001</v>
      </c>
      <c r="K29" s="249">
        <v>-163897.40375999999</v>
      </c>
      <c r="L29" s="246">
        <v>-68867.514370000004</v>
      </c>
      <c r="M29" s="246">
        <v>-6257.8344900000002</v>
      </c>
      <c r="N29" s="249">
        <v>-31.83296</v>
      </c>
      <c r="O29" s="246">
        <v>-233.51948000000002</v>
      </c>
      <c r="P29" s="246">
        <v>-2315.7645600000001</v>
      </c>
      <c r="Q29" s="246">
        <v>74618.527499999997</v>
      </c>
      <c r="R29" s="246">
        <v>-1082539.18884</v>
      </c>
    </row>
    <row r="30" spans="2:18" x14ac:dyDescent="0.25">
      <c r="B30" s="234" t="s">
        <v>24</v>
      </c>
      <c r="C30" s="250">
        <v>-15210</v>
      </c>
      <c r="D30" s="246">
        <v>-18234</v>
      </c>
      <c r="E30" s="246">
        <v>-271859.48635000002</v>
      </c>
      <c r="F30" s="246">
        <v>1388.68597</v>
      </c>
      <c r="G30" s="246">
        <v>-28587.04479</v>
      </c>
      <c r="H30" s="246">
        <v>0</v>
      </c>
      <c r="I30" s="246">
        <v>138440.73619</v>
      </c>
      <c r="J30" s="246">
        <v>-59.010910000000003</v>
      </c>
      <c r="K30" s="249">
        <v>-2191</v>
      </c>
      <c r="L30" s="246">
        <v>-1.6E-2</v>
      </c>
      <c r="M30" s="246">
        <v>0</v>
      </c>
      <c r="N30" s="249">
        <v>54.472129999999993</v>
      </c>
      <c r="O30" s="246">
        <v>-805.84818000000007</v>
      </c>
      <c r="P30" s="246">
        <v>-76373.659400000004</v>
      </c>
      <c r="Q30" s="246">
        <v>32649.438870000002</v>
      </c>
      <c r="R30" s="246">
        <v>-240787.34289</v>
      </c>
    </row>
    <row r="31" spans="2:18" x14ac:dyDescent="0.25">
      <c r="B31" s="234" t="s">
        <v>25</v>
      </c>
      <c r="C31" s="245">
        <v>0</v>
      </c>
      <c r="D31" s="246">
        <v>-184266</v>
      </c>
      <c r="E31" s="246">
        <v>-1700889.0201300001</v>
      </c>
      <c r="F31" s="246">
        <v>0</v>
      </c>
      <c r="G31" s="246">
        <v>-11221.63818</v>
      </c>
      <c r="H31" s="246">
        <v>0</v>
      </c>
      <c r="I31" s="246">
        <v>0</v>
      </c>
      <c r="J31" s="246">
        <v>0</v>
      </c>
      <c r="K31" s="249">
        <v>0</v>
      </c>
      <c r="L31" s="246">
        <v>0</v>
      </c>
      <c r="M31" s="246">
        <v>0</v>
      </c>
      <c r="N31" s="249">
        <v>-3466.1771400000002</v>
      </c>
      <c r="O31" s="246">
        <v>0</v>
      </c>
      <c r="P31" s="246">
        <v>0</v>
      </c>
      <c r="Q31" s="246">
        <v>0</v>
      </c>
      <c r="R31" s="246">
        <v>-1899844.4629599999</v>
      </c>
    </row>
    <row r="32" spans="2:18" x14ac:dyDescent="0.25">
      <c r="B32" s="234" t="s">
        <v>286</v>
      </c>
      <c r="C32" s="250">
        <v>1089016</v>
      </c>
      <c r="D32" s="246">
        <v>-14177</v>
      </c>
      <c r="E32" s="246">
        <v>-85465.700879999989</v>
      </c>
      <c r="F32" s="246">
        <v>-61061.072020000007</v>
      </c>
      <c r="G32" s="246">
        <v>-5876.0451600000006</v>
      </c>
      <c r="H32" s="246">
        <v>5337.03406</v>
      </c>
      <c r="I32" s="246">
        <v>-5031.8181299999997</v>
      </c>
      <c r="J32" s="246">
        <v>-559.68713000000002</v>
      </c>
      <c r="K32" s="249">
        <v>-18041</v>
      </c>
      <c r="L32" s="246">
        <v>335482.58877999999</v>
      </c>
      <c r="M32" s="246">
        <v>-113.21416000000001</v>
      </c>
      <c r="N32" s="249">
        <v>-1136.64959</v>
      </c>
      <c r="O32" s="246">
        <v>-3755.7622700000002</v>
      </c>
      <c r="P32" s="246">
        <v>-33226.213479999999</v>
      </c>
      <c r="Q32" s="246">
        <v>59666.254289999997</v>
      </c>
      <c r="R32" s="246">
        <v>1261055.1585200001</v>
      </c>
    </row>
    <row r="33" spans="2:18" x14ac:dyDescent="0.25">
      <c r="B33" s="235" t="s">
        <v>27</v>
      </c>
      <c r="C33" s="247">
        <v>621333</v>
      </c>
      <c r="D33" s="248">
        <v>427391</v>
      </c>
      <c r="E33" s="248">
        <v>0</v>
      </c>
      <c r="F33" s="248">
        <v>0</v>
      </c>
      <c r="G33" s="248">
        <v>0</v>
      </c>
      <c r="H33" s="248">
        <v>0</v>
      </c>
      <c r="I33" s="248">
        <v>0</v>
      </c>
      <c r="J33" s="248">
        <v>0</v>
      </c>
      <c r="K33" s="244">
        <v>99525.222210000007</v>
      </c>
      <c r="L33" s="248">
        <v>0</v>
      </c>
      <c r="M33" s="248">
        <v>0</v>
      </c>
      <c r="N33" s="244">
        <v>0</v>
      </c>
      <c r="O33" s="248">
        <v>0</v>
      </c>
      <c r="P33" s="248">
        <v>3689345.1998600001</v>
      </c>
      <c r="Q33" s="248">
        <v>-4471279.79055</v>
      </c>
      <c r="R33" s="248">
        <v>366313.70159000001</v>
      </c>
    </row>
    <row r="34" spans="2:18" x14ac:dyDescent="0.25">
      <c r="B34" s="235" t="s">
        <v>288</v>
      </c>
      <c r="C34" s="247">
        <v>2321615</v>
      </c>
      <c r="D34" s="248">
        <v>1416696</v>
      </c>
      <c r="E34" s="248">
        <v>1167009.8359099999</v>
      </c>
      <c r="F34" s="248">
        <v>20727.52579</v>
      </c>
      <c r="G34" s="248">
        <v>128634.03795</v>
      </c>
      <c r="H34" s="248">
        <v>84392.187770000004</v>
      </c>
      <c r="I34" s="248">
        <v>371378.59276000015</v>
      </c>
      <c r="J34" s="248">
        <v>5617.2713000000076</v>
      </c>
      <c r="K34" s="244">
        <v>283582.80357000005</v>
      </c>
      <c r="L34" s="248">
        <v>536116.20904999995</v>
      </c>
      <c r="M34" s="248">
        <v>-2709.9268200000006</v>
      </c>
      <c r="N34" s="244">
        <v>88539.729449999999</v>
      </c>
      <c r="O34" s="248">
        <v>57975.178050002003</v>
      </c>
      <c r="P34" s="248">
        <v>3476828.59491</v>
      </c>
      <c r="Q34" s="248">
        <v>-4510364.1450600009</v>
      </c>
      <c r="R34" s="248">
        <v>5446037.5326399989</v>
      </c>
    </row>
    <row r="35" spans="2:18" x14ac:dyDescent="0.25">
      <c r="B35" s="235" t="s">
        <v>29</v>
      </c>
      <c r="C35" s="247">
        <v>-201248</v>
      </c>
      <c r="D35" s="247">
        <v>-140720</v>
      </c>
      <c r="E35" s="248">
        <v>66469.570860000036</v>
      </c>
      <c r="F35" s="248">
        <v>-25744.659689999997</v>
      </c>
      <c r="G35" s="248">
        <v>9817.0187699999988</v>
      </c>
      <c r="H35" s="248">
        <v>-171887.89316000001</v>
      </c>
      <c r="I35" s="248">
        <v>8952.1305599999996</v>
      </c>
      <c r="J35" s="248">
        <v>164.72091999999998</v>
      </c>
      <c r="K35" s="244">
        <v>-115634</v>
      </c>
      <c r="L35" s="248">
        <v>10864.819100000001</v>
      </c>
      <c r="M35" s="248">
        <v>140.31904</v>
      </c>
      <c r="N35" s="244">
        <v>-699.21271999999999</v>
      </c>
      <c r="O35" s="248">
        <v>13940.35874</v>
      </c>
      <c r="P35" s="248">
        <v>192476.60685999994</v>
      </c>
      <c r="Q35" s="248">
        <v>25748.036910000003</v>
      </c>
      <c r="R35" s="248">
        <v>-327361</v>
      </c>
    </row>
    <row r="36" spans="2:18" x14ac:dyDescent="0.25">
      <c r="B36" s="131" t="s">
        <v>30</v>
      </c>
      <c r="C36" s="245">
        <v>61673</v>
      </c>
      <c r="D36" s="246">
        <v>17342</v>
      </c>
      <c r="E36" s="246">
        <v>457697.27297000005</v>
      </c>
      <c r="F36" s="246">
        <v>19182.933390000002</v>
      </c>
      <c r="G36" s="246">
        <v>19421.896069999999</v>
      </c>
      <c r="H36" s="246">
        <v>14118.882170000001</v>
      </c>
      <c r="I36" s="246">
        <v>11021.69188</v>
      </c>
      <c r="J36" s="246">
        <v>670.13963000000001</v>
      </c>
      <c r="K36" s="249">
        <v>38253</v>
      </c>
      <c r="L36" s="246">
        <v>11390.272560000001</v>
      </c>
      <c r="M36" s="246">
        <v>142.04321999999999</v>
      </c>
      <c r="N36" s="249">
        <v>2200.0661300000002</v>
      </c>
      <c r="O36" s="246">
        <v>14151.07604</v>
      </c>
      <c r="P36" s="246">
        <v>304809.18827999994</v>
      </c>
      <c r="Q36" s="246">
        <v>-40023.63564</v>
      </c>
      <c r="R36" s="246">
        <v>932049</v>
      </c>
    </row>
    <row r="37" spans="2:18" x14ac:dyDescent="0.25">
      <c r="B37" s="131" t="s">
        <v>31</v>
      </c>
      <c r="C37" s="245">
        <v>-262921</v>
      </c>
      <c r="D37" s="246">
        <v>-158062</v>
      </c>
      <c r="E37" s="246">
        <v>-391227.70211000001</v>
      </c>
      <c r="F37" s="246">
        <v>-44927.593079999999</v>
      </c>
      <c r="G37" s="246">
        <v>-9604.8773000000001</v>
      </c>
      <c r="H37" s="246">
        <v>-186006.77533</v>
      </c>
      <c r="I37" s="246">
        <v>-2069.5613200000003</v>
      </c>
      <c r="J37" s="246">
        <v>-505.41871000000003</v>
      </c>
      <c r="K37" s="249">
        <v>-153887</v>
      </c>
      <c r="L37" s="246">
        <v>-525.45345999999995</v>
      </c>
      <c r="M37" s="246">
        <v>-1.72418</v>
      </c>
      <c r="N37" s="249">
        <v>-2899.2788500000001</v>
      </c>
      <c r="O37" s="246">
        <v>-210.71729999999999</v>
      </c>
      <c r="P37" s="246">
        <v>-112331.58142</v>
      </c>
      <c r="Q37" s="246">
        <v>65771.672550000003</v>
      </c>
      <c r="R37" s="246">
        <v>-1259410</v>
      </c>
    </row>
    <row r="38" spans="2:18" x14ac:dyDescent="0.25">
      <c r="B38" s="235" t="s">
        <v>287</v>
      </c>
      <c r="C38" s="247">
        <v>2120367</v>
      </c>
      <c r="D38" s="248">
        <v>1275976</v>
      </c>
      <c r="E38" s="248">
        <v>1233479.40677</v>
      </c>
      <c r="F38" s="248">
        <v>-5017.1339000000098</v>
      </c>
      <c r="G38" s="248">
        <v>138451.05671999999</v>
      </c>
      <c r="H38" s="248">
        <v>-87495.705390000003</v>
      </c>
      <c r="I38" s="248">
        <v>380330.72332000016</v>
      </c>
      <c r="J38" s="248">
        <v>5781.9922200000074</v>
      </c>
      <c r="K38" s="244">
        <v>167949.47325999994</v>
      </c>
      <c r="L38" s="248">
        <v>546981.02815000003</v>
      </c>
      <c r="M38" s="248">
        <v>-2569.6077800000007</v>
      </c>
      <c r="N38" s="244">
        <v>87840.516730000003</v>
      </c>
      <c r="O38" s="248">
        <v>71914.536790002094</v>
      </c>
      <c r="P38" s="248">
        <v>3669306.2017700002</v>
      </c>
      <c r="Q38" s="248">
        <v>-4484616.1081500007</v>
      </c>
      <c r="R38" s="248">
        <v>5118676.5326399989</v>
      </c>
    </row>
    <row r="39" spans="2:18" x14ac:dyDescent="0.25">
      <c r="B39" s="235" t="s">
        <v>33</v>
      </c>
      <c r="C39" s="247">
        <v>-452359.22230788827</v>
      </c>
      <c r="D39" s="251">
        <v>-256075.07945926467</v>
      </c>
      <c r="E39" s="248">
        <v>-375596.81088</v>
      </c>
      <c r="F39" s="248">
        <v>-6283.6100400000005</v>
      </c>
      <c r="G39" s="248">
        <v>-38859.566990000007</v>
      </c>
      <c r="H39" s="248">
        <v>33060.724600000001</v>
      </c>
      <c r="I39" s="248">
        <v>-42248.202440000001</v>
      </c>
      <c r="J39" s="248">
        <v>-3578.0766699999999</v>
      </c>
      <c r="K39" s="244">
        <v>-27714</v>
      </c>
      <c r="L39" s="248">
        <v>-185725.38854999997</v>
      </c>
      <c r="M39" s="248">
        <v>-554.81269999999995</v>
      </c>
      <c r="N39" s="244">
        <v>-4246.97048</v>
      </c>
      <c r="O39" s="248">
        <v>-18190.400610000001</v>
      </c>
      <c r="P39" s="248">
        <v>97891.228200000012</v>
      </c>
      <c r="Q39" s="248">
        <v>20848.900270000002</v>
      </c>
      <c r="R39" s="248">
        <v>-1259631.68551</v>
      </c>
    </row>
    <row r="40" spans="2:18" x14ac:dyDescent="0.25">
      <c r="B40" s="235" t="s">
        <v>289</v>
      </c>
      <c r="C40" s="247">
        <v>1668007.7776921117</v>
      </c>
      <c r="D40" s="236">
        <v>1019900.9205407354</v>
      </c>
      <c r="E40" s="248">
        <v>857881.59589000198</v>
      </c>
      <c r="F40" s="248">
        <v>-11300.74394</v>
      </c>
      <c r="G40" s="248">
        <v>99591.489729999899</v>
      </c>
      <c r="H40" s="248">
        <v>-54434.980790000001</v>
      </c>
      <c r="I40" s="248">
        <v>338082.52088000003</v>
      </c>
      <c r="J40" s="248">
        <v>2203.9155500000074</v>
      </c>
      <c r="K40" s="244">
        <v>140235.47325999994</v>
      </c>
      <c r="L40" s="248">
        <v>361255.63959999999</v>
      </c>
      <c r="M40" s="248">
        <v>-3125.4204800000002</v>
      </c>
      <c r="N40" s="244">
        <v>83593.546249999999</v>
      </c>
      <c r="O40" s="248">
        <v>53725.136180002097</v>
      </c>
      <c r="P40" s="248">
        <v>3767197.4299699999</v>
      </c>
      <c r="Q40" s="248">
        <v>-4463767.2078800006</v>
      </c>
      <c r="R40" s="248">
        <v>3859045.07969</v>
      </c>
    </row>
    <row r="41" spans="2:18" x14ac:dyDescent="0.25">
      <c r="B41" s="235" t="s">
        <v>697</v>
      </c>
      <c r="C41" s="247"/>
      <c r="D41" s="236"/>
      <c r="E41" s="248">
        <v>0</v>
      </c>
      <c r="F41" s="248">
        <v>0</v>
      </c>
      <c r="G41" s="248">
        <v>0</v>
      </c>
      <c r="H41" s="248">
        <v>0</v>
      </c>
      <c r="I41" s="248">
        <v>0</v>
      </c>
      <c r="J41" s="248">
        <v>0</v>
      </c>
      <c r="K41" s="244">
        <v>0</v>
      </c>
      <c r="L41" s="248">
        <v>0</v>
      </c>
      <c r="M41" s="248">
        <v>0</v>
      </c>
      <c r="N41" s="244">
        <v>0</v>
      </c>
      <c r="O41" s="248">
        <v>0</v>
      </c>
      <c r="P41" s="248">
        <v>1185376.0524899999</v>
      </c>
      <c r="Q41" s="248">
        <v>4180.5646500000003</v>
      </c>
      <c r="R41" s="248">
        <v>1189556.6171400002</v>
      </c>
    </row>
    <row r="42" spans="2:18" x14ac:dyDescent="0.25">
      <c r="B42" s="235" t="s">
        <v>290</v>
      </c>
      <c r="C42" s="247">
        <v>1668007.7776921117</v>
      </c>
      <c r="D42" s="236">
        <v>1019900.9205407354</v>
      </c>
      <c r="E42" s="248">
        <v>857881.59589000198</v>
      </c>
      <c r="F42" s="248">
        <v>-11300.74394</v>
      </c>
      <c r="G42" s="248">
        <v>99591.489729999899</v>
      </c>
      <c r="H42" s="248">
        <v>-54434.980790000001</v>
      </c>
      <c r="I42" s="248">
        <v>338082.52088000003</v>
      </c>
      <c r="J42" s="248">
        <v>2203.9155500000074</v>
      </c>
      <c r="K42" s="244">
        <v>140235.47325999994</v>
      </c>
      <c r="L42" s="248">
        <v>361255.63959999999</v>
      </c>
      <c r="M42" s="248">
        <v>-3125.4204800000002</v>
      </c>
      <c r="N42" s="244">
        <v>83593.546249999999</v>
      </c>
      <c r="O42" s="248">
        <v>53725.136180002097</v>
      </c>
      <c r="P42" s="248">
        <v>4952573.4824599996</v>
      </c>
      <c r="Q42" s="248">
        <v>-4459585.6432300005</v>
      </c>
      <c r="R42" s="248">
        <v>5048601.6968299998</v>
      </c>
    </row>
    <row r="43" spans="2:18" s="3" customFormat="1" x14ac:dyDescent="0.25">
      <c r="B43" s="234" t="s">
        <v>291</v>
      </c>
      <c r="C43" s="250">
        <v>0</v>
      </c>
      <c r="D43" s="237">
        <v>0</v>
      </c>
      <c r="E43" s="246">
        <v>0</v>
      </c>
      <c r="F43" s="246">
        <v>0</v>
      </c>
      <c r="G43" s="246">
        <v>0</v>
      </c>
      <c r="H43" s="246">
        <v>0</v>
      </c>
      <c r="I43" s="246">
        <v>0</v>
      </c>
      <c r="J43" s="246">
        <v>0</v>
      </c>
      <c r="K43" s="244">
        <v>0</v>
      </c>
      <c r="L43" s="246">
        <v>0</v>
      </c>
      <c r="M43" s="246">
        <v>0</v>
      </c>
      <c r="N43" s="244">
        <v>0</v>
      </c>
      <c r="O43" s="246">
        <v>0</v>
      </c>
      <c r="P43" s="246">
        <v>0</v>
      </c>
      <c r="Q43" s="246">
        <v>0</v>
      </c>
      <c r="R43" s="238">
        <v>3767197.4299699999</v>
      </c>
    </row>
    <row r="44" spans="2:18" x14ac:dyDescent="0.25">
      <c r="B44" s="234" t="s">
        <v>698</v>
      </c>
      <c r="C44" s="250">
        <v>0</v>
      </c>
      <c r="D44" s="237">
        <v>0</v>
      </c>
      <c r="E44" s="246">
        <v>0</v>
      </c>
      <c r="F44" s="246">
        <v>0</v>
      </c>
      <c r="G44" s="246">
        <v>0</v>
      </c>
      <c r="H44" s="246">
        <v>0</v>
      </c>
      <c r="I44" s="246">
        <v>0</v>
      </c>
      <c r="J44" s="246">
        <v>0</v>
      </c>
      <c r="K44" s="244">
        <v>0</v>
      </c>
      <c r="L44" s="246">
        <v>0</v>
      </c>
      <c r="M44" s="246">
        <v>0</v>
      </c>
      <c r="N44" s="244">
        <v>0</v>
      </c>
      <c r="O44" s="246">
        <v>0</v>
      </c>
      <c r="P44" s="246">
        <v>0</v>
      </c>
      <c r="Q44" s="246">
        <v>0</v>
      </c>
      <c r="R44" s="238">
        <v>1185376.0524899999</v>
      </c>
    </row>
    <row r="45" spans="2:18" x14ac:dyDescent="0.25">
      <c r="B45" s="239" t="s">
        <v>292</v>
      </c>
      <c r="C45" s="252">
        <v>0</v>
      </c>
      <c r="D45" s="240">
        <v>0</v>
      </c>
      <c r="E45" s="253">
        <v>0</v>
      </c>
      <c r="F45" s="253">
        <v>0</v>
      </c>
      <c r="G45" s="253">
        <v>0</v>
      </c>
      <c r="H45" s="253">
        <v>0</v>
      </c>
      <c r="I45" s="253">
        <v>0</v>
      </c>
      <c r="J45" s="253">
        <v>0</v>
      </c>
      <c r="K45" s="254">
        <v>0</v>
      </c>
      <c r="L45" s="253">
        <v>0</v>
      </c>
      <c r="M45" s="253">
        <v>0</v>
      </c>
      <c r="N45" s="254">
        <v>0</v>
      </c>
      <c r="O45" s="253">
        <v>0</v>
      </c>
      <c r="P45" s="253">
        <v>0</v>
      </c>
      <c r="Q45" s="253">
        <v>0</v>
      </c>
      <c r="R45" s="241">
        <v>96029.214369997149</v>
      </c>
    </row>
    <row r="46" spans="2:18" ht="20.100000000000001" customHeight="1" x14ac:dyDescent="0.25">
      <c r="B46" s="445" t="s">
        <v>218</v>
      </c>
      <c r="C46" s="446">
        <v>2644279</v>
      </c>
      <c r="D46" s="446">
        <v>1428095</v>
      </c>
      <c r="E46" s="446">
        <v>1573641.7235499998</v>
      </c>
      <c r="F46" s="446">
        <v>98628.094070000006</v>
      </c>
      <c r="G46" s="446">
        <v>169812.10092999999</v>
      </c>
      <c r="H46" s="446">
        <v>114998.51612</v>
      </c>
      <c r="I46" s="446">
        <v>395446.82851000014</v>
      </c>
      <c r="J46" s="446">
        <v>6720.8958200000079</v>
      </c>
      <c r="K46" s="446">
        <v>447480.20733</v>
      </c>
      <c r="L46" s="446">
        <v>604983.72341999994</v>
      </c>
      <c r="M46" s="446">
        <v>3547.9076699999996</v>
      </c>
      <c r="N46" s="446">
        <v>88571.562409999999</v>
      </c>
      <c r="O46" s="446">
        <v>58208.697530002006</v>
      </c>
      <c r="P46" s="446">
        <v>3479145.35947</v>
      </c>
      <c r="Q46" s="446">
        <v>-4584982.6725600008</v>
      </c>
      <c r="R46" s="446">
        <v>6528576.7214799989</v>
      </c>
    </row>
    <row r="49" spans="2:18" ht="15" customHeight="1" x14ac:dyDescent="0.25">
      <c r="B49" s="951" t="s">
        <v>719</v>
      </c>
      <c r="C49" s="953" t="s">
        <v>261</v>
      </c>
      <c r="D49" s="953"/>
      <c r="E49" s="956" t="s">
        <v>262</v>
      </c>
      <c r="F49" s="956" t="s">
        <v>695</v>
      </c>
      <c r="G49" s="956" t="s">
        <v>263</v>
      </c>
      <c r="H49" s="956" t="s">
        <v>264</v>
      </c>
      <c r="I49" s="948" t="s">
        <v>265</v>
      </c>
      <c r="J49" s="948" t="s">
        <v>266</v>
      </c>
      <c r="K49" s="948" t="s">
        <v>724</v>
      </c>
      <c r="L49" s="948" t="s">
        <v>267</v>
      </c>
      <c r="M49" s="948" t="s">
        <v>268</v>
      </c>
      <c r="N49" s="948" t="s">
        <v>734</v>
      </c>
      <c r="O49" s="948" t="s">
        <v>269</v>
      </c>
      <c r="P49" s="956" t="s">
        <v>270</v>
      </c>
      <c r="Q49" s="958" t="s">
        <v>735</v>
      </c>
      <c r="R49" s="956" t="s">
        <v>726</v>
      </c>
    </row>
    <row r="50" spans="2:18" ht="30" customHeight="1" x14ac:dyDescent="0.25">
      <c r="B50" s="952"/>
      <c r="C50" s="425" t="s">
        <v>271</v>
      </c>
      <c r="D50" s="425" t="s">
        <v>272</v>
      </c>
      <c r="E50" s="957"/>
      <c r="F50" s="957"/>
      <c r="G50" s="957"/>
      <c r="H50" s="957"/>
      <c r="I50" s="949"/>
      <c r="J50" s="949"/>
      <c r="K50" s="949"/>
      <c r="L50" s="949"/>
      <c r="M50" s="949"/>
      <c r="N50" s="949"/>
      <c r="O50" s="949"/>
      <c r="P50" s="957"/>
      <c r="Q50" s="959"/>
      <c r="R50" s="957"/>
    </row>
    <row r="51" spans="2:18" x14ac:dyDescent="0.25">
      <c r="B51" s="233" t="s">
        <v>273</v>
      </c>
      <c r="C51" s="258">
        <v>2298452</v>
      </c>
      <c r="D51" s="258">
        <v>1097960</v>
      </c>
      <c r="E51" s="258">
        <v>11552896</v>
      </c>
      <c r="F51" s="258">
        <v>386634</v>
      </c>
      <c r="G51" s="258">
        <v>535206</v>
      </c>
      <c r="H51" s="258">
        <v>194849</v>
      </c>
      <c r="I51" s="258">
        <v>589909</v>
      </c>
      <c r="J51" s="259">
        <v>0</v>
      </c>
      <c r="K51" s="258">
        <v>395257</v>
      </c>
      <c r="L51" s="255">
        <v>619041</v>
      </c>
      <c r="M51" s="255">
        <v>0</v>
      </c>
      <c r="N51" s="255">
        <v>93694</v>
      </c>
      <c r="O51" s="255">
        <v>2420657</v>
      </c>
      <c r="P51" s="255">
        <v>0</v>
      </c>
      <c r="Q51" s="255">
        <v>-1551306</v>
      </c>
      <c r="R51" s="255">
        <v>18633249</v>
      </c>
    </row>
    <row r="52" spans="2:18" x14ac:dyDescent="0.25">
      <c r="B52" s="234" t="s">
        <v>274</v>
      </c>
      <c r="C52" s="260">
        <v>590058</v>
      </c>
      <c r="D52" s="261">
        <v>0</v>
      </c>
      <c r="E52" s="261">
        <v>5165810</v>
      </c>
      <c r="F52" s="261">
        <v>0</v>
      </c>
      <c r="G52" s="261">
        <v>0</v>
      </c>
      <c r="H52" s="261">
        <v>0</v>
      </c>
      <c r="I52" s="261">
        <v>0</v>
      </c>
      <c r="J52" s="261">
        <v>0</v>
      </c>
      <c r="K52" s="261">
        <v>0</v>
      </c>
      <c r="L52" s="256">
        <v>0</v>
      </c>
      <c r="M52" s="256">
        <v>0</v>
      </c>
      <c r="N52" s="256">
        <v>0</v>
      </c>
      <c r="O52" s="256">
        <v>899540</v>
      </c>
      <c r="P52" s="256">
        <v>0</v>
      </c>
      <c r="Q52" s="256">
        <v>-2648</v>
      </c>
      <c r="R52" s="256">
        <v>6652824</v>
      </c>
    </row>
    <row r="53" spans="2:18" x14ac:dyDescent="0.25">
      <c r="B53" s="234" t="s">
        <v>275</v>
      </c>
      <c r="C53" s="260">
        <v>1637996</v>
      </c>
      <c r="D53" s="261">
        <v>0</v>
      </c>
      <c r="E53" s="261">
        <v>497275</v>
      </c>
      <c r="F53" s="261">
        <v>0</v>
      </c>
      <c r="G53" s="261">
        <v>0</v>
      </c>
      <c r="H53" s="261">
        <v>194849</v>
      </c>
      <c r="I53" s="261">
        <v>589909</v>
      </c>
      <c r="J53" s="261">
        <v>0</v>
      </c>
      <c r="K53" s="261">
        <v>394182</v>
      </c>
      <c r="L53" s="256">
        <v>619013</v>
      </c>
      <c r="M53" s="256">
        <v>0</v>
      </c>
      <c r="N53" s="256">
        <v>0</v>
      </c>
      <c r="O53" s="256">
        <v>1374610</v>
      </c>
      <c r="P53" s="256">
        <v>0</v>
      </c>
      <c r="Q53" s="256">
        <v>-1528004</v>
      </c>
      <c r="R53" s="256">
        <v>3779830</v>
      </c>
    </row>
    <row r="54" spans="2:18" x14ac:dyDescent="0.25">
      <c r="B54" s="234" t="s">
        <v>276</v>
      </c>
      <c r="C54" s="260">
        <v>0</v>
      </c>
      <c r="D54" s="261">
        <v>831459</v>
      </c>
      <c r="E54" s="261">
        <v>3786735</v>
      </c>
      <c r="F54" s="261">
        <v>0</v>
      </c>
      <c r="G54" s="261">
        <v>0</v>
      </c>
      <c r="H54" s="261">
        <v>0</v>
      </c>
      <c r="I54" s="261">
        <v>0</v>
      </c>
      <c r="J54" s="261">
        <v>0</v>
      </c>
      <c r="K54" s="261">
        <v>0</v>
      </c>
      <c r="L54" s="256">
        <v>0</v>
      </c>
      <c r="M54" s="256">
        <v>0</v>
      </c>
      <c r="N54" s="256">
        <v>87247</v>
      </c>
      <c r="O54" s="256">
        <v>0</v>
      </c>
      <c r="P54" s="256">
        <v>0</v>
      </c>
      <c r="Q54" s="256">
        <v>-332845</v>
      </c>
      <c r="R54" s="256">
        <v>4372596</v>
      </c>
    </row>
    <row r="55" spans="2:18" x14ac:dyDescent="0.25">
      <c r="B55" s="234" t="s">
        <v>8</v>
      </c>
      <c r="C55" s="260">
        <v>0</v>
      </c>
      <c r="D55" s="261">
        <v>245694</v>
      </c>
      <c r="E55" s="261">
        <v>1154488</v>
      </c>
      <c r="F55" s="261">
        <v>0</v>
      </c>
      <c r="G55" s="261">
        <v>7438</v>
      </c>
      <c r="H55" s="261">
        <v>0</v>
      </c>
      <c r="I55" s="261">
        <v>0</v>
      </c>
      <c r="J55" s="261">
        <v>0</v>
      </c>
      <c r="K55" s="261">
        <v>0</v>
      </c>
      <c r="L55" s="256">
        <v>0</v>
      </c>
      <c r="M55" s="256">
        <v>0</v>
      </c>
      <c r="N55" s="256">
        <v>6447</v>
      </c>
      <c r="O55" s="256">
        <v>0</v>
      </c>
      <c r="P55" s="256">
        <v>0</v>
      </c>
      <c r="Q55" s="256">
        <v>0</v>
      </c>
      <c r="R55" s="256">
        <v>1414067</v>
      </c>
    </row>
    <row r="56" spans="2:18" x14ac:dyDescent="0.25">
      <c r="B56" s="234" t="s">
        <v>9</v>
      </c>
      <c r="C56" s="260">
        <v>0</v>
      </c>
      <c r="D56" s="261">
        <v>0</v>
      </c>
      <c r="E56" s="261">
        <v>45187</v>
      </c>
      <c r="F56" s="261">
        <v>0</v>
      </c>
      <c r="G56" s="261">
        <v>12154</v>
      </c>
      <c r="H56" s="261">
        <v>0</v>
      </c>
      <c r="I56" s="261">
        <v>0</v>
      </c>
      <c r="J56" s="261">
        <v>0</v>
      </c>
      <c r="K56" s="261">
        <v>0</v>
      </c>
      <c r="L56" s="256">
        <v>0</v>
      </c>
      <c r="M56" s="256">
        <v>0</v>
      </c>
      <c r="N56" s="256">
        <v>0</v>
      </c>
      <c r="O56" s="256">
        <v>0</v>
      </c>
      <c r="P56" s="256">
        <v>0</v>
      </c>
      <c r="Q56" s="256">
        <v>0</v>
      </c>
      <c r="R56" s="256">
        <v>57341</v>
      </c>
    </row>
    <row r="57" spans="2:18" x14ac:dyDescent="0.25">
      <c r="B57" s="234" t="s">
        <v>277</v>
      </c>
      <c r="C57" s="260">
        <v>0</v>
      </c>
      <c r="D57" s="261">
        <v>0</v>
      </c>
      <c r="E57" s="261">
        <v>0</v>
      </c>
      <c r="F57" s="261">
        <v>383642</v>
      </c>
      <c r="G57" s="261">
        <v>0</v>
      </c>
      <c r="H57" s="261">
        <v>0</v>
      </c>
      <c r="I57" s="261">
        <v>0</v>
      </c>
      <c r="J57" s="261">
        <v>0</v>
      </c>
      <c r="K57" s="262">
        <v>0</v>
      </c>
      <c r="L57" s="256">
        <v>0</v>
      </c>
      <c r="M57" s="256">
        <v>0</v>
      </c>
      <c r="N57" s="256">
        <v>0</v>
      </c>
      <c r="O57" s="256">
        <v>0</v>
      </c>
      <c r="P57" s="256">
        <v>0</v>
      </c>
      <c r="Q57" s="256">
        <v>-383642</v>
      </c>
      <c r="R57" s="256">
        <v>0</v>
      </c>
    </row>
    <row r="58" spans="2:18" x14ac:dyDescent="0.25">
      <c r="B58" s="234" t="s">
        <v>278</v>
      </c>
      <c r="C58" s="260">
        <v>0</v>
      </c>
      <c r="D58" s="261">
        <v>0</v>
      </c>
      <c r="E58" s="261">
        <v>0</v>
      </c>
      <c r="F58" s="261">
        <v>0</v>
      </c>
      <c r="G58" s="261">
        <v>515533</v>
      </c>
      <c r="H58" s="261">
        <v>0</v>
      </c>
      <c r="I58" s="261">
        <v>0</v>
      </c>
      <c r="J58" s="261">
        <v>0</v>
      </c>
      <c r="K58" s="262">
        <v>0</v>
      </c>
      <c r="L58" s="256">
        <v>0</v>
      </c>
      <c r="M58" s="256">
        <v>0</v>
      </c>
      <c r="N58" s="256">
        <v>0</v>
      </c>
      <c r="O58" s="256">
        <v>0</v>
      </c>
      <c r="P58" s="256">
        <v>0</v>
      </c>
      <c r="Q58" s="256">
        <v>-12878</v>
      </c>
      <c r="R58" s="256">
        <v>502655</v>
      </c>
    </row>
    <row r="59" spans="2:18" x14ac:dyDescent="0.25">
      <c r="B59" s="234" t="s">
        <v>279</v>
      </c>
      <c r="C59" s="260">
        <v>0</v>
      </c>
      <c r="D59" s="261">
        <v>0</v>
      </c>
      <c r="E59" s="261">
        <v>676939</v>
      </c>
      <c r="F59" s="261">
        <v>0</v>
      </c>
      <c r="G59" s="261">
        <v>0</v>
      </c>
      <c r="H59" s="261">
        <v>0</v>
      </c>
      <c r="I59" s="261">
        <v>0</v>
      </c>
      <c r="J59" s="261">
        <v>0</v>
      </c>
      <c r="K59" s="262">
        <v>0</v>
      </c>
      <c r="L59" s="256">
        <v>0</v>
      </c>
      <c r="M59" s="256">
        <v>0</v>
      </c>
      <c r="N59" s="256">
        <v>0</v>
      </c>
      <c r="O59" s="256">
        <v>0</v>
      </c>
      <c r="P59" s="256">
        <v>0</v>
      </c>
      <c r="Q59" s="256">
        <v>0</v>
      </c>
      <c r="R59" s="256">
        <v>676939</v>
      </c>
    </row>
    <row r="60" spans="2:18" x14ac:dyDescent="0.25">
      <c r="B60" s="234" t="s">
        <v>13</v>
      </c>
      <c r="C60" s="260">
        <v>70398</v>
      </c>
      <c r="D60" s="261">
        <v>20807</v>
      </c>
      <c r="E60" s="261">
        <v>226462</v>
      </c>
      <c r="F60" s="261">
        <v>2992</v>
      </c>
      <c r="G60" s="261">
        <v>81</v>
      </c>
      <c r="H60" s="261">
        <v>0</v>
      </c>
      <c r="I60" s="261">
        <v>0</v>
      </c>
      <c r="J60" s="261">
        <v>0</v>
      </c>
      <c r="K60" s="262">
        <v>1075</v>
      </c>
      <c r="L60" s="256">
        <v>28</v>
      </c>
      <c r="M60" s="256">
        <v>0</v>
      </c>
      <c r="N60" s="256">
        <v>0</v>
      </c>
      <c r="O60" s="256">
        <v>146507</v>
      </c>
      <c r="P60" s="256">
        <v>0</v>
      </c>
      <c r="Q60" s="256">
        <v>708711</v>
      </c>
      <c r="R60" s="256">
        <v>1176997</v>
      </c>
    </row>
    <row r="61" spans="2:18" x14ac:dyDescent="0.25">
      <c r="B61" s="235" t="s">
        <v>699</v>
      </c>
      <c r="C61" s="263">
        <v>-1203511</v>
      </c>
      <c r="D61" s="262">
        <v>-533716</v>
      </c>
      <c r="E61" s="262">
        <v>-9864418</v>
      </c>
      <c r="F61" s="262">
        <v>-363673</v>
      </c>
      <c r="G61" s="262">
        <v>-452495</v>
      </c>
      <c r="H61" s="262">
        <v>-67323</v>
      </c>
      <c r="I61" s="262">
        <v>-647516</v>
      </c>
      <c r="J61" s="262">
        <v>-488</v>
      </c>
      <c r="K61" s="262">
        <v>-220972</v>
      </c>
      <c r="L61" s="257">
        <v>-277387</v>
      </c>
      <c r="M61" s="257">
        <v>-613</v>
      </c>
      <c r="N61" s="257">
        <v>-13466</v>
      </c>
      <c r="O61" s="257">
        <v>-2262053</v>
      </c>
      <c r="P61" s="257">
        <v>-104185</v>
      </c>
      <c r="Q61" s="257">
        <v>1438288</v>
      </c>
      <c r="R61" s="257">
        <v>-14573529</v>
      </c>
    </row>
    <row r="62" spans="2:18" x14ac:dyDescent="0.25">
      <c r="B62" s="235" t="s">
        <v>14</v>
      </c>
      <c r="C62" s="263">
        <v>-185288</v>
      </c>
      <c r="D62" s="263">
        <v>0</v>
      </c>
      <c r="E62" s="263">
        <v>-5856372</v>
      </c>
      <c r="F62" s="263">
        <v>0</v>
      </c>
      <c r="G62" s="263">
        <v>0</v>
      </c>
      <c r="H62" s="263">
        <v>-1909</v>
      </c>
      <c r="I62" s="263">
        <v>0</v>
      </c>
      <c r="J62" s="261">
        <v>0</v>
      </c>
      <c r="K62" s="263">
        <v>-3533</v>
      </c>
      <c r="L62" s="256">
        <v>-69919</v>
      </c>
      <c r="M62" s="256">
        <v>0</v>
      </c>
      <c r="N62" s="256">
        <v>0</v>
      </c>
      <c r="O62" s="256">
        <v>-2239388</v>
      </c>
      <c r="P62" s="256">
        <v>0</v>
      </c>
      <c r="Q62" s="256">
        <v>1526880</v>
      </c>
      <c r="R62" s="256">
        <v>-6829530</v>
      </c>
    </row>
    <row r="63" spans="2:18" x14ac:dyDescent="0.25">
      <c r="B63" s="234" t="s">
        <v>280</v>
      </c>
      <c r="C63" s="260">
        <v>-309108</v>
      </c>
      <c r="D63" s="261">
        <v>0</v>
      </c>
      <c r="E63" s="261">
        <v>-1370814</v>
      </c>
      <c r="F63" s="261">
        <v>0</v>
      </c>
      <c r="G63" s="261">
        <v>0</v>
      </c>
      <c r="H63" s="261">
        <v>-15462</v>
      </c>
      <c r="I63" s="261">
        <v>-27247</v>
      </c>
      <c r="J63" s="261">
        <v>0</v>
      </c>
      <c r="K63" s="261">
        <v>-27172</v>
      </c>
      <c r="L63" s="256">
        <v>-110932</v>
      </c>
      <c r="M63" s="256">
        <v>0</v>
      </c>
      <c r="N63" s="256">
        <v>0</v>
      </c>
      <c r="O63" s="256">
        <v>0</v>
      </c>
      <c r="P63" s="256">
        <v>0</v>
      </c>
      <c r="Q63" s="256">
        <v>335168</v>
      </c>
      <c r="R63" s="256">
        <v>-1525567</v>
      </c>
    </row>
    <row r="64" spans="2:18" x14ac:dyDescent="0.25">
      <c r="B64" s="234" t="s">
        <v>281</v>
      </c>
      <c r="C64" s="260">
        <v>-258587</v>
      </c>
      <c r="D64" s="261">
        <v>-167953</v>
      </c>
      <c r="E64" s="261">
        <v>-994037</v>
      </c>
      <c r="F64" s="261">
        <v>-82817</v>
      </c>
      <c r="G64" s="261">
        <v>-35998</v>
      </c>
      <c r="H64" s="261">
        <v>-4042</v>
      </c>
      <c r="I64" s="261">
        <v>-3123</v>
      </c>
      <c r="J64" s="261">
        <v>-89</v>
      </c>
      <c r="K64" s="261">
        <v>-11570</v>
      </c>
      <c r="L64" s="256">
        <v>-812</v>
      </c>
      <c r="M64" s="256">
        <v>-470</v>
      </c>
      <c r="N64" s="256">
        <v>-875</v>
      </c>
      <c r="O64" s="256">
        <v>-15007</v>
      </c>
      <c r="P64" s="256">
        <v>-26515</v>
      </c>
      <c r="Q64" s="256">
        <v>0</v>
      </c>
      <c r="R64" s="256">
        <v>-1601895</v>
      </c>
    </row>
    <row r="65" spans="2:18" x14ac:dyDescent="0.25">
      <c r="B65" s="234" t="s">
        <v>17</v>
      </c>
      <c r="C65" s="260">
        <v>-36880</v>
      </c>
      <c r="D65" s="261">
        <v>-23939</v>
      </c>
      <c r="E65" s="261">
        <v>-146422</v>
      </c>
      <c r="F65" s="261">
        <v>-11207</v>
      </c>
      <c r="G65" s="261">
        <v>-4663</v>
      </c>
      <c r="H65" s="261">
        <v>-216</v>
      </c>
      <c r="I65" s="261">
        <v>-398</v>
      </c>
      <c r="J65" s="261">
        <v>-42</v>
      </c>
      <c r="K65" s="261">
        <v>-668</v>
      </c>
      <c r="L65" s="256">
        <v>-46</v>
      </c>
      <c r="M65" s="256">
        <v>-7</v>
      </c>
      <c r="N65" s="256">
        <v>-33</v>
      </c>
      <c r="O65" s="256">
        <v>-1493</v>
      </c>
      <c r="P65" s="256">
        <v>-2620</v>
      </c>
      <c r="Q65" s="256">
        <v>0</v>
      </c>
      <c r="R65" s="256">
        <v>-228634</v>
      </c>
    </row>
    <row r="66" spans="2:18" x14ac:dyDescent="0.25">
      <c r="B66" s="234" t="s">
        <v>282</v>
      </c>
      <c r="C66" s="260">
        <v>-6542</v>
      </c>
      <c r="D66" s="261">
        <v>-3435</v>
      </c>
      <c r="E66" s="261">
        <v>-58196</v>
      </c>
      <c r="F66" s="261">
        <v>-1364</v>
      </c>
      <c r="G66" s="261">
        <v>-580</v>
      </c>
      <c r="H66" s="261">
        <v>-783</v>
      </c>
      <c r="I66" s="261">
        <v>-14</v>
      </c>
      <c r="J66" s="261">
        <v>-5</v>
      </c>
      <c r="K66" s="261">
        <v>-2234</v>
      </c>
      <c r="L66" s="256">
        <v>-122</v>
      </c>
      <c r="M66" s="256">
        <v>0</v>
      </c>
      <c r="N66" s="256">
        <v>-30</v>
      </c>
      <c r="O66" s="256">
        <v>-28</v>
      </c>
      <c r="P66" s="256">
        <v>-710</v>
      </c>
      <c r="Q66" s="256">
        <v>1363</v>
      </c>
      <c r="R66" s="256">
        <v>-72680</v>
      </c>
    </row>
    <row r="67" spans="2:18" x14ac:dyDescent="0.25">
      <c r="B67" s="234" t="s">
        <v>283</v>
      </c>
      <c r="C67" s="260">
        <v>0</v>
      </c>
      <c r="D67" s="261">
        <v>0</v>
      </c>
      <c r="E67" s="261">
        <v>0</v>
      </c>
      <c r="F67" s="261">
        <v>0</v>
      </c>
      <c r="G67" s="261">
        <v>0</v>
      </c>
      <c r="H67" s="261">
        <v>0</v>
      </c>
      <c r="I67" s="261">
        <v>-415405</v>
      </c>
      <c r="J67" s="261">
        <v>0</v>
      </c>
      <c r="K67" s="261">
        <v>0</v>
      </c>
      <c r="L67" s="256">
        <v>0</v>
      </c>
      <c r="M67" s="256">
        <v>0</v>
      </c>
      <c r="N67" s="256">
        <v>0</v>
      </c>
      <c r="O67" s="256">
        <v>0</v>
      </c>
      <c r="P67" s="256">
        <v>0</v>
      </c>
      <c r="Q67" s="256">
        <v>10909</v>
      </c>
      <c r="R67" s="256">
        <v>-404496</v>
      </c>
    </row>
    <row r="68" spans="2:18" x14ac:dyDescent="0.25">
      <c r="B68" s="234" t="s">
        <v>284</v>
      </c>
      <c r="C68" s="260">
        <v>0</v>
      </c>
      <c r="D68" s="261">
        <v>0</v>
      </c>
      <c r="E68" s="261">
        <v>0</v>
      </c>
      <c r="F68" s="261">
        <v>0</v>
      </c>
      <c r="G68" s="261">
        <v>-354701</v>
      </c>
      <c r="H68" s="261">
        <v>0</v>
      </c>
      <c r="I68" s="261">
        <v>0</v>
      </c>
      <c r="J68" s="261">
        <v>0</v>
      </c>
      <c r="K68" s="261">
        <v>0</v>
      </c>
      <c r="L68" s="256">
        <v>0</v>
      </c>
      <c r="M68" s="256">
        <v>0</v>
      </c>
      <c r="N68" s="256">
        <v>0</v>
      </c>
      <c r="O68" s="256">
        <v>0</v>
      </c>
      <c r="P68" s="256">
        <v>0</v>
      </c>
      <c r="Q68" s="256">
        <v>0</v>
      </c>
      <c r="R68" s="256">
        <v>-354701</v>
      </c>
    </row>
    <row r="69" spans="2:18" x14ac:dyDescent="0.25">
      <c r="B69" s="234" t="s">
        <v>285</v>
      </c>
      <c r="C69" s="260">
        <v>-70832</v>
      </c>
      <c r="D69" s="261">
        <v>-24850</v>
      </c>
      <c r="E69" s="261">
        <v>-405854</v>
      </c>
      <c r="F69" s="261">
        <v>-66426</v>
      </c>
      <c r="G69" s="261">
        <v>-11633</v>
      </c>
      <c r="H69" s="261">
        <v>-11623</v>
      </c>
      <c r="I69" s="261">
        <v>-27507</v>
      </c>
      <c r="J69" s="261">
        <v>-164</v>
      </c>
      <c r="K69" s="261">
        <v>-44383</v>
      </c>
      <c r="L69" s="256">
        <v>-31267</v>
      </c>
      <c r="M69" s="256">
        <v>-83</v>
      </c>
      <c r="N69" s="256">
        <v>-6172</v>
      </c>
      <c r="O69" s="256">
        <v>-1493</v>
      </c>
      <c r="P69" s="256">
        <v>-31257</v>
      </c>
      <c r="Q69" s="256">
        <v>175503</v>
      </c>
      <c r="R69" s="256">
        <v>-558041</v>
      </c>
    </row>
    <row r="70" spans="2:18" x14ac:dyDescent="0.25">
      <c r="B70" s="234" t="s">
        <v>22</v>
      </c>
      <c r="C70" s="260">
        <v>-320029</v>
      </c>
      <c r="D70" s="261">
        <v>-11789</v>
      </c>
      <c r="E70" s="261">
        <v>-374851</v>
      </c>
      <c r="F70" s="261">
        <v>-147190</v>
      </c>
      <c r="G70" s="261">
        <v>-31452</v>
      </c>
      <c r="H70" s="261">
        <v>-27753</v>
      </c>
      <c r="I70" s="261">
        <v>-24190</v>
      </c>
      <c r="J70" s="261">
        <v>-187</v>
      </c>
      <c r="K70" s="261">
        <v>-161038</v>
      </c>
      <c r="L70" s="256">
        <v>-51108</v>
      </c>
      <c r="M70" s="256">
        <v>-8</v>
      </c>
      <c r="N70" s="256">
        <v>-23</v>
      </c>
      <c r="O70" s="256">
        <v>-75</v>
      </c>
      <c r="P70" s="256">
        <v>-1990</v>
      </c>
      <c r="Q70" s="256">
        <v>141770</v>
      </c>
      <c r="R70" s="256">
        <v>-1009913</v>
      </c>
    </row>
    <row r="71" spans="2:18" x14ac:dyDescent="0.25">
      <c r="B71" s="234" t="s">
        <v>23</v>
      </c>
      <c r="C71" s="261">
        <v>83749</v>
      </c>
      <c r="D71" s="261">
        <v>-32678</v>
      </c>
      <c r="E71" s="261">
        <v>-179098</v>
      </c>
      <c r="F71" s="261">
        <v>37193</v>
      </c>
      <c r="G71" s="261">
        <v>-323</v>
      </c>
      <c r="H71" s="261">
        <v>0</v>
      </c>
      <c r="I71" s="261">
        <v>-147381</v>
      </c>
      <c r="J71" s="261">
        <v>0</v>
      </c>
      <c r="K71" s="261">
        <v>52562</v>
      </c>
      <c r="L71" s="256">
        <v>0</v>
      </c>
      <c r="M71" s="256">
        <v>0</v>
      </c>
      <c r="N71" s="256">
        <v>-53</v>
      </c>
      <c r="O71" s="256">
        <v>-901</v>
      </c>
      <c r="P71" s="256">
        <v>-17224</v>
      </c>
      <c r="Q71" s="256">
        <v>-33140</v>
      </c>
      <c r="R71" s="256">
        <v>-237294</v>
      </c>
    </row>
    <row r="72" spans="2:18" x14ac:dyDescent="0.25">
      <c r="B72" s="234" t="s">
        <v>24</v>
      </c>
      <c r="C72" s="261">
        <v>0</v>
      </c>
      <c r="D72" s="261">
        <v>-249927</v>
      </c>
      <c r="E72" s="261">
        <v>-1154488</v>
      </c>
      <c r="F72" s="261">
        <v>0</v>
      </c>
      <c r="G72" s="261">
        <v>-7438</v>
      </c>
      <c r="H72" s="261">
        <v>0</v>
      </c>
      <c r="I72" s="261">
        <v>0</v>
      </c>
      <c r="J72" s="261">
        <v>0</v>
      </c>
      <c r="K72" s="261">
        <v>0</v>
      </c>
      <c r="L72" s="256">
        <v>0</v>
      </c>
      <c r="M72" s="256">
        <v>0</v>
      </c>
      <c r="N72" s="256">
        <v>-5651</v>
      </c>
      <c r="O72" s="256">
        <v>0</v>
      </c>
      <c r="P72" s="256">
        <v>0</v>
      </c>
      <c r="Q72" s="256">
        <v>0</v>
      </c>
      <c r="R72" s="256">
        <v>-1417504</v>
      </c>
    </row>
    <row r="73" spans="2:18" x14ac:dyDescent="0.25">
      <c r="B73" s="234" t="s">
        <v>25</v>
      </c>
      <c r="C73" s="261">
        <v>-99994</v>
      </c>
      <c r="D73" s="261">
        <v>-19145</v>
      </c>
      <c r="E73" s="261">
        <v>675714</v>
      </c>
      <c r="F73" s="261">
        <v>-91862</v>
      </c>
      <c r="G73" s="261">
        <v>-5707</v>
      </c>
      <c r="H73" s="261">
        <v>-5535</v>
      </c>
      <c r="I73" s="261">
        <v>-2251</v>
      </c>
      <c r="J73" s="261">
        <v>-1</v>
      </c>
      <c r="K73" s="261">
        <v>-22936</v>
      </c>
      <c r="L73" s="256">
        <v>-13181</v>
      </c>
      <c r="M73" s="256">
        <v>-45</v>
      </c>
      <c r="N73" s="256">
        <v>-629</v>
      </c>
      <c r="O73" s="256">
        <v>-3668</v>
      </c>
      <c r="P73" s="256">
        <v>-23869</v>
      </c>
      <c r="Q73" s="256">
        <v>-720165</v>
      </c>
      <c r="R73" s="256">
        <v>-333275</v>
      </c>
    </row>
    <row r="74" spans="2:18" x14ac:dyDescent="0.25">
      <c r="B74" s="234" t="s">
        <v>286</v>
      </c>
      <c r="C74" s="262">
        <v>334684</v>
      </c>
      <c r="D74" s="262">
        <v>254913</v>
      </c>
      <c r="E74" s="262">
        <v>0</v>
      </c>
      <c r="F74" s="262">
        <v>0</v>
      </c>
      <c r="G74" s="262">
        <v>0</v>
      </c>
      <c r="H74" s="262">
        <v>0</v>
      </c>
      <c r="I74" s="262">
        <v>0</v>
      </c>
      <c r="J74" s="262">
        <v>0</v>
      </c>
      <c r="K74" s="262">
        <v>115736</v>
      </c>
      <c r="L74" s="257">
        <v>0</v>
      </c>
      <c r="M74" s="257">
        <v>0</v>
      </c>
      <c r="N74" s="257">
        <v>0</v>
      </c>
      <c r="O74" s="257">
        <v>-93</v>
      </c>
      <c r="P74" s="257">
        <v>3551254</v>
      </c>
      <c r="Q74" s="257">
        <v>-4062947</v>
      </c>
      <c r="R74" s="257">
        <v>193547</v>
      </c>
    </row>
    <row r="75" spans="2:18" x14ac:dyDescent="0.25">
      <c r="B75" s="235" t="s">
        <v>27</v>
      </c>
      <c r="C75" s="262">
        <v>1429625</v>
      </c>
      <c r="D75" s="262">
        <v>819157</v>
      </c>
      <c r="E75" s="262">
        <v>1688478</v>
      </c>
      <c r="F75" s="262">
        <v>22961</v>
      </c>
      <c r="G75" s="262">
        <v>82711</v>
      </c>
      <c r="H75" s="262">
        <v>127526</v>
      </c>
      <c r="I75" s="262">
        <v>-57607</v>
      </c>
      <c r="J75" s="262">
        <v>-488</v>
      </c>
      <c r="K75" s="262">
        <v>290021</v>
      </c>
      <c r="L75" s="257">
        <v>341654</v>
      </c>
      <c r="M75" s="257">
        <v>-613</v>
      </c>
      <c r="N75" s="257">
        <v>80228</v>
      </c>
      <c r="O75" s="257">
        <v>158511</v>
      </c>
      <c r="P75" s="257">
        <v>3447069</v>
      </c>
      <c r="Q75" s="257">
        <v>-4175965</v>
      </c>
      <c r="R75" s="257">
        <v>4253267</v>
      </c>
    </row>
    <row r="76" spans="2:18" x14ac:dyDescent="0.25">
      <c r="B76" s="235" t="s">
        <v>288</v>
      </c>
      <c r="C76" s="262">
        <v>-91625</v>
      </c>
      <c r="D76" s="262">
        <v>-73145</v>
      </c>
      <c r="E76" s="262">
        <v>1043981</v>
      </c>
      <c r="F76" s="262">
        <v>-33349</v>
      </c>
      <c r="G76" s="262">
        <v>-764</v>
      </c>
      <c r="H76" s="262">
        <v>-172049</v>
      </c>
      <c r="I76" s="262">
        <v>203</v>
      </c>
      <c r="J76" s="262">
        <v>753</v>
      </c>
      <c r="K76" s="262">
        <v>-102587</v>
      </c>
      <c r="L76" s="257">
        <v>2473</v>
      </c>
      <c r="M76" s="257">
        <v>514</v>
      </c>
      <c r="N76" s="257">
        <v>-2295</v>
      </c>
      <c r="O76" s="257">
        <v>11373</v>
      </c>
      <c r="P76" s="257">
        <v>249409</v>
      </c>
      <c r="Q76" s="257">
        <v>33379</v>
      </c>
      <c r="R76" s="257">
        <v>866271</v>
      </c>
    </row>
    <row r="77" spans="2:18" x14ac:dyDescent="0.25">
      <c r="B77" s="235" t="s">
        <v>29</v>
      </c>
      <c r="C77" s="263">
        <v>84921</v>
      </c>
      <c r="D77" s="263">
        <v>20844</v>
      </c>
      <c r="E77" s="262">
        <v>1334983</v>
      </c>
      <c r="F77" s="262">
        <v>24968</v>
      </c>
      <c r="G77" s="262">
        <v>13599</v>
      </c>
      <c r="H77" s="262">
        <v>12891</v>
      </c>
      <c r="I77" s="262">
        <v>985</v>
      </c>
      <c r="J77" s="261">
        <v>760</v>
      </c>
      <c r="K77" s="262">
        <v>23470</v>
      </c>
      <c r="L77" s="256">
        <v>2497</v>
      </c>
      <c r="M77" s="256">
        <v>524</v>
      </c>
      <c r="N77" s="256">
        <v>1133</v>
      </c>
      <c r="O77" s="256">
        <v>11469</v>
      </c>
      <c r="P77" s="256">
        <v>335485</v>
      </c>
      <c r="Q77" s="256">
        <v>-28861</v>
      </c>
      <c r="R77" s="256">
        <v>1839668</v>
      </c>
    </row>
    <row r="78" spans="2:18" x14ac:dyDescent="0.25">
      <c r="B78" s="131" t="s">
        <v>30</v>
      </c>
      <c r="C78" s="261">
        <v>-176546</v>
      </c>
      <c r="D78" s="261">
        <v>-93989</v>
      </c>
      <c r="E78" s="261">
        <v>-291002</v>
      </c>
      <c r="F78" s="261">
        <v>-58317</v>
      </c>
      <c r="G78" s="261">
        <v>-14363</v>
      </c>
      <c r="H78" s="261">
        <v>-184940</v>
      </c>
      <c r="I78" s="261">
        <v>-782</v>
      </c>
      <c r="J78" s="261">
        <v>-7</v>
      </c>
      <c r="K78" s="261">
        <v>-126057</v>
      </c>
      <c r="L78" s="256">
        <v>-24</v>
      </c>
      <c r="M78" s="256">
        <v>-10</v>
      </c>
      <c r="N78" s="256">
        <v>-3428</v>
      </c>
      <c r="O78" s="256">
        <v>-96</v>
      </c>
      <c r="P78" s="256">
        <v>-86076</v>
      </c>
      <c r="Q78" s="256">
        <v>62240</v>
      </c>
      <c r="R78" s="256">
        <v>-973397</v>
      </c>
    </row>
    <row r="79" spans="2:18" x14ac:dyDescent="0.25">
      <c r="B79" s="131" t="s">
        <v>31</v>
      </c>
      <c r="C79" s="262">
        <v>1338000</v>
      </c>
      <c r="D79" s="262">
        <v>746012</v>
      </c>
      <c r="E79" s="262">
        <v>2732459</v>
      </c>
      <c r="F79" s="262">
        <v>-10388</v>
      </c>
      <c r="G79" s="262">
        <v>81947</v>
      </c>
      <c r="H79" s="262">
        <v>-44523</v>
      </c>
      <c r="I79" s="262">
        <v>-57404</v>
      </c>
      <c r="J79" s="262">
        <v>265</v>
      </c>
      <c r="K79" s="262">
        <v>187434</v>
      </c>
      <c r="L79" s="257">
        <v>344127</v>
      </c>
      <c r="M79" s="257">
        <v>-99</v>
      </c>
      <c r="N79" s="257">
        <v>77933</v>
      </c>
      <c r="O79" s="257">
        <v>169884</v>
      </c>
      <c r="P79" s="257">
        <v>3696478</v>
      </c>
      <c r="Q79" s="257">
        <v>-4142586</v>
      </c>
      <c r="R79" s="257">
        <v>5119537</v>
      </c>
    </row>
    <row r="80" spans="2:18" x14ac:dyDescent="0.25">
      <c r="B80" s="235" t="s">
        <v>287</v>
      </c>
      <c r="C80" s="262">
        <v>-291669.03647514246</v>
      </c>
      <c r="D80" s="262">
        <v>-142764.96352485757</v>
      </c>
      <c r="E80" s="262">
        <v>-878278</v>
      </c>
      <c r="F80" s="262">
        <v>2357</v>
      </c>
      <c r="G80" s="262">
        <v>-22967</v>
      </c>
      <c r="H80" s="262">
        <v>15154</v>
      </c>
      <c r="I80" s="262">
        <v>-19920</v>
      </c>
      <c r="J80" s="262">
        <v>-58</v>
      </c>
      <c r="K80" s="262">
        <v>-22097</v>
      </c>
      <c r="L80" s="257">
        <v>-21032</v>
      </c>
      <c r="M80" s="257">
        <v>-152</v>
      </c>
      <c r="N80" s="257">
        <v>-3325</v>
      </c>
      <c r="O80" s="257">
        <v>-57947</v>
      </c>
      <c r="P80" s="257">
        <v>127503</v>
      </c>
      <c r="Q80" s="257">
        <v>29831</v>
      </c>
      <c r="R80" s="257">
        <v>-1285365</v>
      </c>
    </row>
    <row r="81" spans="2:18" x14ac:dyDescent="0.25">
      <c r="B81" s="235" t="s">
        <v>33</v>
      </c>
      <c r="C81" s="263">
        <v>0</v>
      </c>
      <c r="D81" s="264">
        <v>0</v>
      </c>
      <c r="E81" s="262">
        <v>0</v>
      </c>
      <c r="F81" s="262">
        <v>0</v>
      </c>
      <c r="G81" s="262">
        <v>0</v>
      </c>
      <c r="H81" s="262">
        <v>0</v>
      </c>
      <c r="I81" s="262">
        <v>0</v>
      </c>
      <c r="J81" s="262">
        <v>0</v>
      </c>
      <c r="K81" s="262">
        <v>0</v>
      </c>
      <c r="L81" s="257">
        <v>0</v>
      </c>
      <c r="M81" s="257">
        <v>0</v>
      </c>
      <c r="N81" s="257">
        <v>0</v>
      </c>
      <c r="O81" s="257">
        <v>0</v>
      </c>
      <c r="P81" s="257">
        <v>3823981</v>
      </c>
      <c r="Q81" s="257">
        <v>-4112755</v>
      </c>
      <c r="R81" s="257">
        <v>3834172</v>
      </c>
    </row>
    <row r="82" spans="2:18" x14ac:dyDescent="0.25">
      <c r="B82" s="235" t="s">
        <v>289</v>
      </c>
      <c r="C82" s="263">
        <v>1046330.9635248575</v>
      </c>
      <c r="D82" s="264">
        <v>603247.03647514246</v>
      </c>
      <c r="E82" s="262">
        <v>1854181</v>
      </c>
      <c r="F82" s="262">
        <v>-8031</v>
      </c>
      <c r="G82" s="262">
        <v>58980</v>
      </c>
      <c r="H82" s="262">
        <v>-29369</v>
      </c>
      <c r="I82" s="262">
        <v>-77324</v>
      </c>
      <c r="J82" s="262">
        <v>207</v>
      </c>
      <c r="K82" s="262">
        <v>165337</v>
      </c>
      <c r="L82" s="257">
        <v>323095</v>
      </c>
      <c r="M82" s="257">
        <v>-251</v>
      </c>
      <c r="N82" s="257">
        <v>74608</v>
      </c>
      <c r="O82" s="257">
        <v>111937</v>
      </c>
      <c r="P82" s="257">
        <v>3823981</v>
      </c>
      <c r="Q82" s="257">
        <v>-4112755</v>
      </c>
      <c r="R82" s="257">
        <v>3834172</v>
      </c>
    </row>
    <row r="83" spans="2:18" x14ac:dyDescent="0.25">
      <c r="B83" s="235" t="s">
        <v>697</v>
      </c>
      <c r="C83" s="263">
        <v>0</v>
      </c>
      <c r="D83" s="264">
        <v>0</v>
      </c>
      <c r="E83" s="262">
        <v>0</v>
      </c>
      <c r="F83" s="262">
        <v>0</v>
      </c>
      <c r="G83" s="262">
        <v>0</v>
      </c>
      <c r="H83" s="262">
        <v>0</v>
      </c>
      <c r="I83" s="262">
        <v>0</v>
      </c>
      <c r="J83" s="262">
        <v>0</v>
      </c>
      <c r="K83" s="262">
        <v>0</v>
      </c>
      <c r="L83" s="257">
        <v>0</v>
      </c>
      <c r="M83" s="257">
        <v>0</v>
      </c>
      <c r="N83" s="257">
        <v>0</v>
      </c>
      <c r="O83" s="257">
        <v>0</v>
      </c>
      <c r="P83" s="257">
        <v>46475.86</v>
      </c>
      <c r="Q83" s="257">
        <v>-6074</v>
      </c>
      <c r="R83" s="257">
        <v>75578</v>
      </c>
    </row>
    <row r="84" spans="2:18" x14ac:dyDescent="0.25">
      <c r="B84" s="235" t="s">
        <v>290</v>
      </c>
      <c r="C84" s="267">
        <v>1046330.9635248575</v>
      </c>
      <c r="D84" s="268">
        <v>603247.03647514246</v>
      </c>
      <c r="E84" s="269">
        <v>1854181</v>
      </c>
      <c r="F84" s="269">
        <v>-8031</v>
      </c>
      <c r="G84" s="269">
        <v>58980</v>
      </c>
      <c r="H84" s="269">
        <v>-29369</v>
      </c>
      <c r="I84" s="269">
        <v>-77324</v>
      </c>
      <c r="J84" s="269">
        <v>207</v>
      </c>
      <c r="K84" s="269">
        <v>165337</v>
      </c>
      <c r="L84" s="270">
        <v>323095</v>
      </c>
      <c r="M84" s="270">
        <v>-251</v>
      </c>
      <c r="N84" s="270">
        <v>74608</v>
      </c>
      <c r="O84" s="270">
        <v>111937</v>
      </c>
      <c r="P84" s="270">
        <v>3870456.86</v>
      </c>
      <c r="Q84" s="270">
        <v>-4118829</v>
      </c>
      <c r="R84" s="270">
        <v>3909750</v>
      </c>
    </row>
    <row r="85" spans="2:18" x14ac:dyDescent="0.25">
      <c r="B85" s="234" t="s">
        <v>291</v>
      </c>
      <c r="C85" s="271">
        <v>0</v>
      </c>
      <c r="D85" s="271">
        <v>0</v>
      </c>
      <c r="E85" s="271">
        <v>0</v>
      </c>
      <c r="F85" s="271">
        <v>0</v>
      </c>
      <c r="G85" s="271">
        <v>0</v>
      </c>
      <c r="H85" s="271">
        <v>0</v>
      </c>
      <c r="I85" s="271">
        <v>0</v>
      </c>
      <c r="J85" s="271">
        <v>0</v>
      </c>
      <c r="K85" s="272">
        <v>0</v>
      </c>
      <c r="L85" s="273">
        <v>0</v>
      </c>
      <c r="M85" s="273">
        <v>0</v>
      </c>
      <c r="N85" s="273">
        <v>0</v>
      </c>
      <c r="O85" s="273">
        <v>0</v>
      </c>
      <c r="P85" s="273">
        <v>0</v>
      </c>
      <c r="Q85" s="273">
        <v>0</v>
      </c>
      <c r="R85" s="273">
        <v>2759280.4113400001</v>
      </c>
    </row>
    <row r="86" spans="2:18" x14ac:dyDescent="0.25">
      <c r="B86" s="234" t="s">
        <v>698</v>
      </c>
      <c r="C86" s="271">
        <v>0</v>
      </c>
      <c r="D86" s="271">
        <v>0</v>
      </c>
      <c r="E86" s="271">
        <v>0</v>
      </c>
      <c r="F86" s="271">
        <v>0</v>
      </c>
      <c r="G86" s="271">
        <v>0</v>
      </c>
      <c r="H86" s="271">
        <v>0</v>
      </c>
      <c r="I86" s="271">
        <v>0</v>
      </c>
      <c r="J86" s="271">
        <v>0</v>
      </c>
      <c r="K86" s="272">
        <v>0</v>
      </c>
      <c r="L86" s="273">
        <v>0</v>
      </c>
      <c r="M86" s="273">
        <v>0</v>
      </c>
      <c r="N86" s="273">
        <v>0</v>
      </c>
      <c r="O86" s="273">
        <v>0</v>
      </c>
      <c r="P86" s="273">
        <v>0</v>
      </c>
      <c r="Q86" s="273">
        <v>0</v>
      </c>
      <c r="R86" s="273">
        <v>46475.86</v>
      </c>
    </row>
    <row r="87" spans="2:18" x14ac:dyDescent="0.25">
      <c r="B87" s="239" t="s">
        <v>292</v>
      </c>
      <c r="C87" s="450">
        <v>0</v>
      </c>
      <c r="D87" s="450">
        <v>0</v>
      </c>
      <c r="E87" s="450">
        <v>0</v>
      </c>
      <c r="F87" s="450">
        <v>0</v>
      </c>
      <c r="G87" s="450">
        <v>0</v>
      </c>
      <c r="H87" s="450">
        <v>0</v>
      </c>
      <c r="I87" s="450">
        <v>0</v>
      </c>
      <c r="J87" s="450">
        <v>0</v>
      </c>
      <c r="K87" s="450">
        <v>0</v>
      </c>
      <c r="L87" s="451">
        <v>0</v>
      </c>
      <c r="M87" s="451">
        <v>0</v>
      </c>
      <c r="N87" s="451">
        <v>0</v>
      </c>
      <c r="O87" s="451">
        <v>0</v>
      </c>
      <c r="P87" s="451">
        <v>0</v>
      </c>
      <c r="Q87" s="451">
        <v>0</v>
      </c>
      <c r="R87" s="451">
        <v>-19453.953220000622</v>
      </c>
    </row>
    <row r="88" spans="2:18" ht="20.100000000000001" customHeight="1" x14ac:dyDescent="0.25">
      <c r="B88" s="445" t="s">
        <v>218</v>
      </c>
      <c r="C88" s="446">
        <v>1749654</v>
      </c>
      <c r="D88" s="446">
        <v>830946</v>
      </c>
      <c r="E88" s="446">
        <v>2063329</v>
      </c>
      <c r="F88" s="446">
        <v>170151</v>
      </c>
      <c r="G88" s="446">
        <v>114163</v>
      </c>
      <c r="H88" s="446">
        <v>155279</v>
      </c>
      <c r="I88" s="446">
        <v>-33417</v>
      </c>
      <c r="J88" s="446">
        <v>-301</v>
      </c>
      <c r="K88" s="446">
        <v>451059</v>
      </c>
      <c r="L88" s="446">
        <v>392762</v>
      </c>
      <c r="M88" s="446">
        <v>-605</v>
      </c>
      <c r="N88" s="446">
        <v>80251</v>
      </c>
      <c r="O88" s="446">
        <v>158586</v>
      </c>
      <c r="P88" s="446">
        <v>3449059</v>
      </c>
      <c r="Q88" s="446">
        <v>-4317737</v>
      </c>
      <c r="R88" s="446">
        <v>5263179</v>
      </c>
    </row>
  </sheetData>
  <sheetProtection password="DDEA" sheet="1" objects="1" scenarios="1"/>
  <mergeCells count="33">
    <mergeCell ref="R49:R50"/>
    <mergeCell ref="O7:O8"/>
    <mergeCell ref="P7:P8"/>
    <mergeCell ref="Q7:Q8"/>
    <mergeCell ref="R7:R8"/>
    <mergeCell ref="P49:P50"/>
    <mergeCell ref="Q49:Q50"/>
    <mergeCell ref="E49:E50"/>
    <mergeCell ref="F49:F50"/>
    <mergeCell ref="G49:G50"/>
    <mergeCell ref="H49:H50"/>
    <mergeCell ref="I49:I50"/>
    <mergeCell ref="J49:J50"/>
    <mergeCell ref="K49:K50"/>
    <mergeCell ref="L49:L50"/>
    <mergeCell ref="M49:M50"/>
    <mergeCell ref="O49:O50"/>
    <mergeCell ref="B6:R6"/>
    <mergeCell ref="B7:B8"/>
    <mergeCell ref="C7:D7"/>
    <mergeCell ref="N7:N8"/>
    <mergeCell ref="N49:N50"/>
    <mergeCell ref="B49:B50"/>
    <mergeCell ref="C49:D49"/>
    <mergeCell ref="E7:E8"/>
    <mergeCell ref="F7:F8"/>
    <mergeCell ref="G7:G8"/>
    <mergeCell ref="H7:H8"/>
    <mergeCell ref="I7:I8"/>
    <mergeCell ref="J7:J8"/>
    <mergeCell ref="K7:K8"/>
    <mergeCell ref="L7:L8"/>
    <mergeCell ref="M7:M8"/>
  </mergeCells>
  <conditionalFormatting sqref="C31">
    <cfRule type="cellIs" dxfId="45" priority="5" stopIfTrue="1" operator="greaterThan">
      <formula>0</formula>
    </cfRule>
  </conditionalFormatting>
  <conditionalFormatting sqref="C63:C70">
    <cfRule type="cellIs" dxfId="44" priority="1" stopIfTrue="1" operator="greaterThan">
      <formula>0</formula>
    </cfRule>
  </conditionalFormatting>
  <conditionalFormatting sqref="C36 C10:C16 C18">
    <cfRule type="cellIs" dxfId="43" priority="8" stopIfTrue="1" operator="lessThan">
      <formula>0</formula>
    </cfRule>
  </conditionalFormatting>
  <conditionalFormatting sqref="C37">
    <cfRule type="cellIs" dxfId="42" priority="7" stopIfTrue="1" operator="greaterThan">
      <formula>0</formula>
    </cfRule>
  </conditionalFormatting>
  <conditionalFormatting sqref="C21:C29">
    <cfRule type="cellIs" dxfId="41" priority="6" stopIfTrue="1" operator="greaterThan">
      <formula>0</formula>
    </cfRule>
  </conditionalFormatting>
  <conditionalFormatting sqref="C52:C58 C60">
    <cfRule type="cellIs" dxfId="40" priority="2" stopIfTrue="1" operator="lessThan">
      <formula>0</formula>
    </cfRule>
  </conditionalFormatting>
  <pageMargins left="0.25" right="0.25" top="0.75" bottom="0.75" header="0.3" footer="0.3"/>
  <pageSetup paperSize="9" scale="62" fitToHeight="0" orientation="landscape" r:id="rId1"/>
  <rowBreaks count="1" manualBreakCount="1">
    <brk id="46" max="16383" man="1"/>
  </rowBreaks>
  <colBreaks count="1" manualBreakCount="1">
    <brk id="1"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Q88"/>
  <sheetViews>
    <sheetView zoomScaleNormal="100" workbookViewId="0">
      <selection activeCell="S4" sqref="S4"/>
    </sheetView>
  </sheetViews>
  <sheetFormatPr defaultColWidth="9.140625" defaultRowHeight="15" x14ac:dyDescent="0.25"/>
  <cols>
    <col min="1" max="1" width="3.28515625" style="1" customWidth="1"/>
    <col min="2" max="2" width="38" style="50" customWidth="1"/>
    <col min="3" max="3" width="11.85546875" style="50" bestFit="1" customWidth="1"/>
    <col min="4" max="4" width="13.140625" style="50" bestFit="1" customWidth="1"/>
    <col min="5" max="12" width="10.28515625" style="50" customWidth="1"/>
    <col min="13" max="13" width="14.28515625" style="50" customWidth="1"/>
    <col min="14" max="14" width="10.28515625" style="50" customWidth="1"/>
    <col min="15" max="15" width="11.5703125" style="50" bestFit="1" customWidth="1"/>
    <col min="16" max="16" width="12.28515625" style="50" bestFit="1" customWidth="1"/>
    <col min="17" max="17" width="13.5703125" style="50" bestFit="1" customWidth="1"/>
    <col min="18" max="16384" width="9.140625" style="1"/>
  </cols>
  <sheetData>
    <row r="4" spans="2:17" ht="35.25" customHeight="1" x14ac:dyDescent="0.25"/>
    <row r="6" spans="2:17" x14ac:dyDescent="0.25">
      <c r="B6" s="229"/>
      <c r="C6" s="229"/>
      <c r="D6" s="229"/>
      <c r="E6" s="229"/>
      <c r="F6" s="229"/>
      <c r="G6" s="229"/>
      <c r="H6" s="229"/>
      <c r="I6" s="229"/>
      <c r="J6" s="229"/>
      <c r="K6" s="229"/>
      <c r="L6" s="229"/>
      <c r="M6" s="229"/>
      <c r="N6" s="229"/>
      <c r="O6" s="229"/>
      <c r="P6" s="229"/>
      <c r="Q6" s="471" t="s">
        <v>44</v>
      </c>
    </row>
    <row r="7" spans="2:17" ht="39.950000000000003" customHeight="1" x14ac:dyDescent="0.25">
      <c r="B7" s="452" t="s">
        <v>293</v>
      </c>
      <c r="C7" s="453" t="s">
        <v>424</v>
      </c>
      <c r="D7" s="454" t="s">
        <v>262</v>
      </c>
      <c r="E7" s="454" t="s">
        <v>695</v>
      </c>
      <c r="F7" s="454" t="s">
        <v>263</v>
      </c>
      <c r="G7" s="454" t="s">
        <v>264</v>
      </c>
      <c r="H7" s="453" t="s">
        <v>265</v>
      </c>
      <c r="I7" s="453" t="s">
        <v>266</v>
      </c>
      <c r="J7" s="453" t="s">
        <v>724</v>
      </c>
      <c r="K7" s="453" t="s">
        <v>267</v>
      </c>
      <c r="L7" s="453" t="s">
        <v>268</v>
      </c>
      <c r="M7" s="453" t="s">
        <v>723</v>
      </c>
      <c r="N7" s="453" t="s">
        <v>269</v>
      </c>
      <c r="O7" s="454" t="s">
        <v>270</v>
      </c>
      <c r="P7" s="455" t="s">
        <v>725</v>
      </c>
      <c r="Q7" s="454" t="s">
        <v>726</v>
      </c>
    </row>
    <row r="8" spans="2:17" s="50" customFormat="1" ht="12" customHeight="1" x14ac:dyDescent="0.2">
      <c r="B8" s="456" t="s">
        <v>47</v>
      </c>
      <c r="C8" s="457">
        <v>2143149</v>
      </c>
      <c r="D8" s="457">
        <v>6448051</v>
      </c>
      <c r="E8" s="457">
        <v>0</v>
      </c>
      <c r="F8" s="457">
        <v>355500</v>
      </c>
      <c r="G8" s="457">
        <v>166890</v>
      </c>
      <c r="H8" s="457">
        <v>515430</v>
      </c>
      <c r="I8" s="457">
        <v>31595</v>
      </c>
      <c r="J8" s="457">
        <v>817202</v>
      </c>
      <c r="K8" s="457">
        <v>304190</v>
      </c>
      <c r="L8" s="457">
        <v>7656</v>
      </c>
      <c r="M8" s="457">
        <v>77649</v>
      </c>
      <c r="N8" s="457">
        <v>755227</v>
      </c>
      <c r="O8" s="457">
        <v>2195398</v>
      </c>
      <c r="P8" s="457">
        <v>-2628065</v>
      </c>
      <c r="Q8" s="457">
        <v>11189872</v>
      </c>
    </row>
    <row r="9" spans="2:17" s="50" customFormat="1" ht="12" customHeight="1" x14ac:dyDescent="0.2">
      <c r="B9" s="458" t="s">
        <v>48</v>
      </c>
      <c r="C9" s="459">
        <v>1122475</v>
      </c>
      <c r="D9" s="459">
        <v>393317</v>
      </c>
      <c r="E9" s="459">
        <v>0</v>
      </c>
      <c r="F9" s="459">
        <v>210641</v>
      </c>
      <c r="G9" s="459">
        <v>148031</v>
      </c>
      <c r="H9" s="459">
        <v>298572</v>
      </c>
      <c r="I9" s="459">
        <v>21470</v>
      </c>
      <c r="J9" s="459">
        <v>377854</v>
      </c>
      <c r="K9" s="460">
        <v>68033</v>
      </c>
      <c r="L9" s="460">
        <v>5459</v>
      </c>
      <c r="M9" s="460">
        <v>57465</v>
      </c>
      <c r="N9" s="460">
        <v>143476</v>
      </c>
      <c r="O9" s="460">
        <v>626052</v>
      </c>
      <c r="P9" s="460">
        <v>0</v>
      </c>
      <c r="Q9" s="460">
        <v>3472845</v>
      </c>
    </row>
    <row r="10" spans="2:17" s="50" customFormat="1" ht="12" customHeight="1" x14ac:dyDescent="0.2">
      <c r="B10" s="458" t="s">
        <v>50</v>
      </c>
      <c r="C10" s="459">
        <v>0</v>
      </c>
      <c r="D10" s="459">
        <v>0</v>
      </c>
      <c r="E10" s="459">
        <v>0</v>
      </c>
      <c r="F10" s="459">
        <v>0</v>
      </c>
      <c r="G10" s="459">
        <v>0</v>
      </c>
      <c r="H10" s="459">
        <v>14571</v>
      </c>
      <c r="I10" s="459">
        <v>0</v>
      </c>
      <c r="J10" s="461">
        <v>0</v>
      </c>
      <c r="K10" s="460">
        <v>0</v>
      </c>
      <c r="L10" s="460">
        <v>0</v>
      </c>
      <c r="M10" s="460">
        <v>0</v>
      </c>
      <c r="N10" s="460">
        <v>1459</v>
      </c>
      <c r="O10" s="460">
        <v>91</v>
      </c>
      <c r="P10" s="460">
        <v>0</v>
      </c>
      <c r="Q10" s="460">
        <v>16121</v>
      </c>
    </row>
    <row r="11" spans="2:17" s="50" customFormat="1" ht="12" customHeight="1" x14ac:dyDescent="0.2">
      <c r="B11" s="458" t="s">
        <v>52</v>
      </c>
      <c r="C11" s="459">
        <v>0</v>
      </c>
      <c r="D11" s="459">
        <v>51</v>
      </c>
      <c r="E11" s="459">
        <v>0</v>
      </c>
      <c r="F11" s="459">
        <v>131</v>
      </c>
      <c r="G11" s="459">
        <v>0</v>
      </c>
      <c r="H11" s="459">
        <v>0</v>
      </c>
      <c r="I11" s="459">
        <v>0</v>
      </c>
      <c r="J11" s="459">
        <v>0</v>
      </c>
      <c r="K11" s="460">
        <v>0</v>
      </c>
      <c r="L11" s="460">
        <v>0</v>
      </c>
      <c r="M11" s="460">
        <v>0</v>
      </c>
      <c r="N11" s="460">
        <v>0</v>
      </c>
      <c r="O11" s="460">
        <v>0</v>
      </c>
      <c r="P11" s="460">
        <v>0</v>
      </c>
      <c r="Q11" s="460">
        <v>182</v>
      </c>
    </row>
    <row r="12" spans="2:17" s="50" customFormat="1" ht="12" customHeight="1" x14ac:dyDescent="0.2">
      <c r="B12" s="458" t="s">
        <v>54</v>
      </c>
      <c r="C12" s="459">
        <v>378594</v>
      </c>
      <c r="D12" s="459">
        <v>3515448</v>
      </c>
      <c r="E12" s="459">
        <v>0</v>
      </c>
      <c r="F12" s="459">
        <v>80780</v>
      </c>
      <c r="G12" s="459">
        <v>15180</v>
      </c>
      <c r="H12" s="459">
        <v>195336</v>
      </c>
      <c r="I12" s="459">
        <v>0</v>
      </c>
      <c r="J12" s="459">
        <v>88506</v>
      </c>
      <c r="K12" s="460">
        <v>62722</v>
      </c>
      <c r="L12" s="460">
        <v>2141</v>
      </c>
      <c r="M12" s="460">
        <v>5744</v>
      </c>
      <c r="N12" s="460">
        <v>460261</v>
      </c>
      <c r="O12" s="460">
        <v>0</v>
      </c>
      <c r="P12" s="460">
        <v>-371519</v>
      </c>
      <c r="Q12" s="460">
        <v>4433193</v>
      </c>
    </row>
    <row r="13" spans="2:17" s="50" customFormat="1" ht="12" customHeight="1" x14ac:dyDescent="0.2">
      <c r="B13" s="458" t="s">
        <v>56</v>
      </c>
      <c r="C13" s="459">
        <v>240269</v>
      </c>
      <c r="D13" s="459">
        <v>0</v>
      </c>
      <c r="E13" s="459">
        <v>0</v>
      </c>
      <c r="F13" s="459">
        <v>0</v>
      </c>
      <c r="G13" s="459">
        <v>0</v>
      </c>
      <c r="H13" s="459">
        <v>0</v>
      </c>
      <c r="I13" s="459">
        <v>0</v>
      </c>
      <c r="J13" s="459">
        <v>55876</v>
      </c>
      <c r="K13" s="460">
        <v>0</v>
      </c>
      <c r="L13" s="460">
        <v>0</v>
      </c>
      <c r="M13" s="460">
        <v>0</v>
      </c>
      <c r="N13" s="460">
        <v>0</v>
      </c>
      <c r="O13" s="460">
        <v>1558212</v>
      </c>
      <c r="P13" s="460">
        <v>-1786195</v>
      </c>
      <c r="Q13" s="460">
        <v>68162</v>
      </c>
    </row>
    <row r="14" spans="2:17" s="50" customFormat="1" ht="12" customHeight="1" x14ac:dyDescent="0.2">
      <c r="B14" s="458" t="s">
        <v>58</v>
      </c>
      <c r="C14" s="459">
        <v>0</v>
      </c>
      <c r="D14" s="459">
        <v>0</v>
      </c>
      <c r="E14" s="459">
        <v>0</v>
      </c>
      <c r="F14" s="459">
        <v>0</v>
      </c>
      <c r="G14" s="459">
        <v>0</v>
      </c>
      <c r="H14" s="459"/>
      <c r="I14" s="459">
        <v>0</v>
      </c>
      <c r="J14" s="459">
        <v>0</v>
      </c>
      <c r="K14" s="460">
        <v>0</v>
      </c>
      <c r="L14" s="460">
        <v>0</v>
      </c>
      <c r="M14" s="460">
        <v>0</v>
      </c>
      <c r="N14" s="460">
        <v>0</v>
      </c>
      <c r="O14" s="460">
        <v>0</v>
      </c>
      <c r="P14" s="460">
        <v>0</v>
      </c>
      <c r="Q14" s="460">
        <v>0</v>
      </c>
    </row>
    <row r="15" spans="2:17" s="50" customFormat="1" ht="12" customHeight="1" x14ac:dyDescent="0.2">
      <c r="B15" s="458" t="s">
        <v>60</v>
      </c>
      <c r="C15" s="459">
        <v>0</v>
      </c>
      <c r="D15" s="459">
        <v>383740</v>
      </c>
      <c r="E15" s="459">
        <v>0</v>
      </c>
      <c r="F15" s="459">
        <v>0</v>
      </c>
      <c r="G15" s="459">
        <v>0</v>
      </c>
      <c r="H15" s="459"/>
      <c r="I15" s="459">
        <v>0</v>
      </c>
      <c r="J15" s="459">
        <v>0</v>
      </c>
      <c r="K15" s="460">
        <v>0</v>
      </c>
      <c r="L15" s="460">
        <v>0</v>
      </c>
      <c r="M15" s="460">
        <v>0</v>
      </c>
      <c r="N15" s="460">
        <v>0</v>
      </c>
      <c r="O15" s="460">
        <v>0</v>
      </c>
      <c r="P15" s="460">
        <v>0</v>
      </c>
      <c r="Q15" s="460">
        <v>383740</v>
      </c>
    </row>
    <row r="16" spans="2:17" s="50" customFormat="1" ht="12" customHeight="1" x14ac:dyDescent="0.2">
      <c r="B16" s="458" t="s">
        <v>62</v>
      </c>
      <c r="C16" s="459">
        <v>5121</v>
      </c>
      <c r="D16" s="459">
        <v>0</v>
      </c>
      <c r="E16" s="459">
        <v>0</v>
      </c>
      <c r="F16" s="459">
        <v>0</v>
      </c>
      <c r="G16" s="459">
        <v>0</v>
      </c>
      <c r="H16" s="459">
        <v>0</v>
      </c>
      <c r="I16" s="459">
        <v>0</v>
      </c>
      <c r="J16" s="459">
        <v>0</v>
      </c>
      <c r="K16" s="460">
        <v>0</v>
      </c>
      <c r="L16" s="460">
        <v>0</v>
      </c>
      <c r="M16" s="460">
        <v>0</v>
      </c>
      <c r="N16" s="460">
        <v>0</v>
      </c>
      <c r="O16" s="460">
        <v>0</v>
      </c>
      <c r="P16" s="460">
        <v>0</v>
      </c>
      <c r="Q16" s="460">
        <v>5121</v>
      </c>
    </row>
    <row r="17" spans="2:17" s="50" customFormat="1" ht="12" customHeight="1" x14ac:dyDescent="0.2">
      <c r="B17" s="458" t="s">
        <v>66</v>
      </c>
      <c r="C17" s="459">
        <v>135723</v>
      </c>
      <c r="D17" s="459">
        <v>0</v>
      </c>
      <c r="E17" s="459">
        <v>0</v>
      </c>
      <c r="F17" s="459">
        <v>0</v>
      </c>
      <c r="G17" s="459">
        <v>0</v>
      </c>
      <c r="H17" s="459">
        <v>0</v>
      </c>
      <c r="I17" s="459">
        <v>0</v>
      </c>
      <c r="J17" s="459">
        <v>0</v>
      </c>
      <c r="K17" s="460">
        <v>0</v>
      </c>
      <c r="L17" s="460">
        <v>0</v>
      </c>
      <c r="M17" s="460">
        <v>12765</v>
      </c>
      <c r="N17" s="460">
        <v>0</v>
      </c>
      <c r="O17" s="460">
        <v>0</v>
      </c>
      <c r="P17" s="460">
        <v>0</v>
      </c>
      <c r="Q17" s="460">
        <v>148488</v>
      </c>
    </row>
    <row r="18" spans="2:17" s="50" customFormat="1" ht="12" customHeight="1" x14ac:dyDescent="0.2">
      <c r="B18" s="458" t="s">
        <v>68</v>
      </c>
      <c r="C18" s="459">
        <v>128346</v>
      </c>
      <c r="D18" s="459">
        <v>455868</v>
      </c>
      <c r="E18" s="459">
        <v>0</v>
      </c>
      <c r="F18" s="459">
        <v>25129</v>
      </c>
      <c r="G18" s="459">
        <v>1</v>
      </c>
      <c r="H18" s="459">
        <v>9</v>
      </c>
      <c r="I18" s="459">
        <v>9639</v>
      </c>
      <c r="J18" s="459">
        <v>18414</v>
      </c>
      <c r="K18" s="460">
        <v>71</v>
      </c>
      <c r="L18" s="460">
        <v>1</v>
      </c>
      <c r="M18" s="460">
        <v>940</v>
      </c>
      <c r="N18" s="460">
        <v>116767</v>
      </c>
      <c r="O18" s="460">
        <v>1150</v>
      </c>
      <c r="P18" s="460">
        <v>-6519</v>
      </c>
      <c r="Q18" s="460">
        <v>749816</v>
      </c>
    </row>
    <row r="19" spans="2:17" s="50" customFormat="1" ht="12" customHeight="1" x14ac:dyDescent="0.2">
      <c r="B19" s="458" t="s">
        <v>70</v>
      </c>
      <c r="C19" s="459">
        <v>26195</v>
      </c>
      <c r="D19" s="459">
        <v>169756</v>
      </c>
      <c r="E19" s="459">
        <v>0</v>
      </c>
      <c r="F19" s="459">
        <v>1297</v>
      </c>
      <c r="G19" s="459">
        <v>90</v>
      </c>
      <c r="H19" s="459">
        <v>0</v>
      </c>
      <c r="I19" s="459">
        <v>240</v>
      </c>
      <c r="J19" s="459">
        <v>0</v>
      </c>
      <c r="K19" s="460">
        <v>0</v>
      </c>
      <c r="L19" s="460">
        <v>0</v>
      </c>
      <c r="M19" s="460">
        <v>201</v>
      </c>
      <c r="N19" s="460">
        <v>0</v>
      </c>
      <c r="O19" s="460">
        <v>0</v>
      </c>
      <c r="P19" s="460">
        <v>0</v>
      </c>
      <c r="Q19" s="460">
        <v>197779</v>
      </c>
    </row>
    <row r="20" spans="2:17" s="50" customFormat="1" ht="12" customHeight="1" x14ac:dyDescent="0.2">
      <c r="B20" s="458" t="s">
        <v>72</v>
      </c>
      <c r="C20" s="459">
        <v>62789</v>
      </c>
      <c r="D20" s="459">
        <v>29523</v>
      </c>
      <c r="E20" s="459">
        <v>0</v>
      </c>
      <c r="F20" s="459">
        <v>4569</v>
      </c>
      <c r="G20" s="459">
        <v>3354</v>
      </c>
      <c r="H20" s="459">
        <v>6555</v>
      </c>
      <c r="I20" s="459">
        <v>127</v>
      </c>
      <c r="J20" s="459">
        <v>5453</v>
      </c>
      <c r="K20" s="460">
        <v>2299</v>
      </c>
      <c r="L20" s="460">
        <v>10</v>
      </c>
      <c r="M20" s="460">
        <v>407</v>
      </c>
      <c r="N20" s="460">
        <v>32835</v>
      </c>
      <c r="O20" s="460">
        <v>3991</v>
      </c>
      <c r="P20" s="460">
        <v>0</v>
      </c>
      <c r="Q20" s="460">
        <v>151912</v>
      </c>
    </row>
    <row r="21" spans="2:17" s="50" customFormat="1" ht="12" customHeight="1" x14ac:dyDescent="0.2">
      <c r="B21" s="458" t="s">
        <v>74</v>
      </c>
      <c r="C21" s="459">
        <v>17314</v>
      </c>
      <c r="D21" s="459">
        <v>1457467</v>
      </c>
      <c r="E21" s="459">
        <v>0</v>
      </c>
      <c r="F21" s="459">
        <v>32383</v>
      </c>
      <c r="G21" s="459">
        <v>119</v>
      </c>
      <c r="H21" s="459">
        <v>222</v>
      </c>
      <c r="I21" s="459">
        <v>0</v>
      </c>
      <c r="J21" s="459">
        <v>159</v>
      </c>
      <c r="K21" s="460">
        <v>818</v>
      </c>
      <c r="L21" s="460">
        <v>10</v>
      </c>
      <c r="M21" s="460">
        <v>0</v>
      </c>
      <c r="N21" s="460">
        <v>372</v>
      </c>
      <c r="O21" s="460">
        <v>0</v>
      </c>
      <c r="P21" s="460">
        <v>0</v>
      </c>
      <c r="Q21" s="460">
        <v>1508864</v>
      </c>
    </row>
    <row r="22" spans="2:17" s="50" customFormat="1" ht="12" customHeight="1" x14ac:dyDescent="0.2">
      <c r="B22" s="458" t="s">
        <v>76</v>
      </c>
      <c r="C22" s="459">
        <v>11440</v>
      </c>
      <c r="D22" s="459">
        <v>37156</v>
      </c>
      <c r="E22" s="459">
        <v>0</v>
      </c>
      <c r="F22" s="459">
        <v>570</v>
      </c>
      <c r="G22" s="459">
        <v>115</v>
      </c>
      <c r="H22" s="459">
        <v>165</v>
      </c>
      <c r="I22" s="459">
        <v>119</v>
      </c>
      <c r="J22" s="459">
        <v>3302</v>
      </c>
      <c r="K22" s="460">
        <v>35</v>
      </c>
      <c r="L22" s="460">
        <v>35</v>
      </c>
      <c r="M22" s="460">
        <v>127</v>
      </c>
      <c r="N22" s="460">
        <v>57</v>
      </c>
      <c r="O22" s="460">
        <v>528</v>
      </c>
      <c r="P22" s="460">
        <v>0</v>
      </c>
      <c r="Q22" s="460">
        <v>53649</v>
      </c>
    </row>
    <row r="23" spans="2:17" s="50" customFormat="1" ht="12" customHeight="1" x14ac:dyDescent="0.2">
      <c r="B23" s="458" t="s">
        <v>78</v>
      </c>
      <c r="C23" s="459">
        <v>14883</v>
      </c>
      <c r="D23" s="459">
        <v>5725</v>
      </c>
      <c r="E23" s="459">
        <v>0</v>
      </c>
      <c r="F23" s="459">
        <v>0</v>
      </c>
      <c r="G23" s="459">
        <v>0</v>
      </c>
      <c r="H23" s="459">
        <v>0</v>
      </c>
      <c r="I23" s="459">
        <v>0</v>
      </c>
      <c r="J23" s="459">
        <v>267638</v>
      </c>
      <c r="K23" s="460">
        <v>170212</v>
      </c>
      <c r="L23" s="462">
        <v>0</v>
      </c>
      <c r="M23" s="462">
        <v>0</v>
      </c>
      <c r="N23" s="462">
        <v>0</v>
      </c>
      <c r="O23" s="460">
        <v>5374</v>
      </c>
      <c r="P23" s="460">
        <v>-463832</v>
      </c>
      <c r="Q23" s="462">
        <v>0</v>
      </c>
    </row>
    <row r="24" spans="2:17" s="50" customFormat="1" ht="12" customHeight="1" x14ac:dyDescent="0.2">
      <c r="B24" s="458" t="s">
        <v>80</v>
      </c>
      <c r="C24" s="459">
        <v>0</v>
      </c>
      <c r="D24" s="459">
        <v>0</v>
      </c>
      <c r="E24" s="459">
        <v>0</v>
      </c>
      <c r="F24" s="459">
        <v>0</v>
      </c>
      <c r="G24" s="459">
        <v>0</v>
      </c>
      <c r="H24" s="459">
        <v>0</v>
      </c>
      <c r="I24" s="459">
        <v>0</v>
      </c>
      <c r="J24" s="459">
        <v>0</v>
      </c>
      <c r="K24" s="459">
        <v>0</v>
      </c>
      <c r="L24" s="459">
        <v>0</v>
      </c>
      <c r="M24" s="459">
        <v>0</v>
      </c>
      <c r="N24" s="459">
        <v>0</v>
      </c>
      <c r="O24" s="459">
        <v>0</v>
      </c>
      <c r="P24" s="459">
        <v>0</v>
      </c>
      <c r="Q24" s="459">
        <v>0</v>
      </c>
    </row>
    <row r="25" spans="2:17" s="50" customFormat="1" ht="12" customHeight="1" x14ac:dyDescent="0.2">
      <c r="B25" s="456" t="s">
        <v>81</v>
      </c>
      <c r="C25" s="463">
        <v>19978375</v>
      </c>
      <c r="D25" s="463">
        <v>14356650</v>
      </c>
      <c r="E25" s="463">
        <v>0</v>
      </c>
      <c r="F25" s="463">
        <v>472401</v>
      </c>
      <c r="G25" s="463">
        <v>646780</v>
      </c>
      <c r="H25" s="463">
        <v>260771</v>
      </c>
      <c r="I25" s="463">
        <v>15827</v>
      </c>
      <c r="J25" s="463">
        <v>6704816</v>
      </c>
      <c r="K25" s="463">
        <v>691680</v>
      </c>
      <c r="L25" s="463">
        <v>220476</v>
      </c>
      <c r="M25" s="463">
        <v>455469</v>
      </c>
      <c r="N25" s="463">
        <v>763790</v>
      </c>
      <c r="O25" s="463">
        <v>21699105</v>
      </c>
      <c r="P25" s="463">
        <v>-27918477</v>
      </c>
      <c r="Q25" s="463">
        <v>38347663</v>
      </c>
    </row>
    <row r="26" spans="2:17" s="50" customFormat="1" ht="12" customHeight="1" x14ac:dyDescent="0.2">
      <c r="B26" s="456" t="s">
        <v>83</v>
      </c>
      <c r="C26" s="457">
        <v>5740657</v>
      </c>
      <c r="D26" s="457">
        <v>7664328</v>
      </c>
      <c r="E26" s="457">
        <v>0</v>
      </c>
      <c r="F26" s="457">
        <v>362649</v>
      </c>
      <c r="G26" s="457">
        <v>80171</v>
      </c>
      <c r="H26" s="457">
        <v>53732</v>
      </c>
      <c r="I26" s="457">
        <v>428</v>
      </c>
      <c r="J26" s="457">
        <v>447458</v>
      </c>
      <c r="K26" s="457">
        <v>12267</v>
      </c>
      <c r="L26" s="457">
        <v>22</v>
      </c>
      <c r="M26" s="457">
        <v>455340</v>
      </c>
      <c r="N26" s="457">
        <v>757873</v>
      </c>
      <c r="O26" s="457">
        <v>543877</v>
      </c>
      <c r="P26" s="457">
        <v>-375480</v>
      </c>
      <c r="Q26" s="457">
        <v>15743322</v>
      </c>
    </row>
    <row r="27" spans="2:17" s="50" customFormat="1" ht="12" customHeight="1" x14ac:dyDescent="0.2">
      <c r="B27" s="458" t="s">
        <v>50</v>
      </c>
      <c r="C27" s="459">
        <v>95528</v>
      </c>
      <c r="D27" s="459">
        <v>822</v>
      </c>
      <c r="E27" s="459">
        <v>0</v>
      </c>
      <c r="F27" s="459">
        <v>8332</v>
      </c>
      <c r="G27" s="459">
        <v>0</v>
      </c>
      <c r="H27" s="459">
        <v>0</v>
      </c>
      <c r="I27" s="459">
        <v>0</v>
      </c>
      <c r="J27" s="459">
        <v>225260</v>
      </c>
      <c r="K27" s="460">
        <v>11404</v>
      </c>
      <c r="L27" s="460">
        <v>0</v>
      </c>
      <c r="M27" s="460">
        <v>3591</v>
      </c>
      <c r="N27" s="460">
        <v>0</v>
      </c>
      <c r="O27" s="460">
        <v>0</v>
      </c>
      <c r="P27" s="460">
        <v>0</v>
      </c>
      <c r="Q27" s="460">
        <v>344937</v>
      </c>
    </row>
    <row r="28" spans="2:17" s="50" customFormat="1" ht="12" customHeight="1" x14ac:dyDescent="0.2">
      <c r="B28" s="458" t="s">
        <v>85</v>
      </c>
      <c r="C28" s="459">
        <v>0</v>
      </c>
      <c r="D28" s="459">
        <v>0</v>
      </c>
      <c r="E28" s="459">
        <v>0</v>
      </c>
      <c r="F28" s="459">
        <v>0</v>
      </c>
      <c r="G28" s="459">
        <v>0</v>
      </c>
      <c r="H28" s="459">
        <v>0</v>
      </c>
      <c r="I28" s="459">
        <v>0</v>
      </c>
      <c r="J28" s="459">
        <v>0</v>
      </c>
      <c r="K28" s="460">
        <v>0</v>
      </c>
      <c r="L28" s="460">
        <v>0</v>
      </c>
      <c r="M28" s="460">
        <v>0</v>
      </c>
      <c r="N28" s="460">
        <v>0</v>
      </c>
      <c r="O28" s="460">
        <v>19985</v>
      </c>
      <c r="P28" s="460">
        <v>0</v>
      </c>
      <c r="Q28" s="460">
        <v>19985</v>
      </c>
    </row>
    <row r="29" spans="2:17" s="50" customFormat="1" ht="12" customHeight="1" x14ac:dyDescent="0.2">
      <c r="B29" s="458" t="s">
        <v>52</v>
      </c>
      <c r="C29" s="459">
        <v>0</v>
      </c>
      <c r="D29" s="459">
        <v>142764</v>
      </c>
      <c r="E29" s="459">
        <v>0</v>
      </c>
      <c r="F29" s="459">
        <v>0</v>
      </c>
      <c r="G29" s="459">
        <v>0</v>
      </c>
      <c r="H29" s="459">
        <v>0</v>
      </c>
      <c r="I29" s="459">
        <v>0</v>
      </c>
      <c r="J29" s="459">
        <v>0</v>
      </c>
      <c r="K29" s="460">
        <v>0</v>
      </c>
      <c r="L29" s="460">
        <v>0</v>
      </c>
      <c r="M29" s="460">
        <v>0</v>
      </c>
      <c r="N29" s="460">
        <v>0</v>
      </c>
      <c r="O29" s="460">
        <v>0</v>
      </c>
      <c r="P29" s="460">
        <v>0</v>
      </c>
      <c r="Q29" s="460">
        <v>142764</v>
      </c>
    </row>
    <row r="30" spans="2:17" s="50" customFormat="1" ht="12" customHeight="1" x14ac:dyDescent="0.2">
      <c r="B30" s="458" t="s">
        <v>54</v>
      </c>
      <c r="C30" s="459">
        <v>0</v>
      </c>
      <c r="D30" s="459">
        <v>70317</v>
      </c>
      <c r="E30" s="459">
        <v>0</v>
      </c>
      <c r="F30" s="459">
        <v>0</v>
      </c>
      <c r="G30" s="459">
        <v>0</v>
      </c>
      <c r="H30" s="459">
        <v>0</v>
      </c>
      <c r="I30" s="459">
        <v>0</v>
      </c>
      <c r="J30" s="459">
        <v>11916</v>
      </c>
      <c r="K30" s="460">
        <v>0</v>
      </c>
      <c r="L30" s="460">
        <v>0</v>
      </c>
      <c r="M30" s="460">
        <v>0</v>
      </c>
      <c r="N30" s="460">
        <v>0</v>
      </c>
      <c r="O30" s="460">
        <v>0</v>
      </c>
      <c r="P30" s="460">
        <v>0</v>
      </c>
      <c r="Q30" s="460">
        <v>82233</v>
      </c>
    </row>
    <row r="31" spans="2:17" s="50" customFormat="1" ht="12" customHeight="1" x14ac:dyDescent="0.2">
      <c r="B31" s="458" t="s">
        <v>58</v>
      </c>
      <c r="C31" s="459">
        <v>0</v>
      </c>
      <c r="D31" s="459">
        <v>0</v>
      </c>
      <c r="E31" s="459">
        <v>0</v>
      </c>
      <c r="F31" s="459">
        <v>0</v>
      </c>
      <c r="G31" s="459">
        <v>0</v>
      </c>
      <c r="H31" s="459">
        <v>0</v>
      </c>
      <c r="I31" s="459">
        <v>0</v>
      </c>
      <c r="J31" s="459">
        <v>0</v>
      </c>
      <c r="K31" s="460">
        <v>0</v>
      </c>
      <c r="L31" s="460">
        <v>0</v>
      </c>
      <c r="M31" s="460">
        <v>0</v>
      </c>
      <c r="N31" s="460">
        <v>0</v>
      </c>
      <c r="O31" s="460">
        <v>0</v>
      </c>
      <c r="P31" s="460">
        <v>0</v>
      </c>
      <c r="Q31" s="460">
        <v>0</v>
      </c>
    </row>
    <row r="32" spans="2:17" s="50" customFormat="1" ht="12" customHeight="1" x14ac:dyDescent="0.2">
      <c r="B32" s="458" t="s">
        <v>87</v>
      </c>
      <c r="C32" s="459">
        <v>78198</v>
      </c>
      <c r="D32" s="459">
        <v>361195</v>
      </c>
      <c r="E32" s="459">
        <v>0</v>
      </c>
      <c r="F32" s="459">
        <v>71</v>
      </c>
      <c r="G32" s="459">
        <v>74</v>
      </c>
      <c r="H32" s="459">
        <v>5576</v>
      </c>
      <c r="I32" s="459">
        <v>428</v>
      </c>
      <c r="J32" s="459">
        <v>43</v>
      </c>
      <c r="K32" s="460">
        <v>0</v>
      </c>
      <c r="L32" s="460">
        <v>0</v>
      </c>
      <c r="M32" s="460">
        <v>23</v>
      </c>
      <c r="N32" s="460">
        <v>14004</v>
      </c>
      <c r="O32" s="460">
        <v>131519</v>
      </c>
      <c r="P32" s="460">
        <v>0</v>
      </c>
      <c r="Q32" s="460">
        <v>591131</v>
      </c>
    </row>
    <row r="33" spans="2:17" s="50" customFormat="1" ht="12" customHeight="1" x14ac:dyDescent="0.2">
      <c r="B33" s="458" t="s">
        <v>89</v>
      </c>
      <c r="C33" s="459">
        <v>0</v>
      </c>
      <c r="D33" s="459">
        <v>383740</v>
      </c>
      <c r="E33" s="459">
        <v>0</v>
      </c>
      <c r="F33" s="459">
        <v>0</v>
      </c>
      <c r="G33" s="459">
        <v>0</v>
      </c>
      <c r="H33" s="459"/>
      <c r="I33" s="459">
        <v>0</v>
      </c>
      <c r="J33" s="459">
        <v>0</v>
      </c>
      <c r="K33" s="460">
        <v>0</v>
      </c>
      <c r="L33" s="460">
        <v>0</v>
      </c>
      <c r="M33" s="460">
        <v>0</v>
      </c>
      <c r="N33" s="460">
        <v>0</v>
      </c>
      <c r="O33" s="460">
        <v>0</v>
      </c>
      <c r="P33" s="460">
        <v>0</v>
      </c>
      <c r="Q33" s="460">
        <v>383740</v>
      </c>
    </row>
    <row r="34" spans="2:17" s="50" customFormat="1" ht="12" customHeight="1" x14ac:dyDescent="0.2">
      <c r="B34" s="458" t="s">
        <v>62</v>
      </c>
      <c r="C34" s="459">
        <v>827950</v>
      </c>
      <c r="D34" s="459">
        <v>1200708</v>
      </c>
      <c r="E34" s="459">
        <v>0</v>
      </c>
      <c r="F34" s="459">
        <v>233026</v>
      </c>
      <c r="G34" s="459">
        <v>0</v>
      </c>
      <c r="H34" s="459">
        <v>0</v>
      </c>
      <c r="I34" s="459">
        <v>0</v>
      </c>
      <c r="J34" s="459">
        <v>0</v>
      </c>
      <c r="K34" s="460">
        <v>0</v>
      </c>
      <c r="L34" s="460">
        <v>0</v>
      </c>
      <c r="M34" s="460">
        <v>0</v>
      </c>
      <c r="N34" s="460">
        <v>0</v>
      </c>
      <c r="O34" s="460">
        <v>0</v>
      </c>
      <c r="P34" s="460">
        <v>0</v>
      </c>
      <c r="Q34" s="460">
        <v>2261684</v>
      </c>
    </row>
    <row r="35" spans="2:17" s="50" customFormat="1" ht="12" customHeight="1" x14ac:dyDescent="0.2">
      <c r="B35" s="458" t="s">
        <v>66</v>
      </c>
      <c r="C35" s="459">
        <v>4469267</v>
      </c>
      <c r="D35" s="459">
        <v>1798195</v>
      </c>
      <c r="E35" s="459">
        <v>0</v>
      </c>
      <c r="F35" s="459">
        <v>29815</v>
      </c>
      <c r="G35" s="459">
        <v>0</v>
      </c>
      <c r="H35" s="459">
        <v>0</v>
      </c>
      <c r="I35" s="459">
        <v>0</v>
      </c>
      <c r="J35" s="459">
        <v>0</v>
      </c>
      <c r="K35" s="460">
        <v>0</v>
      </c>
      <c r="L35" s="460">
        <v>0</v>
      </c>
      <c r="M35" s="460">
        <v>451187</v>
      </c>
      <c r="N35" s="460">
        <v>0</v>
      </c>
      <c r="O35" s="460">
        <v>0</v>
      </c>
      <c r="P35" s="460">
        <v>-8904</v>
      </c>
      <c r="Q35" s="460">
        <v>6739560</v>
      </c>
    </row>
    <row r="36" spans="2:17" s="50" customFormat="1" ht="12" customHeight="1" x14ac:dyDescent="0.2">
      <c r="B36" s="458" t="s">
        <v>90</v>
      </c>
      <c r="C36" s="459">
        <v>90722</v>
      </c>
      <c r="D36" s="459">
        <v>22742</v>
      </c>
      <c r="E36" s="459">
        <v>0</v>
      </c>
      <c r="F36" s="459">
        <v>48568</v>
      </c>
      <c r="G36" s="459">
        <v>2508</v>
      </c>
      <c r="H36" s="459">
        <v>0</v>
      </c>
      <c r="I36" s="459">
        <v>0</v>
      </c>
      <c r="J36" s="459">
        <v>0</v>
      </c>
      <c r="K36" s="460">
        <v>0</v>
      </c>
      <c r="L36" s="460">
        <v>0</v>
      </c>
      <c r="M36" s="460">
        <v>539</v>
      </c>
      <c r="N36" s="460">
        <v>743869</v>
      </c>
      <c r="O36" s="460">
        <v>7658</v>
      </c>
      <c r="P36" s="460">
        <v>0</v>
      </c>
      <c r="Q36" s="460">
        <v>916606</v>
      </c>
    </row>
    <row r="37" spans="2:17" s="50" customFormat="1" ht="12" customHeight="1" x14ac:dyDescent="0.2">
      <c r="B37" s="458" t="s">
        <v>72</v>
      </c>
      <c r="C37" s="459">
        <v>103837</v>
      </c>
      <c r="D37" s="459">
        <v>18712</v>
      </c>
      <c r="E37" s="459">
        <v>0</v>
      </c>
      <c r="F37" s="459">
        <v>0</v>
      </c>
      <c r="G37" s="459">
        <v>1301</v>
      </c>
      <c r="H37" s="459">
        <v>0</v>
      </c>
      <c r="I37" s="459">
        <v>0</v>
      </c>
      <c r="J37" s="459">
        <v>0</v>
      </c>
      <c r="K37" s="460">
        <v>0</v>
      </c>
      <c r="L37" s="460">
        <v>0</v>
      </c>
      <c r="M37" s="460">
        <v>0</v>
      </c>
      <c r="N37" s="460">
        <v>0</v>
      </c>
      <c r="O37" s="460">
        <v>30000</v>
      </c>
      <c r="P37" s="460">
        <v>0</v>
      </c>
      <c r="Q37" s="460">
        <v>153850</v>
      </c>
    </row>
    <row r="38" spans="2:17" s="50" customFormat="1" ht="12" customHeight="1" x14ac:dyDescent="0.2">
      <c r="B38" s="458" t="s">
        <v>93</v>
      </c>
      <c r="C38" s="459">
        <v>0</v>
      </c>
      <c r="D38" s="459">
        <v>679182</v>
      </c>
      <c r="E38" s="459">
        <v>0</v>
      </c>
      <c r="F38" s="459">
        <v>0</v>
      </c>
      <c r="G38" s="459">
        <v>70437</v>
      </c>
      <c r="H38" s="459">
        <v>48156</v>
      </c>
      <c r="I38" s="459">
        <v>0</v>
      </c>
      <c r="J38" s="459">
        <v>0</v>
      </c>
      <c r="K38" s="462">
        <v>0</v>
      </c>
      <c r="L38" s="462">
        <v>0</v>
      </c>
      <c r="M38" s="462">
        <v>0</v>
      </c>
      <c r="N38" s="462">
        <v>0</v>
      </c>
      <c r="O38" s="460">
        <v>165484</v>
      </c>
      <c r="P38" s="460">
        <v>0</v>
      </c>
      <c r="Q38" s="460">
        <v>963259</v>
      </c>
    </row>
    <row r="39" spans="2:17" s="50" customFormat="1" ht="12" customHeight="1" x14ac:dyDescent="0.2">
      <c r="B39" s="458" t="s">
        <v>95</v>
      </c>
      <c r="C39" s="459">
        <v>75155</v>
      </c>
      <c r="D39" s="459">
        <v>2985951</v>
      </c>
      <c r="E39" s="459">
        <v>0</v>
      </c>
      <c r="F39" s="459">
        <v>42810</v>
      </c>
      <c r="G39" s="459">
        <v>0</v>
      </c>
      <c r="H39" s="459">
        <v>0</v>
      </c>
      <c r="I39" s="459">
        <v>0</v>
      </c>
      <c r="J39" s="459">
        <v>86</v>
      </c>
      <c r="K39" s="460">
        <v>863</v>
      </c>
      <c r="L39" s="462">
        <v>22</v>
      </c>
      <c r="M39" s="462">
        <v>0</v>
      </c>
      <c r="N39" s="462">
        <v>0</v>
      </c>
      <c r="O39" s="460">
        <v>38659</v>
      </c>
      <c r="P39" s="460">
        <v>0</v>
      </c>
      <c r="Q39" s="460">
        <v>3143546</v>
      </c>
    </row>
    <row r="40" spans="2:17" s="50" customFormat="1" ht="12" customHeight="1" x14ac:dyDescent="0.2">
      <c r="B40" s="458" t="s">
        <v>76</v>
      </c>
      <c r="C40" s="459">
        <v>0</v>
      </c>
      <c r="D40" s="459">
        <v>0</v>
      </c>
      <c r="E40" s="459">
        <v>0</v>
      </c>
      <c r="F40" s="459">
        <v>27</v>
      </c>
      <c r="G40" s="459">
        <v>0</v>
      </c>
      <c r="H40" s="459">
        <v>0</v>
      </c>
      <c r="I40" s="459">
        <v>0</v>
      </c>
      <c r="J40" s="459">
        <v>0</v>
      </c>
      <c r="K40" s="462">
        <v>0</v>
      </c>
      <c r="L40" s="462">
        <v>0</v>
      </c>
      <c r="M40" s="462">
        <v>0</v>
      </c>
      <c r="N40" s="462">
        <v>0</v>
      </c>
      <c r="O40" s="460">
        <v>0</v>
      </c>
      <c r="P40" s="460">
        <v>0</v>
      </c>
      <c r="Q40" s="460">
        <v>27</v>
      </c>
    </row>
    <row r="41" spans="2:17" s="50" customFormat="1" ht="12" customHeight="1" x14ac:dyDescent="0.2">
      <c r="B41" s="458" t="s">
        <v>78</v>
      </c>
      <c r="C41" s="459">
        <v>0</v>
      </c>
      <c r="D41" s="459">
        <v>0</v>
      </c>
      <c r="E41" s="459">
        <v>0</v>
      </c>
      <c r="F41" s="459">
        <v>0</v>
      </c>
      <c r="G41" s="459">
        <v>5851</v>
      </c>
      <c r="H41" s="459">
        <v>0</v>
      </c>
      <c r="I41" s="459">
        <v>0</v>
      </c>
      <c r="J41" s="459">
        <v>210153</v>
      </c>
      <c r="K41" s="462">
        <v>0</v>
      </c>
      <c r="L41" s="462">
        <v>0</v>
      </c>
      <c r="M41" s="462">
        <v>0</v>
      </c>
      <c r="N41" s="462">
        <v>0</v>
      </c>
      <c r="O41" s="460">
        <v>150572</v>
      </c>
      <c r="P41" s="460">
        <v>-366576</v>
      </c>
      <c r="Q41" s="460">
        <v>0</v>
      </c>
    </row>
    <row r="42" spans="2:17" s="50" customFormat="1" ht="12" customHeight="1" x14ac:dyDescent="0.2">
      <c r="B42" s="464" t="s">
        <v>99</v>
      </c>
      <c r="C42" s="463">
        <v>7588590</v>
      </c>
      <c r="D42" s="463">
        <v>540</v>
      </c>
      <c r="E42" s="463">
        <v>0</v>
      </c>
      <c r="F42" s="463">
        <v>0</v>
      </c>
      <c r="G42" s="463">
        <v>0</v>
      </c>
      <c r="H42" s="463">
        <v>0</v>
      </c>
      <c r="I42" s="463">
        <v>0</v>
      </c>
      <c r="J42" s="463">
        <v>2566095</v>
      </c>
      <c r="K42" s="462">
        <v>0</v>
      </c>
      <c r="L42" s="462">
        <v>0</v>
      </c>
      <c r="M42" s="462">
        <v>0</v>
      </c>
      <c r="N42" s="462">
        <v>0</v>
      </c>
      <c r="O42" s="462">
        <v>21144478</v>
      </c>
      <c r="P42" s="462">
        <v>-28257569</v>
      </c>
      <c r="Q42" s="462">
        <v>3042134</v>
      </c>
    </row>
    <row r="43" spans="2:17" s="50" customFormat="1" ht="12" customHeight="1" x14ac:dyDescent="0.2">
      <c r="B43" s="464" t="s">
        <v>101</v>
      </c>
      <c r="C43" s="463">
        <v>5364435</v>
      </c>
      <c r="D43" s="463">
        <v>0</v>
      </c>
      <c r="E43" s="463">
        <v>0</v>
      </c>
      <c r="F43" s="463">
        <v>0</v>
      </c>
      <c r="G43" s="463">
        <v>359431</v>
      </c>
      <c r="H43" s="463">
        <v>206507</v>
      </c>
      <c r="I43" s="463">
        <v>2415</v>
      </c>
      <c r="J43" s="463">
        <v>3657676</v>
      </c>
      <c r="K43" s="465">
        <v>332980</v>
      </c>
      <c r="L43" s="465">
        <v>214720</v>
      </c>
      <c r="M43" s="465">
        <v>10</v>
      </c>
      <c r="N43" s="465">
        <v>305</v>
      </c>
      <c r="O43" s="465">
        <v>4112</v>
      </c>
      <c r="P43" s="466">
        <v>0</v>
      </c>
      <c r="Q43" s="465">
        <v>10142591</v>
      </c>
    </row>
    <row r="44" spans="2:17" ht="12" customHeight="1" x14ac:dyDescent="0.25">
      <c r="B44" s="464" t="s">
        <v>103</v>
      </c>
      <c r="C44" s="463">
        <v>1229006</v>
      </c>
      <c r="D44" s="463">
        <v>6596184</v>
      </c>
      <c r="E44" s="463">
        <v>0</v>
      </c>
      <c r="F44" s="463">
        <v>96145</v>
      </c>
      <c r="G44" s="463">
        <v>207056</v>
      </c>
      <c r="H44" s="463">
        <v>79</v>
      </c>
      <c r="I44" s="463">
        <v>1757</v>
      </c>
      <c r="J44" s="463">
        <v>10964</v>
      </c>
      <c r="K44" s="465">
        <v>346433</v>
      </c>
      <c r="L44" s="465">
        <v>5734</v>
      </c>
      <c r="M44" s="465">
        <v>119</v>
      </c>
      <c r="N44" s="465">
        <v>4038</v>
      </c>
      <c r="O44" s="465">
        <v>3473</v>
      </c>
      <c r="P44" s="466">
        <v>714572</v>
      </c>
      <c r="Q44" s="465">
        <v>9215560</v>
      </c>
    </row>
    <row r="45" spans="2:17" ht="12" customHeight="1" x14ac:dyDescent="0.25">
      <c r="B45" s="464" t="s">
        <v>105</v>
      </c>
      <c r="C45" s="463">
        <v>55687</v>
      </c>
      <c r="D45" s="463">
        <v>95598</v>
      </c>
      <c r="E45" s="463">
        <v>0</v>
      </c>
      <c r="F45" s="463">
        <v>13607</v>
      </c>
      <c r="G45" s="463">
        <v>122</v>
      </c>
      <c r="H45" s="463">
        <v>453</v>
      </c>
      <c r="I45" s="463">
        <v>11227</v>
      </c>
      <c r="J45" s="463">
        <v>22623</v>
      </c>
      <c r="K45" s="465">
        <v>0</v>
      </c>
      <c r="L45" s="465">
        <v>0</v>
      </c>
      <c r="M45" s="465">
        <v>0</v>
      </c>
      <c r="N45" s="465">
        <v>1574</v>
      </c>
      <c r="O45" s="465">
        <v>3165</v>
      </c>
      <c r="P45" s="466">
        <v>0</v>
      </c>
      <c r="Q45" s="465">
        <v>204056</v>
      </c>
    </row>
    <row r="46" spans="2:17" x14ac:dyDescent="0.25">
      <c r="B46" s="467" t="s">
        <v>251</v>
      </c>
      <c r="C46" s="468">
        <v>22121524</v>
      </c>
      <c r="D46" s="468">
        <v>20804701</v>
      </c>
      <c r="E46" s="468">
        <v>0</v>
      </c>
      <c r="F46" s="468">
        <v>827901</v>
      </c>
      <c r="G46" s="468">
        <v>813670</v>
      </c>
      <c r="H46" s="468">
        <v>776201</v>
      </c>
      <c r="I46" s="468">
        <v>47422</v>
      </c>
      <c r="J46" s="469">
        <v>7522018</v>
      </c>
      <c r="K46" s="468">
        <v>995870</v>
      </c>
      <c r="L46" s="468">
        <v>228132</v>
      </c>
      <c r="M46" s="468">
        <v>533118</v>
      </c>
      <c r="N46" s="468">
        <v>1519017</v>
      </c>
      <c r="O46" s="468">
        <v>23894503</v>
      </c>
      <c r="P46" s="470">
        <v>-30546542</v>
      </c>
      <c r="Q46" s="468">
        <v>49537535</v>
      </c>
    </row>
    <row r="47" spans="2:17" x14ac:dyDescent="0.25">
      <c r="B47" s="265"/>
      <c r="C47" s="265"/>
      <c r="D47" s="265"/>
      <c r="E47" s="265"/>
      <c r="F47" s="265"/>
      <c r="G47" s="265"/>
      <c r="H47" s="265"/>
      <c r="I47" s="265"/>
      <c r="J47" s="265"/>
      <c r="K47" s="265"/>
      <c r="L47" s="265"/>
      <c r="M47" s="265"/>
      <c r="N47" s="265"/>
      <c r="O47" s="265"/>
      <c r="P47" s="265"/>
      <c r="Q47" s="265"/>
    </row>
    <row r="48" spans="2:17" x14ac:dyDescent="0.25">
      <c r="Q48" s="266" t="s">
        <v>44</v>
      </c>
    </row>
    <row r="49" spans="2:17" ht="39.950000000000003" customHeight="1" x14ac:dyDescent="0.25">
      <c r="B49" s="452" t="s">
        <v>727</v>
      </c>
      <c r="C49" s="453" t="s">
        <v>424</v>
      </c>
      <c r="D49" s="454" t="s">
        <v>262</v>
      </c>
      <c r="E49" s="454" t="s">
        <v>695</v>
      </c>
      <c r="F49" s="454" t="s">
        <v>263</v>
      </c>
      <c r="G49" s="454" t="s">
        <v>264</v>
      </c>
      <c r="H49" s="453" t="s">
        <v>265</v>
      </c>
      <c r="I49" s="453" t="s">
        <v>266</v>
      </c>
      <c r="J49" s="453" t="s">
        <v>724</v>
      </c>
      <c r="K49" s="453" t="s">
        <v>267</v>
      </c>
      <c r="L49" s="453" t="s">
        <v>268</v>
      </c>
      <c r="M49" s="453" t="s">
        <v>723</v>
      </c>
      <c r="N49" s="453" t="s">
        <v>269</v>
      </c>
      <c r="O49" s="454" t="s">
        <v>270</v>
      </c>
      <c r="P49" s="455" t="s">
        <v>725</v>
      </c>
      <c r="Q49" s="454" t="s">
        <v>726</v>
      </c>
    </row>
    <row r="50" spans="2:17" ht="12" customHeight="1" x14ac:dyDescent="0.25">
      <c r="B50" s="456" t="s">
        <v>47</v>
      </c>
      <c r="C50" s="457">
        <v>763501</v>
      </c>
      <c r="D50" s="457">
        <v>1461797</v>
      </c>
      <c r="E50" s="457">
        <v>277119</v>
      </c>
      <c r="F50" s="457">
        <v>110659</v>
      </c>
      <c r="G50" s="457">
        <v>51616</v>
      </c>
      <c r="H50" s="457">
        <v>64806</v>
      </c>
      <c r="I50" s="457">
        <v>29011</v>
      </c>
      <c r="J50" s="457">
        <v>419378</v>
      </c>
      <c r="K50" s="457">
        <v>197067</v>
      </c>
      <c r="L50" s="457">
        <v>16738</v>
      </c>
      <c r="M50" s="457">
        <v>48250</v>
      </c>
      <c r="N50" s="457">
        <v>17249</v>
      </c>
      <c r="O50" s="457">
        <v>42700</v>
      </c>
      <c r="P50" s="457">
        <v>-277123</v>
      </c>
      <c r="Q50" s="457">
        <v>3222768</v>
      </c>
    </row>
    <row r="51" spans="2:17" ht="12" customHeight="1" x14ac:dyDescent="0.25">
      <c r="B51" s="458" t="s">
        <v>48</v>
      </c>
      <c r="C51" s="459"/>
      <c r="D51" s="459">
        <v>0</v>
      </c>
      <c r="E51" s="459">
        <v>0</v>
      </c>
      <c r="F51" s="459">
        <v>0</v>
      </c>
      <c r="G51" s="459">
        <v>0</v>
      </c>
      <c r="H51" s="459">
        <v>0</v>
      </c>
      <c r="I51" s="459">
        <v>0</v>
      </c>
      <c r="J51" s="459">
        <v>0</v>
      </c>
      <c r="K51" s="460">
        <v>0</v>
      </c>
      <c r="L51" s="460">
        <v>0</v>
      </c>
      <c r="M51" s="460">
        <v>0</v>
      </c>
      <c r="N51" s="460">
        <v>1375</v>
      </c>
      <c r="O51" s="460">
        <v>90</v>
      </c>
      <c r="P51" s="460">
        <v>0</v>
      </c>
      <c r="Q51" s="460">
        <v>1465</v>
      </c>
    </row>
    <row r="52" spans="2:17" ht="12" customHeight="1" x14ac:dyDescent="0.25">
      <c r="B52" s="458" t="s">
        <v>50</v>
      </c>
      <c r="C52" s="459">
        <v>0</v>
      </c>
      <c r="D52" s="459">
        <v>51</v>
      </c>
      <c r="E52" s="459">
        <v>0</v>
      </c>
      <c r="F52" s="459">
        <v>146</v>
      </c>
      <c r="G52" s="459">
        <v>0</v>
      </c>
      <c r="H52" s="459">
        <v>0</v>
      </c>
      <c r="I52" s="459">
        <v>0</v>
      </c>
      <c r="J52" s="461">
        <v>0</v>
      </c>
      <c r="K52" s="460">
        <v>0</v>
      </c>
      <c r="L52" s="460">
        <v>0</v>
      </c>
      <c r="M52" s="460">
        <v>0</v>
      </c>
      <c r="N52" s="460">
        <v>0</v>
      </c>
      <c r="O52" s="460">
        <v>0</v>
      </c>
      <c r="P52" s="460">
        <v>0</v>
      </c>
      <c r="Q52" s="460">
        <v>197</v>
      </c>
    </row>
    <row r="53" spans="2:17" ht="12" customHeight="1" x14ac:dyDescent="0.25">
      <c r="B53" s="458" t="s">
        <v>52</v>
      </c>
      <c r="C53" s="459">
        <v>364742</v>
      </c>
      <c r="D53" s="459">
        <v>2638385</v>
      </c>
      <c r="E53" s="459">
        <v>53282</v>
      </c>
      <c r="F53" s="459">
        <v>59299</v>
      </c>
      <c r="G53" s="459">
        <v>104599</v>
      </c>
      <c r="H53" s="459">
        <v>324903</v>
      </c>
      <c r="I53" s="459">
        <v>0</v>
      </c>
      <c r="J53" s="459">
        <v>90309</v>
      </c>
      <c r="K53" s="460">
        <v>67161</v>
      </c>
      <c r="L53" s="460">
        <v>0</v>
      </c>
      <c r="M53" s="460">
        <v>6507</v>
      </c>
      <c r="N53" s="460">
        <v>276158</v>
      </c>
      <c r="O53" s="460">
        <v>0</v>
      </c>
      <c r="P53" s="460">
        <v>-217103</v>
      </c>
      <c r="Q53" s="460">
        <v>3768242</v>
      </c>
    </row>
    <row r="54" spans="2:17" ht="12" customHeight="1" x14ac:dyDescent="0.25">
      <c r="B54" s="458" t="s">
        <v>54</v>
      </c>
      <c r="C54" s="459">
        <v>127138</v>
      </c>
      <c r="D54" s="459">
        <v>0</v>
      </c>
      <c r="E54" s="459">
        <v>0</v>
      </c>
      <c r="F54" s="459">
        <v>0</v>
      </c>
      <c r="G54" s="459">
        <v>0</v>
      </c>
      <c r="H54" s="459">
        <v>0</v>
      </c>
      <c r="I54" s="459">
        <v>0</v>
      </c>
      <c r="J54" s="459">
        <v>32556</v>
      </c>
      <c r="K54" s="460">
        <v>0</v>
      </c>
      <c r="L54" s="460">
        <v>0</v>
      </c>
      <c r="M54" s="460">
        <v>0</v>
      </c>
      <c r="N54" s="460">
        <v>0</v>
      </c>
      <c r="O54" s="460">
        <v>1290114</v>
      </c>
      <c r="P54" s="460">
        <v>-1382742</v>
      </c>
      <c r="Q54" s="460">
        <v>67066</v>
      </c>
    </row>
    <row r="55" spans="2:17" ht="12" customHeight="1" x14ac:dyDescent="0.25">
      <c r="B55" s="458" t="s">
        <v>56</v>
      </c>
      <c r="C55" s="459"/>
      <c r="D55" s="459">
        <v>0</v>
      </c>
      <c r="E55" s="459">
        <v>0</v>
      </c>
      <c r="F55" s="459">
        <v>0</v>
      </c>
      <c r="G55" s="459">
        <v>0</v>
      </c>
      <c r="H55" s="459"/>
      <c r="I55" s="459">
        <v>0</v>
      </c>
      <c r="J55" s="459">
        <v>0</v>
      </c>
      <c r="K55" s="460">
        <v>0</v>
      </c>
      <c r="L55" s="460">
        <v>0</v>
      </c>
      <c r="M55" s="460">
        <v>0</v>
      </c>
      <c r="N55" s="460">
        <v>0</v>
      </c>
      <c r="O55" s="460">
        <v>287789</v>
      </c>
      <c r="P55" s="460">
        <v>0</v>
      </c>
      <c r="Q55" s="460">
        <v>287789</v>
      </c>
    </row>
    <row r="56" spans="2:17" ht="12" customHeight="1" x14ac:dyDescent="0.25">
      <c r="B56" s="458" t="s">
        <v>58</v>
      </c>
      <c r="C56" s="459"/>
      <c r="D56" s="459">
        <v>173465</v>
      </c>
      <c r="E56" s="459">
        <v>0</v>
      </c>
      <c r="F56" s="459">
        <v>0</v>
      </c>
      <c r="G56" s="459">
        <v>0</v>
      </c>
      <c r="H56" s="459"/>
      <c r="I56" s="459">
        <v>0</v>
      </c>
      <c r="J56" s="459">
        <v>0</v>
      </c>
      <c r="K56" s="460">
        <v>0</v>
      </c>
      <c r="L56" s="460">
        <v>0</v>
      </c>
      <c r="M56" s="460">
        <v>0</v>
      </c>
      <c r="N56" s="460">
        <v>0</v>
      </c>
      <c r="O56" s="460">
        <v>0</v>
      </c>
      <c r="P56" s="460">
        <v>0</v>
      </c>
      <c r="Q56" s="460">
        <v>173465</v>
      </c>
    </row>
    <row r="57" spans="2:17" ht="12" customHeight="1" x14ac:dyDescent="0.25">
      <c r="B57" s="458" t="s">
        <v>60</v>
      </c>
      <c r="C57" s="459">
        <v>4515</v>
      </c>
      <c r="D57" s="459">
        <v>0</v>
      </c>
      <c r="E57" s="459">
        <v>0</v>
      </c>
      <c r="F57" s="459">
        <v>0</v>
      </c>
      <c r="G57" s="459">
        <v>0</v>
      </c>
      <c r="H57" s="459">
        <v>0</v>
      </c>
      <c r="I57" s="459">
        <v>0</v>
      </c>
      <c r="J57" s="459">
        <v>0</v>
      </c>
      <c r="K57" s="460">
        <v>0</v>
      </c>
      <c r="L57" s="460">
        <v>0</v>
      </c>
      <c r="M57" s="460">
        <v>0</v>
      </c>
      <c r="N57" s="460">
        <v>0</v>
      </c>
      <c r="O57" s="460">
        <v>0</v>
      </c>
      <c r="P57" s="460">
        <v>0</v>
      </c>
      <c r="Q57" s="460">
        <v>4515</v>
      </c>
    </row>
    <row r="58" spans="2:17" ht="12" customHeight="1" x14ac:dyDescent="0.25">
      <c r="B58" s="458" t="s">
        <v>62</v>
      </c>
      <c r="C58" s="459">
        <v>274863</v>
      </c>
      <c r="D58" s="459">
        <v>0</v>
      </c>
      <c r="E58" s="459">
        <v>0</v>
      </c>
      <c r="F58" s="459">
        <v>0</v>
      </c>
      <c r="G58" s="459">
        <v>0</v>
      </c>
      <c r="H58" s="459">
        <v>0</v>
      </c>
      <c r="I58" s="459">
        <v>0</v>
      </c>
      <c r="J58" s="459">
        <v>0</v>
      </c>
      <c r="K58" s="460">
        <v>0</v>
      </c>
      <c r="L58" s="460">
        <v>0</v>
      </c>
      <c r="M58" s="460">
        <v>10819</v>
      </c>
      <c r="N58" s="460">
        <v>0</v>
      </c>
      <c r="O58" s="460">
        <v>0</v>
      </c>
      <c r="P58" s="460">
        <v>0</v>
      </c>
      <c r="Q58" s="460">
        <v>285682</v>
      </c>
    </row>
    <row r="59" spans="2:17" ht="12" customHeight="1" x14ac:dyDescent="0.25">
      <c r="B59" s="458" t="s">
        <v>66</v>
      </c>
      <c r="C59" s="459">
        <v>160528</v>
      </c>
      <c r="D59" s="459">
        <v>240970</v>
      </c>
      <c r="E59" s="459">
        <v>7764</v>
      </c>
      <c r="F59" s="459">
        <v>40436</v>
      </c>
      <c r="G59" s="459">
        <v>6012</v>
      </c>
      <c r="H59" s="459">
        <v>2243</v>
      </c>
      <c r="I59" s="459">
        <v>38</v>
      </c>
      <c r="J59" s="459">
        <v>17570</v>
      </c>
      <c r="K59" s="460">
        <v>306</v>
      </c>
      <c r="L59" s="460">
        <v>0</v>
      </c>
      <c r="M59" s="460">
        <v>1145</v>
      </c>
      <c r="N59" s="460">
        <v>55664</v>
      </c>
      <c r="O59" s="460">
        <v>1</v>
      </c>
      <c r="P59" s="460">
        <v>-19516</v>
      </c>
      <c r="Q59" s="460">
        <v>514185</v>
      </c>
    </row>
    <row r="60" spans="2:17" ht="12" customHeight="1" x14ac:dyDescent="0.25">
      <c r="B60" s="458" t="s">
        <v>68</v>
      </c>
      <c r="C60" s="459">
        <v>23106</v>
      </c>
      <c r="D60" s="459">
        <v>138482</v>
      </c>
      <c r="E60" s="459">
        <v>6741</v>
      </c>
      <c r="F60" s="459">
        <v>932</v>
      </c>
      <c r="G60" s="459">
        <v>70</v>
      </c>
      <c r="H60" s="459">
        <v>0</v>
      </c>
      <c r="I60" s="459">
        <v>0</v>
      </c>
      <c r="J60" s="459">
        <v>0</v>
      </c>
      <c r="K60" s="460">
        <v>0</v>
      </c>
      <c r="L60" s="460">
        <v>0</v>
      </c>
      <c r="M60" s="460">
        <v>201</v>
      </c>
      <c r="N60" s="460">
        <v>0</v>
      </c>
      <c r="O60" s="460">
        <v>0</v>
      </c>
      <c r="P60" s="460">
        <v>-6741</v>
      </c>
      <c r="Q60" s="460">
        <v>162791</v>
      </c>
    </row>
    <row r="61" spans="2:17" ht="12" customHeight="1" x14ac:dyDescent="0.25">
      <c r="B61" s="458" t="s">
        <v>70</v>
      </c>
      <c r="C61" s="459">
        <v>13002</v>
      </c>
      <c r="D61" s="459">
        <v>13915</v>
      </c>
      <c r="E61" s="459">
        <v>28969</v>
      </c>
      <c r="F61" s="459">
        <v>3003</v>
      </c>
      <c r="G61" s="459">
        <v>2764</v>
      </c>
      <c r="H61" s="459">
        <v>749</v>
      </c>
      <c r="I61" s="459">
        <v>529</v>
      </c>
      <c r="J61" s="459">
        <v>7019</v>
      </c>
      <c r="K61" s="460">
        <v>98</v>
      </c>
      <c r="L61" s="460">
        <v>24</v>
      </c>
      <c r="M61" s="460">
        <v>169</v>
      </c>
      <c r="N61" s="460">
        <v>32967</v>
      </c>
      <c r="O61" s="460">
        <v>12171</v>
      </c>
      <c r="P61" s="460">
        <v>-28969</v>
      </c>
      <c r="Q61" s="460">
        <v>86410</v>
      </c>
    </row>
    <row r="62" spans="2:17" ht="12" customHeight="1" x14ac:dyDescent="0.25">
      <c r="B62" s="458" t="s">
        <v>72</v>
      </c>
      <c r="C62" s="459">
        <v>25275</v>
      </c>
      <c r="D62" s="459">
        <v>1501768</v>
      </c>
      <c r="E62" s="459">
        <v>9800</v>
      </c>
      <c r="F62" s="459">
        <v>30352</v>
      </c>
      <c r="G62" s="459">
        <v>0</v>
      </c>
      <c r="H62" s="459">
        <v>0</v>
      </c>
      <c r="I62" s="459">
        <v>66</v>
      </c>
      <c r="J62" s="459">
        <v>168</v>
      </c>
      <c r="K62" s="460">
        <v>436</v>
      </c>
      <c r="L62" s="460">
        <v>0</v>
      </c>
      <c r="M62" s="460">
        <v>0</v>
      </c>
      <c r="N62" s="460">
        <v>7258</v>
      </c>
      <c r="O62" s="460">
        <v>0</v>
      </c>
      <c r="P62" s="460">
        <v>-9800</v>
      </c>
      <c r="Q62" s="460">
        <v>1565323</v>
      </c>
    </row>
    <row r="63" spans="2:17" ht="12" customHeight="1" x14ac:dyDescent="0.25">
      <c r="B63" s="458" t="s">
        <v>74</v>
      </c>
      <c r="C63" s="459">
        <v>9399</v>
      </c>
      <c r="D63" s="459">
        <v>23538</v>
      </c>
      <c r="E63" s="459">
        <v>162</v>
      </c>
      <c r="F63" s="459">
        <v>201</v>
      </c>
      <c r="G63" s="459">
        <v>89</v>
      </c>
      <c r="H63" s="459">
        <v>74</v>
      </c>
      <c r="I63" s="459">
        <v>0</v>
      </c>
      <c r="J63" s="459">
        <v>3457</v>
      </c>
      <c r="K63" s="460">
        <v>0</v>
      </c>
      <c r="L63" s="460">
        <v>10</v>
      </c>
      <c r="M63" s="460">
        <v>54</v>
      </c>
      <c r="N63" s="460">
        <v>15</v>
      </c>
      <c r="O63" s="460">
        <v>150</v>
      </c>
      <c r="P63" s="460">
        <v>-162</v>
      </c>
      <c r="Q63" s="460">
        <v>36987</v>
      </c>
    </row>
    <row r="64" spans="2:17" ht="12" customHeight="1" x14ac:dyDescent="0.25">
      <c r="B64" s="458" t="s">
        <v>76</v>
      </c>
      <c r="C64" s="459">
        <v>12279</v>
      </c>
      <c r="D64" s="459">
        <v>6043</v>
      </c>
      <c r="E64" s="459">
        <v>282817</v>
      </c>
      <c r="F64" s="459">
        <v>0</v>
      </c>
      <c r="G64" s="459">
        <v>0</v>
      </c>
      <c r="H64" s="459">
        <v>0</v>
      </c>
      <c r="I64" s="459">
        <v>0</v>
      </c>
      <c r="J64" s="459">
        <v>3349</v>
      </c>
      <c r="K64" s="460">
        <v>0</v>
      </c>
      <c r="L64" s="460">
        <v>0</v>
      </c>
      <c r="M64" s="460">
        <v>0</v>
      </c>
      <c r="N64" s="460">
        <v>9</v>
      </c>
      <c r="O64" s="460">
        <v>40298</v>
      </c>
      <c r="P64" s="460">
        <v>-344795</v>
      </c>
      <c r="Q64" s="460">
        <v>0</v>
      </c>
    </row>
    <row r="65" spans="2:17" ht="12" customHeight="1" x14ac:dyDescent="0.25">
      <c r="B65" s="458" t="s">
        <v>78</v>
      </c>
      <c r="C65" s="459"/>
      <c r="D65" s="459"/>
      <c r="E65" s="459">
        <v>0</v>
      </c>
      <c r="F65" s="459"/>
      <c r="G65" s="459"/>
      <c r="H65" s="459"/>
      <c r="I65" s="459"/>
      <c r="J65" s="459">
        <v>0</v>
      </c>
      <c r="K65" s="460"/>
      <c r="L65" s="462"/>
      <c r="M65" s="462">
        <v>0</v>
      </c>
      <c r="N65" s="462"/>
      <c r="O65" s="460">
        <v>758742</v>
      </c>
      <c r="P65" s="460">
        <v>471804</v>
      </c>
      <c r="Q65" s="462">
        <v>1230546</v>
      </c>
    </row>
    <row r="66" spans="2:17" ht="12" customHeight="1" x14ac:dyDescent="0.25">
      <c r="B66" s="458" t="s">
        <v>80</v>
      </c>
      <c r="C66" s="459">
        <v>1778348</v>
      </c>
      <c r="D66" s="459">
        <v>6198414</v>
      </c>
      <c r="E66" s="459">
        <v>666654</v>
      </c>
      <c r="F66" s="459">
        <v>245028</v>
      </c>
      <c r="G66" s="459">
        <v>165150</v>
      </c>
      <c r="H66" s="459">
        <v>392775</v>
      </c>
      <c r="I66" s="459">
        <v>29644</v>
      </c>
      <c r="J66" s="459">
        <v>573806</v>
      </c>
      <c r="K66" s="459">
        <v>265068</v>
      </c>
      <c r="L66" s="459">
        <v>16772</v>
      </c>
      <c r="M66" s="459">
        <v>67145</v>
      </c>
      <c r="N66" s="459">
        <v>390695</v>
      </c>
      <c r="O66" s="459">
        <v>2433079</v>
      </c>
      <c r="P66" s="459">
        <v>-1815147</v>
      </c>
      <c r="Q66" s="459">
        <v>11407431</v>
      </c>
    </row>
    <row r="67" spans="2:17" ht="12" customHeight="1" x14ac:dyDescent="0.25">
      <c r="B67" s="456" t="s">
        <v>81</v>
      </c>
      <c r="C67" s="463">
        <v>16542006</v>
      </c>
      <c r="D67" s="463">
        <v>14208674</v>
      </c>
      <c r="E67" s="463">
        <v>898939</v>
      </c>
      <c r="F67" s="463">
        <v>504406</v>
      </c>
      <c r="G67" s="463">
        <v>540083</v>
      </c>
      <c r="H67" s="463">
        <v>161304</v>
      </c>
      <c r="I67" s="463">
        <v>842</v>
      </c>
      <c r="J67" s="463">
        <v>5756840</v>
      </c>
      <c r="K67" s="463">
        <v>387375</v>
      </c>
      <c r="L67" s="463">
        <v>203766</v>
      </c>
      <c r="M67" s="463">
        <v>418907</v>
      </c>
      <c r="N67" s="463">
        <v>662404</v>
      </c>
      <c r="O67" s="463">
        <v>20701713</v>
      </c>
      <c r="P67" s="463">
        <v>-25610026</v>
      </c>
      <c r="Q67" s="463">
        <v>35377233</v>
      </c>
    </row>
    <row r="68" spans="2:17" ht="12" customHeight="1" x14ac:dyDescent="0.25">
      <c r="B68" s="456" t="s">
        <v>83</v>
      </c>
      <c r="C68" s="457">
        <v>110615</v>
      </c>
      <c r="D68" s="457">
        <v>1543</v>
      </c>
      <c r="E68" s="457">
        <v>0</v>
      </c>
      <c r="F68" s="457">
        <v>8042</v>
      </c>
      <c r="G68" s="457">
        <v>0</v>
      </c>
      <c r="H68" s="457">
        <v>0</v>
      </c>
      <c r="I68" s="457">
        <v>0</v>
      </c>
      <c r="J68" s="457">
        <v>164400</v>
      </c>
      <c r="K68" s="457">
        <v>11007</v>
      </c>
      <c r="L68" s="457">
        <v>0</v>
      </c>
      <c r="M68" s="457">
        <v>3458</v>
      </c>
      <c r="N68" s="457">
        <v>0</v>
      </c>
      <c r="O68" s="457">
        <v>0</v>
      </c>
      <c r="P68" s="457">
        <v>0</v>
      </c>
      <c r="Q68" s="457">
        <v>299065</v>
      </c>
    </row>
    <row r="69" spans="2:17" ht="12" customHeight="1" x14ac:dyDescent="0.25">
      <c r="B69" s="458" t="s">
        <v>50</v>
      </c>
      <c r="C69" s="459">
        <v>0</v>
      </c>
      <c r="D69" s="459">
        <v>0</v>
      </c>
      <c r="E69" s="459">
        <v>0</v>
      </c>
      <c r="F69" s="459">
        <v>0</v>
      </c>
      <c r="G69" s="459">
        <v>0</v>
      </c>
      <c r="H69" s="459">
        <v>0</v>
      </c>
      <c r="I69" s="459">
        <v>0</v>
      </c>
      <c r="J69" s="459">
        <v>0</v>
      </c>
      <c r="K69" s="460">
        <v>0</v>
      </c>
      <c r="L69" s="460">
        <v>0</v>
      </c>
      <c r="M69" s="460">
        <v>0</v>
      </c>
      <c r="N69" s="460">
        <v>0</v>
      </c>
      <c r="O69" s="460">
        <v>22385</v>
      </c>
      <c r="P69" s="460">
        <v>0</v>
      </c>
      <c r="Q69" s="460">
        <v>22385</v>
      </c>
    </row>
    <row r="70" spans="2:17" ht="12" customHeight="1" x14ac:dyDescent="0.25">
      <c r="B70" s="458" t="s">
        <v>85</v>
      </c>
      <c r="C70" s="459">
        <v>0</v>
      </c>
      <c r="D70" s="459">
        <v>133521</v>
      </c>
      <c r="E70" s="459">
        <v>0</v>
      </c>
      <c r="F70" s="459">
        <v>0</v>
      </c>
      <c r="G70" s="459">
        <v>0</v>
      </c>
      <c r="H70" s="459">
        <v>0</v>
      </c>
      <c r="I70" s="459">
        <v>0</v>
      </c>
      <c r="J70" s="459">
        <v>0</v>
      </c>
      <c r="K70" s="460">
        <v>0</v>
      </c>
      <c r="L70" s="460">
        <v>0</v>
      </c>
      <c r="M70" s="460">
        <v>0</v>
      </c>
      <c r="N70" s="460">
        <v>0</v>
      </c>
      <c r="O70" s="460">
        <v>0</v>
      </c>
      <c r="P70" s="460">
        <v>0</v>
      </c>
      <c r="Q70" s="460">
        <v>133521</v>
      </c>
    </row>
    <row r="71" spans="2:17" ht="12" customHeight="1" x14ac:dyDescent="0.25">
      <c r="B71" s="458" t="s">
        <v>52</v>
      </c>
      <c r="C71" s="459">
        <v>0</v>
      </c>
      <c r="D71" s="459">
        <v>51438</v>
      </c>
      <c r="E71" s="459">
        <v>9175</v>
      </c>
      <c r="F71" s="459">
        <v>0</v>
      </c>
      <c r="G71" s="459">
        <v>0</v>
      </c>
      <c r="H71" s="459">
        <v>0</v>
      </c>
      <c r="I71" s="459">
        <v>0</v>
      </c>
      <c r="J71" s="459">
        <v>0</v>
      </c>
      <c r="K71" s="460">
        <v>0</v>
      </c>
      <c r="L71" s="460">
        <v>0</v>
      </c>
      <c r="M71" s="460">
        <v>0</v>
      </c>
      <c r="N71" s="460">
        <v>0</v>
      </c>
      <c r="O71" s="460">
        <v>0</v>
      </c>
      <c r="P71" s="460">
        <v>-9175</v>
      </c>
      <c r="Q71" s="460">
        <v>51438</v>
      </c>
    </row>
    <row r="72" spans="2:17" ht="12" customHeight="1" x14ac:dyDescent="0.25">
      <c r="B72" s="458" t="s">
        <v>54</v>
      </c>
      <c r="C72" s="459">
        <v>0</v>
      </c>
      <c r="D72" s="459">
        <v>0</v>
      </c>
      <c r="E72" s="459">
        <v>0</v>
      </c>
      <c r="F72" s="459">
        <v>0</v>
      </c>
      <c r="G72" s="459">
        <v>0</v>
      </c>
      <c r="H72" s="459">
        <v>0</v>
      </c>
      <c r="I72" s="459">
        <v>0</v>
      </c>
      <c r="J72" s="459">
        <v>0</v>
      </c>
      <c r="K72" s="460">
        <v>0</v>
      </c>
      <c r="L72" s="460">
        <v>0</v>
      </c>
      <c r="M72" s="460">
        <v>0</v>
      </c>
      <c r="N72" s="460">
        <v>0</v>
      </c>
      <c r="O72" s="460">
        <v>1104835</v>
      </c>
      <c r="P72" s="460">
        <v>0</v>
      </c>
      <c r="Q72" s="460">
        <v>1104835</v>
      </c>
    </row>
    <row r="73" spans="2:17" ht="12" customHeight="1" x14ac:dyDescent="0.25">
      <c r="B73" s="458" t="s">
        <v>58</v>
      </c>
      <c r="C73" s="459">
        <v>72711</v>
      </c>
      <c r="D73" s="459">
        <v>265585</v>
      </c>
      <c r="E73" s="459">
        <v>16086</v>
      </c>
      <c r="F73" s="459">
        <v>86</v>
      </c>
      <c r="G73" s="459">
        <v>75</v>
      </c>
      <c r="H73" s="459">
        <v>5441</v>
      </c>
      <c r="I73" s="459">
        <v>343</v>
      </c>
      <c r="J73" s="459">
        <v>43</v>
      </c>
      <c r="K73" s="460">
        <v>0</v>
      </c>
      <c r="L73" s="460">
        <v>0</v>
      </c>
      <c r="M73" s="460">
        <v>0</v>
      </c>
      <c r="N73" s="460">
        <v>16724</v>
      </c>
      <c r="O73" s="460">
        <v>125738</v>
      </c>
      <c r="P73" s="460">
        <v>-16086</v>
      </c>
      <c r="Q73" s="460">
        <v>486746</v>
      </c>
    </row>
    <row r="74" spans="2:17" ht="12" customHeight="1" x14ac:dyDescent="0.25">
      <c r="B74" s="458" t="s">
        <v>87</v>
      </c>
      <c r="C74" s="459">
        <v>0</v>
      </c>
      <c r="D74" s="459">
        <v>173465</v>
      </c>
      <c r="E74" s="459">
        <v>0</v>
      </c>
      <c r="F74" s="459">
        <v>0</v>
      </c>
      <c r="G74" s="459">
        <v>0</v>
      </c>
      <c r="H74" s="459"/>
      <c r="I74" s="459">
        <v>0</v>
      </c>
      <c r="J74" s="459">
        <v>0</v>
      </c>
      <c r="K74" s="460">
        <v>0</v>
      </c>
      <c r="L74" s="460">
        <v>0</v>
      </c>
      <c r="M74" s="460">
        <v>0</v>
      </c>
      <c r="N74" s="460">
        <v>0</v>
      </c>
      <c r="O74" s="460">
        <v>0</v>
      </c>
      <c r="P74" s="460">
        <v>0</v>
      </c>
      <c r="Q74" s="460">
        <v>173465</v>
      </c>
    </row>
    <row r="75" spans="2:17" ht="12" customHeight="1" x14ac:dyDescent="0.25">
      <c r="B75" s="458" t="s">
        <v>89</v>
      </c>
      <c r="C75" s="459">
        <v>747891</v>
      </c>
      <c r="D75" s="459">
        <v>960518</v>
      </c>
      <c r="E75" s="459">
        <v>0</v>
      </c>
      <c r="F75" s="459">
        <v>189416</v>
      </c>
      <c r="G75" s="459">
        <v>0</v>
      </c>
      <c r="H75" s="459">
        <v>0</v>
      </c>
      <c r="I75" s="459">
        <v>0</v>
      </c>
      <c r="J75" s="459">
        <v>0</v>
      </c>
      <c r="K75" s="460">
        <v>0</v>
      </c>
      <c r="L75" s="460">
        <v>0</v>
      </c>
      <c r="M75" s="460">
        <v>0</v>
      </c>
      <c r="N75" s="460">
        <v>0</v>
      </c>
      <c r="O75" s="460">
        <v>0</v>
      </c>
      <c r="P75" s="460">
        <v>0</v>
      </c>
      <c r="Q75" s="460">
        <v>1897825</v>
      </c>
    </row>
    <row r="76" spans="2:17" ht="12" customHeight="1" x14ac:dyDescent="0.25">
      <c r="B76" s="458" t="s">
        <v>62</v>
      </c>
      <c r="C76" s="459">
        <v>3659534</v>
      </c>
      <c r="D76" s="459">
        <v>1114961</v>
      </c>
      <c r="E76" s="459">
        <v>0</v>
      </c>
      <c r="F76" s="459">
        <v>27254</v>
      </c>
      <c r="G76" s="459">
        <v>0</v>
      </c>
      <c r="H76" s="459">
        <v>0</v>
      </c>
      <c r="I76" s="459">
        <v>0</v>
      </c>
      <c r="J76" s="459">
        <v>0</v>
      </c>
      <c r="K76" s="460">
        <v>0</v>
      </c>
      <c r="L76" s="460">
        <v>0</v>
      </c>
      <c r="M76" s="460">
        <v>414992</v>
      </c>
      <c r="N76" s="460">
        <v>0</v>
      </c>
      <c r="O76" s="460">
        <v>0</v>
      </c>
      <c r="P76" s="460">
        <v>-9626</v>
      </c>
      <c r="Q76" s="460">
        <v>5207115</v>
      </c>
    </row>
    <row r="77" spans="2:17" ht="12" customHeight="1" x14ac:dyDescent="0.25">
      <c r="B77" s="458" t="s">
        <v>66</v>
      </c>
      <c r="C77" s="459">
        <v>64655</v>
      </c>
      <c r="D77" s="459">
        <v>46496</v>
      </c>
      <c r="E77" s="459">
        <v>81</v>
      </c>
      <c r="F77" s="459">
        <v>80513</v>
      </c>
      <c r="G77" s="459">
        <v>2509</v>
      </c>
      <c r="H77" s="459">
        <v>0</v>
      </c>
      <c r="I77" s="459">
        <v>0</v>
      </c>
      <c r="J77" s="459">
        <v>0</v>
      </c>
      <c r="K77" s="460">
        <v>0</v>
      </c>
      <c r="L77" s="460">
        <v>0</v>
      </c>
      <c r="M77" s="460">
        <v>339</v>
      </c>
      <c r="N77" s="460">
        <v>643505</v>
      </c>
      <c r="O77" s="460">
        <v>7443</v>
      </c>
      <c r="P77" s="460">
        <v>-81</v>
      </c>
      <c r="Q77" s="460">
        <v>845460</v>
      </c>
    </row>
    <row r="78" spans="2:17" ht="12" customHeight="1" x14ac:dyDescent="0.25">
      <c r="B78" s="458" t="s">
        <v>90</v>
      </c>
      <c r="C78" s="459">
        <v>469</v>
      </c>
      <c r="D78" s="459">
        <v>18381</v>
      </c>
      <c r="E78" s="459">
        <v>0</v>
      </c>
      <c r="F78" s="459">
        <v>0</v>
      </c>
      <c r="G78" s="459">
        <v>1246</v>
      </c>
      <c r="H78" s="459">
        <v>0</v>
      </c>
      <c r="I78" s="459">
        <v>0</v>
      </c>
      <c r="J78" s="459">
        <v>0</v>
      </c>
      <c r="K78" s="460">
        <v>0</v>
      </c>
      <c r="L78" s="460">
        <v>0</v>
      </c>
      <c r="M78" s="460">
        <v>0</v>
      </c>
      <c r="N78" s="460">
        <v>0</v>
      </c>
      <c r="O78" s="460">
        <v>117682</v>
      </c>
      <c r="P78" s="460">
        <v>0</v>
      </c>
      <c r="Q78" s="460">
        <v>137778</v>
      </c>
    </row>
    <row r="79" spans="2:17" ht="12" customHeight="1" x14ac:dyDescent="0.25">
      <c r="B79" s="458" t="s">
        <v>72</v>
      </c>
      <c r="C79" s="459">
        <v>0</v>
      </c>
      <c r="D79" s="459">
        <v>811638</v>
      </c>
      <c r="E79" s="459">
        <v>106668</v>
      </c>
      <c r="F79" s="459">
        <v>0</v>
      </c>
      <c r="G79" s="459">
        <v>37376</v>
      </c>
      <c r="H79" s="459">
        <v>34267</v>
      </c>
      <c r="I79" s="459">
        <v>0</v>
      </c>
      <c r="J79" s="459">
        <v>0</v>
      </c>
      <c r="K79" s="460">
        <v>0</v>
      </c>
      <c r="L79" s="460">
        <v>0</v>
      </c>
      <c r="M79" s="460">
        <v>0</v>
      </c>
      <c r="N79" s="460">
        <v>0</v>
      </c>
      <c r="O79" s="460">
        <v>282132</v>
      </c>
      <c r="P79" s="460">
        <v>-80977</v>
      </c>
      <c r="Q79" s="460">
        <v>1191104</v>
      </c>
    </row>
    <row r="80" spans="2:17" ht="12" customHeight="1" x14ac:dyDescent="0.25">
      <c r="B80" s="458" t="s">
        <v>93</v>
      </c>
      <c r="C80" s="459">
        <v>58666</v>
      </c>
      <c r="D80" s="459">
        <v>4338116</v>
      </c>
      <c r="E80" s="459">
        <v>4517</v>
      </c>
      <c r="F80" s="459">
        <v>53364</v>
      </c>
      <c r="G80" s="459">
        <v>0</v>
      </c>
      <c r="H80" s="459">
        <v>0</v>
      </c>
      <c r="I80" s="459">
        <v>0</v>
      </c>
      <c r="J80" s="459">
        <v>97</v>
      </c>
      <c r="K80" s="462">
        <v>924</v>
      </c>
      <c r="L80" s="462">
        <v>0</v>
      </c>
      <c r="M80" s="462">
        <v>0</v>
      </c>
      <c r="N80" s="462">
        <v>0</v>
      </c>
      <c r="O80" s="460">
        <v>88331</v>
      </c>
      <c r="P80" s="460">
        <v>-4517</v>
      </c>
      <c r="Q80" s="460">
        <v>4539498</v>
      </c>
    </row>
    <row r="81" spans="2:17" ht="12" customHeight="1" x14ac:dyDescent="0.25">
      <c r="B81" s="458" t="s">
        <v>95</v>
      </c>
      <c r="C81" s="459">
        <v>0</v>
      </c>
      <c r="D81" s="459">
        <v>0</v>
      </c>
      <c r="E81" s="459">
        <v>0</v>
      </c>
      <c r="F81" s="459">
        <v>44</v>
      </c>
      <c r="G81" s="459">
        <v>0</v>
      </c>
      <c r="H81" s="459">
        <v>0</v>
      </c>
      <c r="I81" s="459">
        <v>0</v>
      </c>
      <c r="J81" s="459">
        <v>0</v>
      </c>
      <c r="K81" s="460">
        <v>0</v>
      </c>
      <c r="L81" s="462">
        <v>0</v>
      </c>
      <c r="M81" s="462">
        <v>0</v>
      </c>
      <c r="N81" s="462">
        <v>0</v>
      </c>
      <c r="O81" s="460">
        <v>0</v>
      </c>
      <c r="P81" s="460">
        <v>0</v>
      </c>
      <c r="Q81" s="460">
        <v>44</v>
      </c>
    </row>
    <row r="82" spans="2:17" ht="12" customHeight="1" x14ac:dyDescent="0.25">
      <c r="B82" s="458" t="s">
        <v>76</v>
      </c>
      <c r="C82" s="459">
        <v>0</v>
      </c>
      <c r="D82" s="459">
        <v>0</v>
      </c>
      <c r="E82" s="459">
        <v>0</v>
      </c>
      <c r="F82" s="459">
        <v>0</v>
      </c>
      <c r="G82" s="459">
        <v>5851</v>
      </c>
      <c r="H82" s="459">
        <v>0</v>
      </c>
      <c r="I82" s="459">
        <v>0</v>
      </c>
      <c r="J82" s="459">
        <v>282967</v>
      </c>
      <c r="K82" s="462">
        <v>0</v>
      </c>
      <c r="L82" s="462">
        <v>0</v>
      </c>
      <c r="M82" s="462">
        <v>0</v>
      </c>
      <c r="N82" s="462">
        <v>0</v>
      </c>
      <c r="O82" s="460">
        <v>140337</v>
      </c>
      <c r="P82" s="460">
        <v>-429155</v>
      </c>
      <c r="Q82" s="460">
        <v>0</v>
      </c>
    </row>
    <row r="83" spans="2:17" ht="12" customHeight="1" x14ac:dyDescent="0.25">
      <c r="B83" s="458" t="s">
        <v>78</v>
      </c>
      <c r="C83" s="459">
        <v>4714541</v>
      </c>
      <c r="D83" s="459">
        <v>7915662</v>
      </c>
      <c r="E83" s="459">
        <v>136527</v>
      </c>
      <c r="F83" s="459">
        <v>358719</v>
      </c>
      <c r="G83" s="459">
        <v>47057</v>
      </c>
      <c r="H83" s="459">
        <v>39708</v>
      </c>
      <c r="I83" s="459">
        <v>343</v>
      </c>
      <c r="J83" s="459">
        <v>447507</v>
      </c>
      <c r="K83" s="462">
        <v>11931</v>
      </c>
      <c r="L83" s="462">
        <v>0</v>
      </c>
      <c r="M83" s="462">
        <v>418789</v>
      </c>
      <c r="N83" s="462">
        <v>660229</v>
      </c>
      <c r="O83" s="460">
        <v>1888883</v>
      </c>
      <c r="P83" s="460">
        <v>-549617</v>
      </c>
      <c r="Q83" s="460">
        <v>16090279</v>
      </c>
    </row>
    <row r="84" spans="2:17" ht="12" customHeight="1" x14ac:dyDescent="0.25">
      <c r="B84" s="464" t="s">
        <v>99</v>
      </c>
      <c r="C84" s="463">
        <v>6186349</v>
      </c>
      <c r="D84" s="463">
        <v>808</v>
      </c>
      <c r="E84" s="463">
        <v>0</v>
      </c>
      <c r="F84" s="463">
        <v>0</v>
      </c>
      <c r="G84" s="463">
        <v>0</v>
      </c>
      <c r="H84" s="463">
        <v>0</v>
      </c>
      <c r="I84" s="463">
        <v>0</v>
      </c>
      <c r="J84" s="463">
        <v>2449401</v>
      </c>
      <c r="K84" s="462">
        <v>0</v>
      </c>
      <c r="L84" s="462">
        <v>0</v>
      </c>
      <c r="M84" s="462">
        <v>0</v>
      </c>
      <c r="N84" s="462">
        <v>0</v>
      </c>
      <c r="O84" s="462">
        <v>18807102</v>
      </c>
      <c r="P84" s="462">
        <v>-24714143</v>
      </c>
      <c r="Q84" s="462">
        <v>2729517</v>
      </c>
    </row>
    <row r="85" spans="2:17" ht="12" customHeight="1" x14ac:dyDescent="0.25">
      <c r="B85" s="464" t="s">
        <v>101</v>
      </c>
      <c r="C85" s="463">
        <v>5559793</v>
      </c>
      <c r="D85" s="463">
        <v>0</v>
      </c>
      <c r="E85" s="463">
        <v>734172</v>
      </c>
      <c r="F85" s="463">
        <v>0</v>
      </c>
      <c r="G85" s="463">
        <v>347373</v>
      </c>
      <c r="H85" s="463">
        <v>120914</v>
      </c>
      <c r="I85" s="463">
        <v>161</v>
      </c>
      <c r="J85" s="463">
        <v>2858937</v>
      </c>
      <c r="K85" s="465">
        <v>357141</v>
      </c>
      <c r="L85" s="465">
        <v>198299</v>
      </c>
      <c r="M85" s="465">
        <v>16</v>
      </c>
      <c r="N85" s="465">
        <v>224</v>
      </c>
      <c r="O85" s="465">
        <v>2725</v>
      </c>
      <c r="P85" s="466">
        <v>-684295</v>
      </c>
      <c r="Q85" s="465">
        <v>9495460</v>
      </c>
    </row>
    <row r="86" spans="2:17" ht="12" customHeight="1" x14ac:dyDescent="0.25">
      <c r="B86" s="464" t="s">
        <v>103</v>
      </c>
      <c r="C86" s="463">
        <v>53488</v>
      </c>
      <c r="D86" s="463">
        <v>6203387</v>
      </c>
      <c r="E86" s="463">
        <v>16993</v>
      </c>
      <c r="F86" s="463">
        <v>132366</v>
      </c>
      <c r="G86" s="463">
        <v>145399</v>
      </c>
      <c r="H86" s="463">
        <v>108</v>
      </c>
      <c r="I86" s="463">
        <v>338</v>
      </c>
      <c r="J86" s="463">
        <v>355</v>
      </c>
      <c r="K86" s="465">
        <v>18303</v>
      </c>
      <c r="L86" s="465">
        <v>5467</v>
      </c>
      <c r="M86" s="465">
        <v>102</v>
      </c>
      <c r="N86" s="465">
        <v>1833</v>
      </c>
      <c r="O86" s="465">
        <v>2041</v>
      </c>
      <c r="P86" s="466">
        <v>349276</v>
      </c>
      <c r="Q86" s="465">
        <v>6929456</v>
      </c>
    </row>
    <row r="87" spans="2:17" ht="12" customHeight="1" x14ac:dyDescent="0.25">
      <c r="B87" s="464" t="s">
        <v>105</v>
      </c>
      <c r="C87" s="463">
        <v>27835</v>
      </c>
      <c r="D87" s="463">
        <v>88817</v>
      </c>
      <c r="E87" s="463">
        <v>11247</v>
      </c>
      <c r="F87" s="463">
        <v>13321</v>
      </c>
      <c r="G87" s="463">
        <v>254</v>
      </c>
      <c r="H87" s="463">
        <v>574</v>
      </c>
      <c r="I87" s="463">
        <v>0</v>
      </c>
      <c r="J87" s="463">
        <v>640</v>
      </c>
      <c r="K87" s="465">
        <v>0</v>
      </c>
      <c r="L87" s="465">
        <v>0</v>
      </c>
      <c r="M87" s="465">
        <v>0</v>
      </c>
      <c r="N87" s="465">
        <v>118</v>
      </c>
      <c r="O87" s="465">
        <v>962</v>
      </c>
      <c r="P87" s="466">
        <v>-11247</v>
      </c>
      <c r="Q87" s="465">
        <v>132521</v>
      </c>
    </row>
    <row r="88" spans="2:17" x14ac:dyDescent="0.25">
      <c r="B88" s="467" t="s">
        <v>251</v>
      </c>
      <c r="C88" s="468">
        <v>18320354</v>
      </c>
      <c r="D88" s="468">
        <v>20407088</v>
      </c>
      <c r="E88" s="468">
        <v>1565593</v>
      </c>
      <c r="F88" s="468">
        <v>749434</v>
      </c>
      <c r="G88" s="468">
        <v>705233</v>
      </c>
      <c r="H88" s="468">
        <v>554079</v>
      </c>
      <c r="I88" s="468">
        <v>30486</v>
      </c>
      <c r="J88" s="469">
        <v>6330646</v>
      </c>
      <c r="K88" s="468">
        <v>652443</v>
      </c>
      <c r="L88" s="468">
        <v>220538</v>
      </c>
      <c r="M88" s="468">
        <v>486052</v>
      </c>
      <c r="N88" s="468">
        <v>1053099</v>
      </c>
      <c r="O88" s="468">
        <v>23134792</v>
      </c>
      <c r="P88" s="470">
        <v>-27425173</v>
      </c>
      <c r="Q88" s="468">
        <v>46784664</v>
      </c>
    </row>
  </sheetData>
  <sheetProtection password="DDEA" sheet="1" objects="1" scenarios="1"/>
  <conditionalFormatting sqref="F44">
    <cfRule type="cellIs" dxfId="39" priority="24" stopIfTrue="1" operator="lessThan">
      <formula>0</formula>
    </cfRule>
  </conditionalFormatting>
  <conditionalFormatting sqref="C9 E9:I22 C27:I33 C43:I43 C36:I41 C42 E42:I42 C44 E44 G44:I44 J27:J46">
    <cfRule type="cellIs" dxfId="38" priority="36" stopIfTrue="1" operator="lessThan">
      <formula>0</formula>
    </cfRule>
  </conditionalFormatting>
  <conditionalFormatting sqref="D9">
    <cfRule type="cellIs" dxfId="37" priority="35" stopIfTrue="1" operator="lessThan">
      <formula>0</formula>
    </cfRule>
  </conditionalFormatting>
  <conditionalFormatting sqref="C10">
    <cfRule type="cellIs" dxfId="36" priority="34" stopIfTrue="1" operator="lessThan">
      <formula>0</formula>
    </cfRule>
  </conditionalFormatting>
  <conditionalFormatting sqref="D10">
    <cfRule type="cellIs" dxfId="35" priority="33" stopIfTrue="1" operator="lessThan">
      <formula>0</formula>
    </cfRule>
  </conditionalFormatting>
  <conditionalFormatting sqref="C11:C22 C24:Q24">
    <cfRule type="cellIs" dxfId="34" priority="32" stopIfTrue="1" operator="lessThan">
      <formula>0</formula>
    </cfRule>
  </conditionalFormatting>
  <conditionalFormatting sqref="C45:I45">
    <cfRule type="cellIs" dxfId="33" priority="29" stopIfTrue="1" operator="lessThan">
      <formula>0</formula>
    </cfRule>
  </conditionalFormatting>
  <conditionalFormatting sqref="C34:I34">
    <cfRule type="cellIs" dxfId="32" priority="28" stopIfTrue="1" operator="lessThan">
      <formula>0</formula>
    </cfRule>
  </conditionalFormatting>
  <conditionalFormatting sqref="C35:I35">
    <cfRule type="cellIs" dxfId="31" priority="27" stopIfTrue="1" operator="lessThan">
      <formula>0</formula>
    </cfRule>
  </conditionalFormatting>
  <conditionalFormatting sqref="J13:J23">
    <cfRule type="cellIs" dxfId="30" priority="20" stopIfTrue="1" operator="lessThan">
      <formula>0</formula>
    </cfRule>
  </conditionalFormatting>
  <conditionalFormatting sqref="D44">
    <cfRule type="cellIs" dxfId="29" priority="25" stopIfTrue="1" operator="lessThan">
      <formula>0</formula>
    </cfRule>
  </conditionalFormatting>
  <conditionalFormatting sqref="E23:I23">
    <cfRule type="cellIs" dxfId="28" priority="23" stopIfTrue="1" operator="lessThan">
      <formula>0</formula>
    </cfRule>
  </conditionalFormatting>
  <conditionalFormatting sqref="C23">
    <cfRule type="cellIs" dxfId="27" priority="22" stopIfTrue="1" operator="lessThan">
      <formula>0</formula>
    </cfRule>
  </conditionalFormatting>
  <conditionalFormatting sqref="D23">
    <cfRule type="cellIs" dxfId="26" priority="21" stopIfTrue="1" operator="lessThan">
      <formula>0</formula>
    </cfRule>
  </conditionalFormatting>
  <conditionalFormatting sqref="J9 J11:J12">
    <cfRule type="cellIs" dxfId="25" priority="19" stopIfTrue="1" operator="lessThan">
      <formula>0</formula>
    </cfRule>
  </conditionalFormatting>
  <conditionalFormatting sqref="D11:D22">
    <cfRule type="cellIs" dxfId="24" priority="31" stopIfTrue="1" operator="lessThan">
      <formula>0</formula>
    </cfRule>
  </conditionalFormatting>
  <conditionalFormatting sqref="J51 J53:J54">
    <cfRule type="cellIs" dxfId="23" priority="1" stopIfTrue="1" operator="lessThan">
      <formula>0</formula>
    </cfRule>
  </conditionalFormatting>
  <conditionalFormatting sqref="C51 E51:I64 C69:I75 C85:I85 C78:I83 C84 E84:I84 C86 E86 G86:I86 J69:J88">
    <cfRule type="cellIs" dxfId="22" priority="18" stopIfTrue="1" operator="lessThan">
      <formula>0</formula>
    </cfRule>
  </conditionalFormatting>
  <conditionalFormatting sqref="D51">
    <cfRule type="cellIs" dxfId="21" priority="17" stopIfTrue="1" operator="lessThan">
      <formula>0</formula>
    </cfRule>
  </conditionalFormatting>
  <conditionalFormatting sqref="C52">
    <cfRule type="cellIs" dxfId="20" priority="16" stopIfTrue="1" operator="lessThan">
      <formula>0</formula>
    </cfRule>
  </conditionalFormatting>
  <conditionalFormatting sqref="D52">
    <cfRule type="cellIs" dxfId="19" priority="15" stopIfTrue="1" operator="lessThan">
      <formula>0</formula>
    </cfRule>
  </conditionalFormatting>
  <conditionalFormatting sqref="C53:C64 C66:O66 Q66">
    <cfRule type="cellIs" dxfId="18" priority="14" stopIfTrue="1" operator="lessThan">
      <formula>0</formula>
    </cfRule>
  </conditionalFormatting>
  <conditionalFormatting sqref="D53:D64">
    <cfRule type="cellIs" dxfId="17" priority="13" stopIfTrue="1" operator="lessThan">
      <formula>0</formula>
    </cfRule>
  </conditionalFormatting>
  <conditionalFormatting sqref="D43">
    <cfRule type="cellIs" dxfId="16" priority="30" stopIfTrue="1" operator="notEqual">
      <formula>0</formula>
    </cfRule>
  </conditionalFormatting>
  <conditionalFormatting sqref="C87:I87">
    <cfRule type="cellIs" dxfId="15" priority="11" stopIfTrue="1" operator="lessThan">
      <formula>0</formula>
    </cfRule>
  </conditionalFormatting>
  <conditionalFormatting sqref="C76:I76">
    <cfRule type="cellIs" dxfId="14" priority="10" stopIfTrue="1" operator="lessThan">
      <formula>0</formula>
    </cfRule>
  </conditionalFormatting>
  <conditionalFormatting sqref="C77:I77">
    <cfRule type="cellIs" dxfId="13" priority="9" stopIfTrue="1" operator="lessThan">
      <formula>0</formula>
    </cfRule>
  </conditionalFormatting>
  <conditionalFormatting sqref="D42">
    <cfRule type="cellIs" dxfId="12" priority="26" stopIfTrue="1" operator="lessThan">
      <formula>0</formula>
    </cfRule>
  </conditionalFormatting>
  <conditionalFormatting sqref="D85">
    <cfRule type="cellIs" dxfId="11" priority="12" stopIfTrue="1" operator="notEqual">
      <formula>0</formula>
    </cfRule>
  </conditionalFormatting>
  <conditionalFormatting sqref="D84">
    <cfRule type="cellIs" dxfId="10" priority="8" stopIfTrue="1" operator="lessThan">
      <formula>0</formula>
    </cfRule>
  </conditionalFormatting>
  <conditionalFormatting sqref="D86">
    <cfRule type="cellIs" dxfId="9" priority="7" stopIfTrue="1" operator="lessThan">
      <formula>0</formula>
    </cfRule>
  </conditionalFormatting>
  <conditionalFormatting sqref="F86">
    <cfRule type="cellIs" dxfId="8" priority="6" stopIfTrue="1" operator="lessThan">
      <formula>0</formula>
    </cfRule>
  </conditionalFormatting>
  <conditionalFormatting sqref="E65:I65">
    <cfRule type="cellIs" dxfId="7" priority="5" stopIfTrue="1" operator="lessThan">
      <formula>0</formula>
    </cfRule>
  </conditionalFormatting>
  <conditionalFormatting sqref="C65">
    <cfRule type="cellIs" dxfId="6" priority="4" stopIfTrue="1" operator="lessThan">
      <formula>0</formula>
    </cfRule>
  </conditionalFormatting>
  <conditionalFormatting sqref="D65">
    <cfRule type="cellIs" dxfId="5" priority="3" stopIfTrue="1" operator="lessThan">
      <formula>0</formula>
    </cfRule>
  </conditionalFormatting>
  <conditionalFormatting sqref="J55:J65">
    <cfRule type="cellIs" dxfId="4" priority="2" stopIfTrue="1" operator="lessThan">
      <formula>0</formula>
    </cfRule>
  </conditionalFormatting>
  <pageMargins left="0.25" right="0.25" top="0.75" bottom="0.75" header="0.3" footer="0.3"/>
  <pageSetup paperSize="9" scale="65" fitToHeight="0" orientation="landscape" r:id="rId1"/>
  <rowBreaks count="1" manualBreakCount="1">
    <brk id="46" max="16383" man="1"/>
  </rowBreaks>
  <colBreaks count="1" manualBreakCount="1">
    <brk id="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Q103"/>
  <sheetViews>
    <sheetView zoomScaleNormal="100" workbookViewId="0">
      <selection activeCell="S6" sqref="S6"/>
    </sheetView>
  </sheetViews>
  <sheetFormatPr defaultColWidth="9.140625" defaultRowHeight="15" x14ac:dyDescent="0.25"/>
  <cols>
    <col min="1" max="1" width="5.7109375" style="1" customWidth="1"/>
    <col min="2" max="2" width="38" style="1" customWidth="1"/>
    <col min="3" max="3" width="11.85546875" style="50" bestFit="1" customWidth="1"/>
    <col min="4" max="4" width="13.140625" style="1" bestFit="1" customWidth="1"/>
    <col min="5" max="12" width="10.28515625" style="1" customWidth="1"/>
    <col min="13" max="13" width="14.28515625" style="1" customWidth="1"/>
    <col min="14" max="14" width="10.28515625" style="1" customWidth="1"/>
    <col min="15" max="15" width="11.5703125" style="1" bestFit="1" customWidth="1"/>
    <col min="16" max="16" width="12.28515625" style="1" bestFit="1" customWidth="1"/>
    <col min="17" max="17" width="13.5703125" style="1" bestFit="1" customWidth="1"/>
    <col min="18" max="16384" width="9.140625" style="1"/>
  </cols>
  <sheetData>
    <row r="4" spans="2:17" ht="35.25" customHeight="1" x14ac:dyDescent="0.25"/>
    <row r="6" spans="2:17" s="50" customFormat="1" ht="13.5" x14ac:dyDescent="0.25">
      <c r="B6" s="229"/>
      <c r="C6" s="229"/>
      <c r="D6" s="229"/>
      <c r="E6" s="229"/>
      <c r="F6" s="229"/>
      <c r="G6" s="229"/>
      <c r="H6" s="229"/>
      <c r="I6" s="229"/>
      <c r="J6" s="229"/>
      <c r="K6" s="229"/>
      <c r="L6" s="229"/>
      <c r="M6" s="229"/>
      <c r="N6" s="229"/>
      <c r="O6" s="229"/>
      <c r="P6" s="229"/>
      <c r="Q6" s="471" t="s">
        <v>732</v>
      </c>
    </row>
    <row r="7" spans="2:17" ht="36" x14ac:dyDescent="0.25">
      <c r="B7" s="452" t="s">
        <v>294</v>
      </c>
      <c r="C7" s="453" t="s">
        <v>424</v>
      </c>
      <c r="D7" s="454" t="s">
        <v>262</v>
      </c>
      <c r="E7" s="454" t="s">
        <v>695</v>
      </c>
      <c r="F7" s="454" t="s">
        <v>263</v>
      </c>
      <c r="G7" s="454" t="s">
        <v>264</v>
      </c>
      <c r="H7" s="453" t="s">
        <v>265</v>
      </c>
      <c r="I7" s="453" t="s">
        <v>266</v>
      </c>
      <c r="J7" s="453" t="s">
        <v>724</v>
      </c>
      <c r="K7" s="453" t="s">
        <v>267</v>
      </c>
      <c r="L7" s="453" t="s">
        <v>268</v>
      </c>
      <c r="M7" s="453" t="s">
        <v>723</v>
      </c>
      <c r="N7" s="453" t="s">
        <v>269</v>
      </c>
      <c r="O7" s="454" t="s">
        <v>270</v>
      </c>
      <c r="P7" s="455" t="s">
        <v>725</v>
      </c>
      <c r="Q7" s="454" t="s">
        <v>726</v>
      </c>
    </row>
    <row r="8" spans="2:17" ht="12" customHeight="1" x14ac:dyDescent="0.25">
      <c r="B8" s="472" t="s">
        <v>47</v>
      </c>
      <c r="C8" s="473">
        <v>2800427</v>
      </c>
      <c r="D8" s="473">
        <v>4827276</v>
      </c>
      <c r="E8" s="473">
        <v>0</v>
      </c>
      <c r="F8" s="473">
        <v>220216</v>
      </c>
      <c r="G8" s="473">
        <v>107772</v>
      </c>
      <c r="H8" s="473">
        <v>221853</v>
      </c>
      <c r="I8" s="473">
        <v>27808</v>
      </c>
      <c r="J8" s="473">
        <v>415778</v>
      </c>
      <c r="K8" s="473">
        <v>179297</v>
      </c>
      <c r="L8" s="473">
        <v>3915</v>
      </c>
      <c r="M8" s="473">
        <v>32592</v>
      </c>
      <c r="N8" s="473">
        <v>608496</v>
      </c>
      <c r="O8" s="473">
        <v>1163814</v>
      </c>
      <c r="P8" s="473">
        <v>-2629251</v>
      </c>
      <c r="Q8" s="473">
        <v>7979993</v>
      </c>
    </row>
    <row r="9" spans="2:17" ht="12" customHeight="1" x14ac:dyDescent="0.25">
      <c r="B9" s="474" t="s">
        <v>295</v>
      </c>
      <c r="C9" s="475">
        <v>160516</v>
      </c>
      <c r="D9" s="475">
        <v>369864</v>
      </c>
      <c r="E9" s="475">
        <v>0</v>
      </c>
      <c r="F9" s="475">
        <v>8828</v>
      </c>
      <c r="G9" s="475">
        <v>405</v>
      </c>
      <c r="H9" s="475">
        <v>694</v>
      </c>
      <c r="I9" s="475">
        <v>21309</v>
      </c>
      <c r="J9" s="476">
        <v>144</v>
      </c>
      <c r="K9" s="475">
        <v>0</v>
      </c>
      <c r="L9" s="475">
        <v>127</v>
      </c>
      <c r="M9" s="475">
        <v>2</v>
      </c>
      <c r="N9" s="475">
        <v>6467</v>
      </c>
      <c r="O9" s="475">
        <v>36454</v>
      </c>
      <c r="P9" s="475">
        <v>0</v>
      </c>
      <c r="Q9" s="475">
        <v>604810</v>
      </c>
    </row>
    <row r="10" spans="2:17" ht="12" customHeight="1" x14ac:dyDescent="0.25">
      <c r="B10" s="474" t="s">
        <v>296</v>
      </c>
      <c r="C10" s="475">
        <v>432367</v>
      </c>
      <c r="D10" s="475">
        <v>11571</v>
      </c>
      <c r="E10" s="475">
        <v>0</v>
      </c>
      <c r="F10" s="475">
        <v>0</v>
      </c>
      <c r="G10" s="475">
        <v>0</v>
      </c>
      <c r="H10" s="475">
        <v>0</v>
      </c>
      <c r="I10" s="475">
        <v>28</v>
      </c>
      <c r="J10" s="476">
        <v>15578</v>
      </c>
      <c r="K10" s="475">
        <v>526</v>
      </c>
      <c r="L10" s="475">
        <v>101</v>
      </c>
      <c r="M10" s="475">
        <v>268</v>
      </c>
      <c r="N10" s="475">
        <v>261</v>
      </c>
      <c r="O10" s="475">
        <v>2292</v>
      </c>
      <c r="P10" s="475">
        <v>-462992</v>
      </c>
      <c r="Q10" s="475">
        <v>0</v>
      </c>
    </row>
    <row r="11" spans="2:17" ht="12" customHeight="1" x14ac:dyDescent="0.25">
      <c r="B11" s="474" t="s">
        <v>51</v>
      </c>
      <c r="C11" s="475">
        <v>439856</v>
      </c>
      <c r="D11" s="475">
        <v>1743382</v>
      </c>
      <c r="E11" s="475">
        <v>0</v>
      </c>
      <c r="F11" s="475">
        <v>63862</v>
      </c>
      <c r="G11" s="475">
        <v>4745</v>
      </c>
      <c r="H11" s="475">
        <v>183431</v>
      </c>
      <c r="I11" s="475">
        <v>1155</v>
      </c>
      <c r="J11" s="476">
        <v>41400</v>
      </c>
      <c r="K11" s="475">
        <v>33622</v>
      </c>
      <c r="L11" s="475">
        <v>3239</v>
      </c>
      <c r="M11" s="475">
        <v>775</v>
      </c>
      <c r="N11" s="475">
        <v>445678</v>
      </c>
      <c r="O11" s="475">
        <v>3353</v>
      </c>
      <c r="P11" s="475">
        <v>-378763</v>
      </c>
      <c r="Q11" s="475">
        <v>2585735</v>
      </c>
    </row>
    <row r="12" spans="2:17" ht="12" customHeight="1" x14ac:dyDescent="0.25">
      <c r="B12" s="474" t="s">
        <v>297</v>
      </c>
      <c r="C12" s="475">
        <v>0</v>
      </c>
      <c r="D12" s="475">
        <v>0</v>
      </c>
      <c r="E12" s="475">
        <v>0</v>
      </c>
      <c r="F12" s="475">
        <v>1216</v>
      </c>
      <c r="G12" s="475">
        <v>0</v>
      </c>
      <c r="H12" s="475">
        <v>0</v>
      </c>
      <c r="I12" s="475">
        <v>348</v>
      </c>
      <c r="J12" s="476">
        <v>11564</v>
      </c>
      <c r="K12" s="475">
        <v>48339</v>
      </c>
      <c r="L12" s="475">
        <v>251</v>
      </c>
      <c r="M12" s="475">
        <v>415</v>
      </c>
      <c r="N12" s="475">
        <v>0</v>
      </c>
      <c r="O12" s="475">
        <v>1813</v>
      </c>
      <c r="P12" s="475">
        <v>0</v>
      </c>
      <c r="Q12" s="475">
        <v>63946</v>
      </c>
    </row>
    <row r="13" spans="2:17" ht="12" customHeight="1" x14ac:dyDescent="0.25">
      <c r="B13" s="474" t="s">
        <v>298</v>
      </c>
      <c r="C13" s="475">
        <v>36322</v>
      </c>
      <c r="D13" s="475">
        <v>334738</v>
      </c>
      <c r="E13" s="475">
        <v>0</v>
      </c>
      <c r="F13" s="475">
        <v>11995</v>
      </c>
      <c r="G13" s="475">
        <v>3493</v>
      </c>
      <c r="H13" s="475">
        <v>878</v>
      </c>
      <c r="I13" s="475">
        <v>1038</v>
      </c>
      <c r="J13" s="476">
        <v>5569</v>
      </c>
      <c r="K13" s="475">
        <v>2533</v>
      </c>
      <c r="L13" s="475">
        <v>146</v>
      </c>
      <c r="M13" s="475">
        <v>203</v>
      </c>
      <c r="N13" s="475">
        <v>9062</v>
      </c>
      <c r="O13" s="475">
        <v>34956</v>
      </c>
      <c r="P13" s="475">
        <v>0</v>
      </c>
      <c r="Q13" s="475">
        <v>440933</v>
      </c>
    </row>
    <row r="14" spans="2:17" ht="12" customHeight="1" x14ac:dyDescent="0.25">
      <c r="B14" s="474" t="s">
        <v>299</v>
      </c>
      <c r="C14" s="475">
        <v>133964</v>
      </c>
      <c r="D14" s="475">
        <v>11113</v>
      </c>
      <c r="E14" s="475">
        <v>0</v>
      </c>
      <c r="F14" s="475">
        <v>0</v>
      </c>
      <c r="G14" s="475">
        <v>0</v>
      </c>
      <c r="H14" s="475">
        <v>0</v>
      </c>
      <c r="I14" s="475">
        <v>0</v>
      </c>
      <c r="J14" s="476">
        <v>106927</v>
      </c>
      <c r="K14" s="475">
        <v>0</v>
      </c>
      <c r="L14" s="475">
        <v>0</v>
      </c>
      <c r="M14" s="475">
        <v>7910</v>
      </c>
      <c r="N14" s="475">
        <v>0</v>
      </c>
      <c r="O14" s="475">
        <v>321157</v>
      </c>
      <c r="P14" s="475">
        <v>-1301</v>
      </c>
      <c r="Q14" s="475">
        <v>579770</v>
      </c>
    </row>
    <row r="15" spans="2:17" ht="12" customHeight="1" x14ac:dyDescent="0.25">
      <c r="B15" s="474" t="s">
        <v>300</v>
      </c>
      <c r="C15" s="475">
        <v>808303</v>
      </c>
      <c r="D15" s="475">
        <v>783245</v>
      </c>
      <c r="E15" s="475">
        <v>0</v>
      </c>
      <c r="F15" s="475">
        <v>0</v>
      </c>
      <c r="G15" s="475">
        <v>0</v>
      </c>
      <c r="H15" s="475">
        <v>0</v>
      </c>
      <c r="I15" s="475">
        <v>0</v>
      </c>
      <c r="J15" s="476">
        <v>51221</v>
      </c>
      <c r="K15" s="475">
        <v>0</v>
      </c>
      <c r="L15" s="475">
        <v>0</v>
      </c>
      <c r="M15" s="475">
        <v>0</v>
      </c>
      <c r="N15" s="475">
        <v>0</v>
      </c>
      <c r="O15" s="475">
        <v>501716</v>
      </c>
      <c r="P15" s="475">
        <v>0</v>
      </c>
      <c r="Q15" s="475">
        <v>2144485</v>
      </c>
    </row>
    <row r="16" spans="2:17" ht="12" customHeight="1" x14ac:dyDescent="0.25">
      <c r="B16" s="474" t="s">
        <v>301</v>
      </c>
      <c r="C16" s="475">
        <v>638378</v>
      </c>
      <c r="D16" s="475">
        <v>824833</v>
      </c>
      <c r="E16" s="475">
        <v>0</v>
      </c>
      <c r="F16" s="475">
        <v>129061</v>
      </c>
      <c r="G16" s="475">
        <v>0</v>
      </c>
      <c r="H16" s="475">
        <v>35718</v>
      </c>
      <c r="I16" s="475">
        <v>0</v>
      </c>
      <c r="J16" s="476">
        <v>99247</v>
      </c>
      <c r="K16" s="475">
        <v>85798</v>
      </c>
      <c r="L16" s="475">
        <v>51</v>
      </c>
      <c r="M16" s="475">
        <v>22276</v>
      </c>
      <c r="N16" s="475">
        <v>20785</v>
      </c>
      <c r="O16" s="475">
        <v>260995</v>
      </c>
      <c r="P16" s="475">
        <v>-1786195</v>
      </c>
      <c r="Q16" s="475">
        <v>330947</v>
      </c>
    </row>
    <row r="17" spans="2:17" ht="12" customHeight="1" x14ac:dyDescent="0.25">
      <c r="B17" s="474" t="s">
        <v>302</v>
      </c>
      <c r="C17" s="475">
        <v>17568</v>
      </c>
      <c r="D17" s="475">
        <v>48415</v>
      </c>
      <c r="E17" s="475">
        <v>0</v>
      </c>
      <c r="F17" s="475">
        <v>0</v>
      </c>
      <c r="G17" s="475">
        <v>0</v>
      </c>
      <c r="H17" s="475">
        <v>0</v>
      </c>
      <c r="I17" s="475">
        <v>2547</v>
      </c>
      <c r="J17" s="476">
        <v>0</v>
      </c>
      <c r="K17" s="475">
        <v>0</v>
      </c>
      <c r="L17" s="475">
        <v>0</v>
      </c>
      <c r="M17" s="475">
        <v>0</v>
      </c>
      <c r="N17" s="475">
        <v>77</v>
      </c>
      <c r="O17" s="475">
        <v>229</v>
      </c>
      <c r="P17" s="475">
        <v>0</v>
      </c>
      <c r="Q17" s="475">
        <v>68836</v>
      </c>
    </row>
    <row r="18" spans="2:17" ht="12" customHeight="1" x14ac:dyDescent="0.25">
      <c r="B18" s="474" t="s">
        <v>63</v>
      </c>
      <c r="C18" s="475">
        <v>16578</v>
      </c>
      <c r="D18" s="475">
        <v>176798</v>
      </c>
      <c r="E18" s="475">
        <v>0</v>
      </c>
      <c r="F18" s="475">
        <v>0</v>
      </c>
      <c r="G18" s="475">
        <v>0</v>
      </c>
      <c r="H18" s="475">
        <v>0</v>
      </c>
      <c r="I18" s="475">
        <v>0</v>
      </c>
      <c r="J18" s="476">
        <v>0</v>
      </c>
      <c r="K18" s="475">
        <v>4726</v>
      </c>
      <c r="L18" s="475">
        <v>0</v>
      </c>
      <c r="M18" s="475">
        <v>284</v>
      </c>
      <c r="N18" s="475">
        <v>0</v>
      </c>
      <c r="O18" s="475">
        <v>0</v>
      </c>
      <c r="P18" s="475">
        <v>0</v>
      </c>
      <c r="Q18" s="475">
        <v>198386</v>
      </c>
    </row>
    <row r="19" spans="2:17" ht="12" customHeight="1" x14ac:dyDescent="0.25">
      <c r="B19" s="474" t="s">
        <v>65</v>
      </c>
      <c r="C19" s="475">
        <v>61190</v>
      </c>
      <c r="D19" s="475">
        <v>228457</v>
      </c>
      <c r="E19" s="475">
        <v>0</v>
      </c>
      <c r="F19" s="475">
        <v>0</v>
      </c>
      <c r="G19" s="475">
        <v>975</v>
      </c>
      <c r="H19" s="475">
        <v>1009</v>
      </c>
      <c r="I19" s="475">
        <v>0</v>
      </c>
      <c r="J19" s="476">
        <v>0</v>
      </c>
      <c r="K19" s="475">
        <v>795</v>
      </c>
      <c r="L19" s="475">
        <v>0</v>
      </c>
      <c r="M19" s="475">
        <v>69</v>
      </c>
      <c r="N19" s="475">
        <v>0</v>
      </c>
      <c r="O19" s="475">
        <v>0</v>
      </c>
      <c r="P19" s="475">
        <v>0</v>
      </c>
      <c r="Q19" s="475">
        <v>292495</v>
      </c>
    </row>
    <row r="20" spans="2:17" ht="12" customHeight="1" x14ac:dyDescent="0.25">
      <c r="B20" s="474" t="s">
        <v>303</v>
      </c>
      <c r="C20" s="475">
        <v>7207</v>
      </c>
      <c r="D20" s="475">
        <v>0</v>
      </c>
      <c r="E20" s="475">
        <v>0</v>
      </c>
      <c r="F20" s="475">
        <v>0</v>
      </c>
      <c r="G20" s="475">
        <v>97756</v>
      </c>
      <c r="H20" s="475">
        <v>0</v>
      </c>
      <c r="I20" s="475">
        <v>0</v>
      </c>
      <c r="J20" s="476">
        <v>0</v>
      </c>
      <c r="K20" s="475">
        <v>0</v>
      </c>
      <c r="L20" s="475">
        <v>0</v>
      </c>
      <c r="M20" s="475">
        <v>0</v>
      </c>
      <c r="N20" s="475">
        <v>0</v>
      </c>
      <c r="O20" s="475">
        <v>0</v>
      </c>
      <c r="P20" s="475">
        <v>0</v>
      </c>
      <c r="Q20" s="475">
        <v>104963</v>
      </c>
    </row>
    <row r="21" spans="2:17" ht="12" customHeight="1" x14ac:dyDescent="0.25">
      <c r="B21" s="474" t="s">
        <v>304</v>
      </c>
      <c r="C21" s="475">
        <v>0</v>
      </c>
      <c r="D21" s="475">
        <v>139770</v>
      </c>
      <c r="E21" s="475">
        <v>0</v>
      </c>
      <c r="F21" s="475">
        <v>0</v>
      </c>
      <c r="G21" s="475">
        <v>0</v>
      </c>
      <c r="H21" s="475">
        <v>0</v>
      </c>
      <c r="I21" s="475">
        <v>0</v>
      </c>
      <c r="J21" s="476">
        <v>0</v>
      </c>
      <c r="K21" s="475">
        <v>0</v>
      </c>
      <c r="L21" s="475">
        <v>0</v>
      </c>
      <c r="M21" s="475">
        <v>0</v>
      </c>
      <c r="N21" s="475">
        <v>0</v>
      </c>
      <c r="O21" s="475">
        <v>0</v>
      </c>
      <c r="P21" s="475">
        <v>0</v>
      </c>
      <c r="Q21" s="475">
        <v>139770</v>
      </c>
    </row>
    <row r="22" spans="2:17" ht="12" customHeight="1" x14ac:dyDescent="0.25">
      <c r="B22" s="474" t="s">
        <v>73</v>
      </c>
      <c r="C22" s="475">
        <v>11677</v>
      </c>
      <c r="D22" s="475">
        <v>31448</v>
      </c>
      <c r="E22" s="475">
        <v>0</v>
      </c>
      <c r="F22" s="475">
        <v>2803</v>
      </c>
      <c r="G22" s="475">
        <v>98</v>
      </c>
      <c r="H22" s="475">
        <v>120</v>
      </c>
      <c r="I22" s="475">
        <v>538</v>
      </c>
      <c r="J22" s="476">
        <v>185</v>
      </c>
      <c r="K22" s="475">
        <v>0</v>
      </c>
      <c r="L22" s="475">
        <v>0</v>
      </c>
      <c r="M22" s="475">
        <v>0</v>
      </c>
      <c r="N22" s="475">
        <v>70</v>
      </c>
      <c r="O22" s="475">
        <v>301</v>
      </c>
      <c r="P22" s="475">
        <v>0</v>
      </c>
      <c r="Q22" s="475">
        <v>47240</v>
      </c>
    </row>
    <row r="23" spans="2:17" ht="12" customHeight="1" x14ac:dyDescent="0.25">
      <c r="B23" s="474" t="s">
        <v>305</v>
      </c>
      <c r="C23" s="475">
        <v>36501</v>
      </c>
      <c r="D23" s="475">
        <v>116348</v>
      </c>
      <c r="E23" s="475">
        <v>0</v>
      </c>
      <c r="F23" s="475">
        <v>2451</v>
      </c>
      <c r="G23" s="475">
        <v>300</v>
      </c>
      <c r="H23" s="475">
        <v>3</v>
      </c>
      <c r="I23" s="475">
        <v>845</v>
      </c>
      <c r="J23" s="476">
        <v>83943</v>
      </c>
      <c r="K23" s="475">
        <v>2958</v>
      </c>
      <c r="L23" s="475">
        <v>0</v>
      </c>
      <c r="M23" s="475">
        <v>390</v>
      </c>
      <c r="N23" s="475">
        <v>126096</v>
      </c>
      <c r="O23" s="475">
        <v>548</v>
      </c>
      <c r="P23" s="475">
        <v>0</v>
      </c>
      <c r="Q23" s="475">
        <v>370383</v>
      </c>
    </row>
    <row r="24" spans="2:17" ht="12" customHeight="1" x14ac:dyDescent="0.25">
      <c r="B24" s="474" t="s">
        <v>306</v>
      </c>
      <c r="C24" s="475">
        <v>0</v>
      </c>
      <c r="D24" s="475">
        <v>7294</v>
      </c>
      <c r="E24" s="475"/>
      <c r="F24" s="475">
        <v>0</v>
      </c>
      <c r="G24" s="475">
        <v>0</v>
      </c>
      <c r="H24" s="475">
        <v>0</v>
      </c>
      <c r="I24" s="475">
        <v>0</v>
      </c>
      <c r="J24" s="475">
        <v>0</v>
      </c>
      <c r="K24" s="475">
        <v>0</v>
      </c>
      <c r="L24" s="475">
        <v>0</v>
      </c>
      <c r="M24" s="475">
        <v>0</v>
      </c>
      <c r="N24" s="475">
        <v>0</v>
      </c>
      <c r="O24" s="475">
        <v>0</v>
      </c>
      <c r="P24" s="475">
        <v>0</v>
      </c>
      <c r="Q24" s="475">
        <v>7294</v>
      </c>
    </row>
    <row r="25" spans="2:17" ht="12" customHeight="1" x14ac:dyDescent="0.25">
      <c r="B25" s="474" t="s">
        <v>307</v>
      </c>
      <c r="C25" s="473"/>
      <c r="D25" s="473"/>
      <c r="E25" s="473"/>
      <c r="F25" s="473"/>
      <c r="G25" s="473"/>
      <c r="H25" s="473"/>
      <c r="I25" s="473"/>
      <c r="J25" s="476">
        <v>0</v>
      </c>
      <c r="K25" s="473"/>
      <c r="L25" s="473"/>
      <c r="M25" s="473">
        <v>0</v>
      </c>
      <c r="N25" s="473"/>
      <c r="O25" s="473"/>
      <c r="P25" s="473"/>
      <c r="Q25" s="475"/>
    </row>
    <row r="26" spans="2:17" ht="12" customHeight="1" x14ac:dyDescent="0.25">
      <c r="B26" s="474" t="s">
        <v>308</v>
      </c>
      <c r="C26" s="475">
        <v>0</v>
      </c>
      <c r="D26" s="475">
        <v>0</v>
      </c>
      <c r="E26" s="475">
        <v>0</v>
      </c>
      <c r="F26" s="475">
        <v>0</v>
      </c>
      <c r="G26" s="475">
        <v>0</v>
      </c>
      <c r="H26" s="475">
        <v>0</v>
      </c>
      <c r="I26" s="475">
        <v>0</v>
      </c>
      <c r="J26" s="475">
        <v>0</v>
      </c>
      <c r="K26" s="475">
        <v>0</v>
      </c>
      <c r="L26" s="475">
        <v>0</v>
      </c>
      <c r="M26" s="475">
        <v>0</v>
      </c>
      <c r="N26" s="475">
        <v>0</v>
      </c>
      <c r="O26" s="475">
        <v>0</v>
      </c>
      <c r="P26" s="475">
        <v>0</v>
      </c>
      <c r="Q26" s="475">
        <v>0</v>
      </c>
    </row>
    <row r="27" spans="2:17" ht="12" customHeight="1" x14ac:dyDescent="0.25">
      <c r="B27" s="472" t="s">
        <v>81</v>
      </c>
      <c r="C27" s="473">
        <v>6658873</v>
      </c>
      <c r="D27" s="473">
        <v>8418869</v>
      </c>
      <c r="E27" s="473">
        <v>0</v>
      </c>
      <c r="F27" s="473">
        <v>99784</v>
      </c>
      <c r="G27" s="473">
        <v>746843</v>
      </c>
      <c r="H27" s="473">
        <v>13771</v>
      </c>
      <c r="I27" s="473">
        <v>39884</v>
      </c>
      <c r="J27" s="473">
        <v>2123609</v>
      </c>
      <c r="K27" s="473">
        <v>115453</v>
      </c>
      <c r="L27" s="473">
        <v>3566</v>
      </c>
      <c r="M27" s="473">
        <v>58590</v>
      </c>
      <c r="N27" s="473">
        <v>520658</v>
      </c>
      <c r="O27" s="473">
        <v>893665</v>
      </c>
      <c r="P27" s="473">
        <v>-311258</v>
      </c>
      <c r="Q27" s="473">
        <v>19382307</v>
      </c>
    </row>
    <row r="28" spans="2:17" ht="12" customHeight="1" x14ac:dyDescent="0.25">
      <c r="B28" s="474" t="s">
        <v>296</v>
      </c>
      <c r="C28" s="475">
        <v>0</v>
      </c>
      <c r="D28" s="475">
        <v>0</v>
      </c>
      <c r="E28" s="475">
        <v>0</v>
      </c>
      <c r="F28" s="475">
        <v>0</v>
      </c>
      <c r="G28" s="475">
        <v>0</v>
      </c>
      <c r="H28" s="475">
        <v>0</v>
      </c>
      <c r="I28" s="475">
        <v>0</v>
      </c>
      <c r="J28" s="476">
        <v>210261</v>
      </c>
      <c r="K28" s="475">
        <v>0</v>
      </c>
      <c r="L28" s="475">
        <v>0</v>
      </c>
      <c r="M28" s="475">
        <v>0</v>
      </c>
      <c r="N28" s="475">
        <v>0</v>
      </c>
      <c r="O28" s="475">
        <v>5851</v>
      </c>
      <c r="P28" s="475">
        <v>-216112</v>
      </c>
      <c r="Q28" s="475">
        <v>0</v>
      </c>
    </row>
    <row r="29" spans="2:17" ht="12" customHeight="1" x14ac:dyDescent="0.25">
      <c r="B29" s="474" t="s">
        <v>51</v>
      </c>
      <c r="C29" s="475">
        <v>125249</v>
      </c>
      <c r="D29" s="475">
        <v>0</v>
      </c>
      <c r="E29" s="475">
        <v>0</v>
      </c>
      <c r="F29" s="475">
        <v>0</v>
      </c>
      <c r="G29" s="475">
        <v>0</v>
      </c>
      <c r="H29" s="475">
        <v>0</v>
      </c>
      <c r="I29" s="475">
        <v>0</v>
      </c>
      <c r="J29" s="476">
        <v>0</v>
      </c>
      <c r="K29" s="475">
        <v>0</v>
      </c>
      <c r="L29" s="475">
        <v>0</v>
      </c>
      <c r="M29" s="475">
        <v>0</v>
      </c>
      <c r="N29" s="475">
        <v>0</v>
      </c>
      <c r="O29" s="475">
        <v>0</v>
      </c>
      <c r="P29" s="475">
        <v>0</v>
      </c>
      <c r="Q29" s="475">
        <v>125249</v>
      </c>
    </row>
    <row r="30" spans="2:17" ht="12" customHeight="1" x14ac:dyDescent="0.25">
      <c r="B30" s="474" t="s">
        <v>84</v>
      </c>
      <c r="C30" s="475">
        <v>1045740</v>
      </c>
      <c r="D30" s="475">
        <v>0</v>
      </c>
      <c r="E30" s="475">
        <v>0</v>
      </c>
      <c r="F30" s="475">
        <v>26602</v>
      </c>
      <c r="G30" s="475">
        <v>0</v>
      </c>
      <c r="H30" s="475">
        <v>0</v>
      </c>
      <c r="I30" s="475">
        <v>0</v>
      </c>
      <c r="J30" s="476">
        <v>2885</v>
      </c>
      <c r="K30" s="475">
        <v>112759</v>
      </c>
      <c r="L30" s="475">
        <v>9</v>
      </c>
      <c r="M30" s="475">
        <v>15056</v>
      </c>
      <c r="N30" s="475">
        <v>76690</v>
      </c>
      <c r="O30" s="475">
        <v>0</v>
      </c>
      <c r="P30" s="475">
        <v>85087</v>
      </c>
      <c r="Q30" s="475">
        <v>1364828</v>
      </c>
    </row>
    <row r="31" spans="2:17" ht="12" customHeight="1" x14ac:dyDescent="0.25">
      <c r="B31" s="474" t="s">
        <v>309</v>
      </c>
      <c r="C31" s="475">
        <v>49947</v>
      </c>
      <c r="D31" s="475">
        <v>535572</v>
      </c>
      <c r="E31" s="475">
        <v>0</v>
      </c>
      <c r="F31" s="475">
        <v>0</v>
      </c>
      <c r="G31" s="475">
        <v>0</v>
      </c>
      <c r="H31" s="475">
        <v>5175</v>
      </c>
      <c r="I31" s="475">
        <v>503</v>
      </c>
      <c r="J31" s="476">
        <v>0</v>
      </c>
      <c r="K31" s="475">
        <v>0</v>
      </c>
      <c r="L31" s="475">
        <v>0</v>
      </c>
      <c r="M31" s="475">
        <v>0</v>
      </c>
      <c r="N31" s="475">
        <v>353</v>
      </c>
      <c r="O31" s="475">
        <v>3260</v>
      </c>
      <c r="P31" s="475">
        <v>0</v>
      </c>
      <c r="Q31" s="475">
        <v>594810</v>
      </c>
    </row>
    <row r="32" spans="2:17" ht="12" customHeight="1" x14ac:dyDescent="0.25">
      <c r="B32" s="474" t="s">
        <v>299</v>
      </c>
      <c r="C32" s="475">
        <v>1289693</v>
      </c>
      <c r="D32" s="475">
        <v>168634</v>
      </c>
      <c r="E32" s="475">
        <v>0</v>
      </c>
      <c r="F32" s="475">
        <v>0</v>
      </c>
      <c r="G32" s="475">
        <v>0</v>
      </c>
      <c r="H32" s="475">
        <v>0</v>
      </c>
      <c r="I32" s="475">
        <v>0</v>
      </c>
      <c r="J32" s="476">
        <v>1287535</v>
      </c>
      <c r="K32" s="475">
        <v>0</v>
      </c>
      <c r="L32" s="475">
        <v>0</v>
      </c>
      <c r="M32" s="475">
        <v>33113</v>
      </c>
      <c r="N32" s="475">
        <v>0</v>
      </c>
      <c r="O32" s="475">
        <v>468970</v>
      </c>
      <c r="P32" s="475">
        <v>-149271</v>
      </c>
      <c r="Q32" s="475">
        <v>3098674</v>
      </c>
    </row>
    <row r="33" spans="2:17" ht="12" customHeight="1" x14ac:dyDescent="0.25">
      <c r="B33" s="474" t="s">
        <v>300</v>
      </c>
      <c r="C33" s="475">
        <v>3057051</v>
      </c>
      <c r="D33" s="475">
        <v>2416356</v>
      </c>
      <c r="E33" s="475">
        <v>0</v>
      </c>
      <c r="F33" s="475">
        <v>0</v>
      </c>
      <c r="G33" s="475">
        <v>0</v>
      </c>
      <c r="H33" s="475">
        <v>0</v>
      </c>
      <c r="I33" s="475">
        <v>0</v>
      </c>
      <c r="J33" s="476">
        <v>529725</v>
      </c>
      <c r="K33" s="475">
        <v>0</v>
      </c>
      <c r="L33" s="475">
        <v>0</v>
      </c>
      <c r="M33" s="475">
        <v>0</v>
      </c>
      <c r="N33" s="475">
        <v>0</v>
      </c>
      <c r="O33" s="475">
        <v>0</v>
      </c>
      <c r="P33" s="475">
        <v>0</v>
      </c>
      <c r="Q33" s="475">
        <v>6003132</v>
      </c>
    </row>
    <row r="34" spans="2:17" ht="12" customHeight="1" x14ac:dyDescent="0.25">
      <c r="B34" s="474" t="s">
        <v>310</v>
      </c>
      <c r="C34" s="475">
        <v>367621</v>
      </c>
      <c r="D34" s="475">
        <v>802222</v>
      </c>
      <c r="E34" s="475">
        <v>0</v>
      </c>
      <c r="F34" s="475">
        <v>10528</v>
      </c>
      <c r="G34" s="475">
        <v>0</v>
      </c>
      <c r="H34" s="475">
        <v>707</v>
      </c>
      <c r="I34" s="475">
        <v>28480</v>
      </c>
      <c r="J34" s="476">
        <v>0</v>
      </c>
      <c r="K34" s="475">
        <v>0</v>
      </c>
      <c r="L34" s="475">
        <v>0</v>
      </c>
      <c r="M34" s="475">
        <v>0</v>
      </c>
      <c r="N34" s="475">
        <v>2858</v>
      </c>
      <c r="O34" s="475">
        <v>13922</v>
      </c>
      <c r="P34" s="475">
        <v>0</v>
      </c>
      <c r="Q34" s="475">
        <v>1226338</v>
      </c>
    </row>
    <row r="35" spans="2:17" ht="12" customHeight="1" x14ac:dyDescent="0.25">
      <c r="B35" s="474" t="s">
        <v>65</v>
      </c>
      <c r="C35" s="475">
        <v>57043</v>
      </c>
      <c r="D35" s="475">
        <v>266650</v>
      </c>
      <c r="E35" s="475">
        <v>0</v>
      </c>
      <c r="F35" s="475">
        <v>0</v>
      </c>
      <c r="G35" s="475">
        <v>0</v>
      </c>
      <c r="H35" s="475">
        <v>6470</v>
      </c>
      <c r="I35" s="475">
        <v>0</v>
      </c>
      <c r="J35" s="476">
        <v>0</v>
      </c>
      <c r="K35" s="475">
        <v>2694</v>
      </c>
      <c r="L35" s="475">
        <v>0</v>
      </c>
      <c r="M35" s="475">
        <v>1745</v>
      </c>
      <c r="N35" s="475">
        <v>0</v>
      </c>
      <c r="O35" s="475">
        <v>0</v>
      </c>
      <c r="P35" s="475">
        <v>0</v>
      </c>
      <c r="Q35" s="475">
        <v>334602</v>
      </c>
    </row>
    <row r="36" spans="2:17" ht="12" customHeight="1" x14ac:dyDescent="0.25">
      <c r="B36" s="474" t="s">
        <v>311</v>
      </c>
      <c r="C36" s="475">
        <v>52153</v>
      </c>
      <c r="D36" s="475">
        <v>0</v>
      </c>
      <c r="E36" s="475">
        <v>0</v>
      </c>
      <c r="F36" s="475">
        <v>0</v>
      </c>
      <c r="G36" s="475">
        <v>746843</v>
      </c>
      <c r="H36" s="475">
        <v>0</v>
      </c>
      <c r="I36" s="475">
        <v>0</v>
      </c>
      <c r="J36" s="476">
        <v>0</v>
      </c>
      <c r="K36" s="475">
        <v>0</v>
      </c>
      <c r="L36" s="475">
        <v>0</v>
      </c>
      <c r="M36" s="475">
        <v>0</v>
      </c>
      <c r="N36" s="475">
        <v>0</v>
      </c>
      <c r="O36" s="475">
        <v>0</v>
      </c>
      <c r="P36" s="475">
        <v>0</v>
      </c>
      <c r="Q36" s="475">
        <v>798996</v>
      </c>
    </row>
    <row r="37" spans="2:17" ht="12" customHeight="1" x14ac:dyDescent="0.25">
      <c r="B37" s="474" t="s">
        <v>304</v>
      </c>
      <c r="C37" s="475"/>
      <c r="D37" s="475">
        <v>153409</v>
      </c>
      <c r="E37" s="475">
        <v>0</v>
      </c>
      <c r="F37" s="475">
        <v>0</v>
      </c>
      <c r="G37" s="475">
        <v>0</v>
      </c>
      <c r="H37" s="475"/>
      <c r="I37" s="475">
        <v>0</v>
      </c>
      <c r="J37" s="476">
        <v>0</v>
      </c>
      <c r="K37" s="475"/>
      <c r="L37" s="475"/>
      <c r="M37" s="475">
        <v>0</v>
      </c>
      <c r="N37" s="475">
        <v>0</v>
      </c>
      <c r="O37" s="475">
        <v>0</v>
      </c>
      <c r="P37" s="475">
        <v>0</v>
      </c>
      <c r="Q37" s="475">
        <v>153409</v>
      </c>
    </row>
    <row r="38" spans="2:17" ht="12" customHeight="1" x14ac:dyDescent="0.25">
      <c r="B38" s="474" t="s">
        <v>312</v>
      </c>
      <c r="C38" s="475">
        <v>46272</v>
      </c>
      <c r="D38" s="475">
        <v>69365</v>
      </c>
      <c r="E38" s="475">
        <v>0</v>
      </c>
      <c r="F38" s="475">
        <v>11381</v>
      </c>
      <c r="G38" s="475">
        <v>0</v>
      </c>
      <c r="H38" s="475">
        <v>394</v>
      </c>
      <c r="I38" s="475">
        <v>10842</v>
      </c>
      <c r="J38" s="476">
        <v>22738</v>
      </c>
      <c r="K38" s="475">
        <v>0</v>
      </c>
      <c r="L38" s="475">
        <v>0</v>
      </c>
      <c r="M38" s="475">
        <v>0</v>
      </c>
      <c r="N38" s="475">
        <v>1545</v>
      </c>
      <c r="O38" s="475">
        <v>2957</v>
      </c>
      <c r="P38" s="475">
        <v>0</v>
      </c>
      <c r="Q38" s="475">
        <v>165494</v>
      </c>
    </row>
    <row r="39" spans="2:17" ht="12" customHeight="1" x14ac:dyDescent="0.25">
      <c r="B39" s="474" t="s">
        <v>91</v>
      </c>
      <c r="C39" s="475">
        <v>41170</v>
      </c>
      <c r="D39" s="475">
        <v>15522</v>
      </c>
      <c r="E39" s="475">
        <v>0</v>
      </c>
      <c r="F39" s="475">
        <v>35129</v>
      </c>
      <c r="G39" s="475">
        <v>0</v>
      </c>
      <c r="H39" s="475">
        <v>0</v>
      </c>
      <c r="I39" s="475">
        <v>0</v>
      </c>
      <c r="J39" s="476">
        <v>67475</v>
      </c>
      <c r="K39" s="475">
        <v>0</v>
      </c>
      <c r="L39" s="475">
        <v>0</v>
      </c>
      <c r="M39" s="475">
        <v>0</v>
      </c>
      <c r="N39" s="475">
        <v>438600</v>
      </c>
      <c r="O39" s="475">
        <v>50943</v>
      </c>
      <c r="P39" s="475">
        <v>-48930</v>
      </c>
      <c r="Q39" s="475">
        <v>599909</v>
      </c>
    </row>
    <row r="40" spans="2:17" ht="12" customHeight="1" x14ac:dyDescent="0.25">
      <c r="B40" s="474" t="s">
        <v>313</v>
      </c>
      <c r="C40" s="475">
        <v>0</v>
      </c>
      <c r="D40" s="475">
        <v>3319501</v>
      </c>
      <c r="E40" s="475"/>
      <c r="F40" s="475">
        <v>0</v>
      </c>
      <c r="G40" s="475">
        <v>0</v>
      </c>
      <c r="H40" s="475">
        <v>0</v>
      </c>
      <c r="I40" s="475">
        <v>0</v>
      </c>
      <c r="J40" s="476">
        <v>0</v>
      </c>
      <c r="K40" s="475">
        <v>0</v>
      </c>
      <c r="L40" s="475">
        <v>0</v>
      </c>
      <c r="M40" s="475">
        <v>0</v>
      </c>
      <c r="N40" s="475">
        <v>0</v>
      </c>
      <c r="O40" s="475">
        <v>0</v>
      </c>
      <c r="P40" s="475">
        <v>0</v>
      </c>
      <c r="Q40" s="475">
        <v>3319501</v>
      </c>
    </row>
    <row r="41" spans="2:17" ht="12" customHeight="1" x14ac:dyDescent="0.25">
      <c r="B41" s="474" t="s">
        <v>307</v>
      </c>
      <c r="C41" s="475">
        <v>526934</v>
      </c>
      <c r="D41" s="475">
        <v>671638</v>
      </c>
      <c r="E41" s="475">
        <v>0</v>
      </c>
      <c r="F41" s="475">
        <v>16144</v>
      </c>
      <c r="G41" s="475">
        <v>0</v>
      </c>
      <c r="H41" s="475">
        <v>1025</v>
      </c>
      <c r="I41" s="475">
        <v>59</v>
      </c>
      <c r="J41" s="476">
        <v>2990</v>
      </c>
      <c r="K41" s="475">
        <v>0</v>
      </c>
      <c r="L41" s="475">
        <v>3557</v>
      </c>
      <c r="M41" s="475">
        <v>8676</v>
      </c>
      <c r="N41" s="475">
        <v>612</v>
      </c>
      <c r="O41" s="475">
        <v>347762</v>
      </c>
      <c r="P41" s="475">
        <v>17968</v>
      </c>
      <c r="Q41" s="475">
        <v>1597365</v>
      </c>
    </row>
    <row r="42" spans="2:17" ht="12" customHeight="1" x14ac:dyDescent="0.25">
      <c r="B42" s="472" t="s">
        <v>92</v>
      </c>
      <c r="C42" s="473">
        <v>12662224</v>
      </c>
      <c r="D42" s="473">
        <v>7558556</v>
      </c>
      <c r="E42" s="473">
        <v>0</v>
      </c>
      <c r="F42" s="473">
        <v>507901</v>
      </c>
      <c r="G42" s="473">
        <v>-40945</v>
      </c>
      <c r="H42" s="473">
        <v>540577</v>
      </c>
      <c r="I42" s="473">
        <v>-20270</v>
      </c>
      <c r="J42" s="473">
        <v>4982631</v>
      </c>
      <c r="K42" s="473">
        <v>701120</v>
      </c>
      <c r="L42" s="473">
        <v>220651</v>
      </c>
      <c r="M42" s="473">
        <v>441936</v>
      </c>
      <c r="N42" s="473">
        <v>389863</v>
      </c>
      <c r="O42" s="473">
        <v>21837024</v>
      </c>
      <c r="P42" s="473">
        <v>-27606033</v>
      </c>
      <c r="Q42" s="473">
        <v>22175235</v>
      </c>
    </row>
    <row r="43" spans="2:17" ht="12" customHeight="1" x14ac:dyDescent="0.25">
      <c r="B43" s="472" t="s">
        <v>314</v>
      </c>
      <c r="C43" s="473">
        <v>12662224</v>
      </c>
      <c r="D43" s="473">
        <v>7558556</v>
      </c>
      <c r="E43" s="473">
        <v>0</v>
      </c>
      <c r="F43" s="473">
        <v>507901</v>
      </c>
      <c r="G43" s="473">
        <v>-40945</v>
      </c>
      <c r="H43" s="473">
        <v>540577</v>
      </c>
      <c r="I43" s="473">
        <v>-20270</v>
      </c>
      <c r="J43" s="473">
        <v>4982631</v>
      </c>
      <c r="K43" s="473">
        <v>701120</v>
      </c>
      <c r="L43" s="473">
        <v>220651</v>
      </c>
      <c r="M43" s="473">
        <v>441936</v>
      </c>
      <c r="N43" s="473">
        <v>389863</v>
      </c>
      <c r="O43" s="473">
        <v>21837024</v>
      </c>
      <c r="P43" s="473">
        <v>-27944244</v>
      </c>
      <c r="Q43" s="473">
        <v>21837024</v>
      </c>
    </row>
    <row r="44" spans="2:17" ht="12" customHeight="1" x14ac:dyDescent="0.25">
      <c r="B44" s="474" t="s">
        <v>315</v>
      </c>
      <c r="C44" s="475">
        <v>5772757</v>
      </c>
      <c r="D44" s="475">
        <v>5359206</v>
      </c>
      <c r="E44" s="475">
        <v>0</v>
      </c>
      <c r="F44" s="475">
        <v>220966</v>
      </c>
      <c r="G44" s="475">
        <v>35503</v>
      </c>
      <c r="H44" s="475">
        <v>425662</v>
      </c>
      <c r="I44" s="475">
        <v>15085</v>
      </c>
      <c r="J44" s="476">
        <v>4693595</v>
      </c>
      <c r="K44" s="475">
        <v>409509</v>
      </c>
      <c r="L44" s="475">
        <v>223862</v>
      </c>
      <c r="M44" s="475">
        <v>217941</v>
      </c>
      <c r="N44" s="475">
        <v>237210</v>
      </c>
      <c r="O44" s="475">
        <v>10800000</v>
      </c>
      <c r="P44" s="475">
        <v>-17611296</v>
      </c>
      <c r="Q44" s="475">
        <v>10800000</v>
      </c>
    </row>
    <row r="45" spans="2:17" ht="12" customHeight="1" x14ac:dyDescent="0.25">
      <c r="B45" s="474" t="s">
        <v>316</v>
      </c>
      <c r="C45" s="475">
        <v>470000</v>
      </c>
      <c r="D45" s="475">
        <v>0</v>
      </c>
      <c r="E45" s="475">
        <v>0</v>
      </c>
      <c r="F45" s="475">
        <v>0</v>
      </c>
      <c r="G45" s="475">
        <v>0</v>
      </c>
      <c r="H45" s="475">
        <v>0</v>
      </c>
      <c r="I45" s="475">
        <v>1600</v>
      </c>
      <c r="J45" s="476">
        <v>108912</v>
      </c>
      <c r="K45" s="475">
        <v>0</v>
      </c>
      <c r="L45" s="475">
        <v>0</v>
      </c>
      <c r="M45" s="475">
        <v>0</v>
      </c>
      <c r="N45" s="475">
        <v>0</v>
      </c>
      <c r="O45" s="475">
        <v>0</v>
      </c>
      <c r="P45" s="475">
        <v>-580512</v>
      </c>
      <c r="Q45" s="475">
        <v>0</v>
      </c>
    </row>
    <row r="46" spans="2:17" ht="12" customHeight="1" x14ac:dyDescent="0.25">
      <c r="B46" s="474" t="s">
        <v>317</v>
      </c>
      <c r="C46" s="473"/>
      <c r="D46" s="473"/>
      <c r="E46" s="473"/>
      <c r="F46" s="473"/>
      <c r="G46" s="473"/>
      <c r="H46" s="473"/>
      <c r="I46" s="473"/>
      <c r="J46" s="476">
        <v>0</v>
      </c>
      <c r="K46" s="473"/>
      <c r="L46" s="475"/>
      <c r="M46" s="475">
        <v>0</v>
      </c>
      <c r="N46" s="473"/>
      <c r="O46" s="473"/>
      <c r="P46" s="473"/>
      <c r="Q46" s="475"/>
    </row>
    <row r="47" spans="2:17" ht="12" customHeight="1" x14ac:dyDescent="0.25">
      <c r="B47" s="474" t="s">
        <v>318</v>
      </c>
      <c r="C47" s="473">
        <v>564349</v>
      </c>
      <c r="D47" s="473">
        <v>-103977</v>
      </c>
      <c r="E47" s="473">
        <v>0</v>
      </c>
      <c r="F47" s="473">
        <v>-1796</v>
      </c>
      <c r="G47" s="473">
        <v>256</v>
      </c>
      <c r="H47" s="473">
        <v>240</v>
      </c>
      <c r="I47" s="473">
        <v>-27869</v>
      </c>
      <c r="J47" s="476">
        <v>0</v>
      </c>
      <c r="K47" s="473">
        <v>0</v>
      </c>
      <c r="L47" s="473">
        <v>0</v>
      </c>
      <c r="M47" s="473">
        <v>0</v>
      </c>
      <c r="N47" s="473">
        <v>-1015</v>
      </c>
      <c r="O47" s="473">
        <v>426170</v>
      </c>
      <c r="P47" s="473">
        <v>-430188</v>
      </c>
      <c r="Q47" s="475">
        <v>426170</v>
      </c>
    </row>
    <row r="48" spans="2:17" ht="12" customHeight="1" x14ac:dyDescent="0.25">
      <c r="B48" s="474" t="s">
        <v>319</v>
      </c>
      <c r="C48" s="477">
        <v>792277</v>
      </c>
      <c r="D48" s="477">
        <v>306744</v>
      </c>
      <c r="E48" s="477">
        <v>0</v>
      </c>
      <c r="F48" s="477">
        <v>44193</v>
      </c>
      <c r="G48" s="477">
        <v>0</v>
      </c>
      <c r="H48" s="477">
        <v>7520</v>
      </c>
      <c r="I48" s="477">
        <v>0</v>
      </c>
      <c r="J48" s="476">
        <v>29037</v>
      </c>
      <c r="K48" s="477">
        <v>34217</v>
      </c>
      <c r="L48" s="477">
        <v>0</v>
      </c>
      <c r="M48" s="477">
        <v>20318</v>
      </c>
      <c r="N48" s="477">
        <v>17375</v>
      </c>
      <c r="O48" s="477">
        <v>1457087</v>
      </c>
      <c r="P48" s="477">
        <v>-1251681</v>
      </c>
      <c r="Q48" s="478">
        <v>1457087</v>
      </c>
    </row>
    <row r="49" spans="2:17" ht="12" customHeight="1" x14ac:dyDescent="0.25">
      <c r="B49" s="474" t="s">
        <v>320</v>
      </c>
      <c r="C49" s="477">
        <v>4205112</v>
      </c>
      <c r="D49" s="477">
        <v>1808323</v>
      </c>
      <c r="E49" s="477">
        <v>0</v>
      </c>
      <c r="F49" s="477">
        <v>244538</v>
      </c>
      <c r="G49" s="477">
        <v>0</v>
      </c>
      <c r="H49" s="477">
        <v>107155</v>
      </c>
      <c r="I49" s="477">
        <v>0</v>
      </c>
      <c r="J49" s="476">
        <v>389757</v>
      </c>
      <c r="K49" s="477">
        <v>0</v>
      </c>
      <c r="L49" s="477">
        <v>0</v>
      </c>
      <c r="M49" s="477">
        <v>194887</v>
      </c>
      <c r="N49" s="477">
        <v>125460</v>
      </c>
      <c r="O49" s="477">
        <v>7785092</v>
      </c>
      <c r="P49" s="477">
        <v>-7075232</v>
      </c>
      <c r="Q49" s="478">
        <v>7785092</v>
      </c>
    </row>
    <row r="50" spans="2:17" ht="12" customHeight="1" x14ac:dyDescent="0.25">
      <c r="B50" s="474" t="s">
        <v>102</v>
      </c>
      <c r="C50" s="477">
        <v>857729</v>
      </c>
      <c r="D50" s="477">
        <v>188260</v>
      </c>
      <c r="E50" s="477">
        <v>0</v>
      </c>
      <c r="F50" s="477">
        <v>0</v>
      </c>
      <c r="G50" s="477">
        <v>0</v>
      </c>
      <c r="H50" s="477">
        <v>0</v>
      </c>
      <c r="I50" s="477">
        <v>0</v>
      </c>
      <c r="J50" s="476">
        <v>0</v>
      </c>
      <c r="K50" s="477">
        <v>257394</v>
      </c>
      <c r="L50" s="477">
        <v>0</v>
      </c>
      <c r="M50" s="477">
        <v>8790</v>
      </c>
      <c r="N50" s="477">
        <v>10833</v>
      </c>
      <c r="O50" s="477">
        <v>1368675</v>
      </c>
      <c r="P50" s="477">
        <v>-1323006</v>
      </c>
      <c r="Q50" s="478">
        <v>1368675</v>
      </c>
    </row>
    <row r="51" spans="2:17" ht="12" customHeight="1" x14ac:dyDescent="0.25">
      <c r="B51" s="474" t="s">
        <v>321</v>
      </c>
      <c r="C51" s="477">
        <v>0</v>
      </c>
      <c r="D51" s="477">
        <v>0</v>
      </c>
      <c r="E51" s="477">
        <v>0</v>
      </c>
      <c r="F51" s="477">
        <v>0</v>
      </c>
      <c r="G51" s="477">
        <v>-76704</v>
      </c>
      <c r="H51" s="477">
        <v>0</v>
      </c>
      <c r="I51" s="477">
        <v>-9086</v>
      </c>
      <c r="J51" s="477">
        <v>-238670</v>
      </c>
      <c r="K51" s="477">
        <v>0</v>
      </c>
      <c r="L51" s="477">
        <v>-3211</v>
      </c>
      <c r="M51" s="477">
        <v>0</v>
      </c>
      <c r="N51" s="477">
        <v>0</v>
      </c>
      <c r="O51" s="477">
        <v>0</v>
      </c>
      <c r="P51" s="477">
        <v>327671</v>
      </c>
      <c r="Q51" s="478">
        <v>0</v>
      </c>
    </row>
    <row r="52" spans="2:17" ht="12" customHeight="1" x14ac:dyDescent="0.25">
      <c r="B52" s="472" t="s">
        <v>322</v>
      </c>
      <c r="C52" s="479">
        <v>0</v>
      </c>
      <c r="D52" s="479">
        <v>0</v>
      </c>
      <c r="E52" s="479">
        <v>0</v>
      </c>
      <c r="F52" s="479">
        <v>0</v>
      </c>
      <c r="G52" s="479">
        <v>0</v>
      </c>
      <c r="H52" s="479">
        <v>0</v>
      </c>
      <c r="I52" s="479">
        <v>0</v>
      </c>
      <c r="J52" s="480">
        <v>0</v>
      </c>
      <c r="K52" s="479">
        <v>0</v>
      </c>
      <c r="L52" s="479">
        <v>0</v>
      </c>
      <c r="M52" s="479">
        <v>0</v>
      </c>
      <c r="N52" s="479">
        <v>0</v>
      </c>
      <c r="O52" s="479">
        <v>0</v>
      </c>
      <c r="P52" s="479">
        <v>338211</v>
      </c>
      <c r="Q52" s="481">
        <v>338211</v>
      </c>
    </row>
    <row r="53" spans="2:17" x14ac:dyDescent="0.25">
      <c r="B53" s="482" t="s">
        <v>107</v>
      </c>
      <c r="C53" s="483">
        <v>22121524</v>
      </c>
      <c r="D53" s="483">
        <v>20804701</v>
      </c>
      <c r="E53" s="483">
        <v>0</v>
      </c>
      <c r="F53" s="483">
        <v>827901</v>
      </c>
      <c r="G53" s="483">
        <v>813670</v>
      </c>
      <c r="H53" s="483">
        <v>776201</v>
      </c>
      <c r="I53" s="483">
        <v>47422</v>
      </c>
      <c r="J53" s="484">
        <v>7522018</v>
      </c>
      <c r="K53" s="483">
        <v>995870</v>
      </c>
      <c r="L53" s="483">
        <v>228132</v>
      </c>
      <c r="M53" s="483">
        <v>533118</v>
      </c>
      <c r="N53" s="483">
        <v>1519017</v>
      </c>
      <c r="O53" s="483">
        <v>23894503</v>
      </c>
      <c r="P53" s="483">
        <v>-30546542</v>
      </c>
      <c r="Q53" s="483">
        <v>49537535</v>
      </c>
    </row>
    <row r="56" spans="2:17" x14ac:dyDescent="0.25">
      <c r="P56" s="51"/>
      <c r="Q56" s="125" t="s">
        <v>44</v>
      </c>
    </row>
    <row r="57" spans="2:17" ht="36" x14ac:dyDescent="0.25">
      <c r="B57" s="452" t="s">
        <v>728</v>
      </c>
      <c r="C57" s="453" t="s">
        <v>424</v>
      </c>
      <c r="D57" s="454" t="s">
        <v>262</v>
      </c>
      <c r="E57" s="454" t="s">
        <v>695</v>
      </c>
      <c r="F57" s="454" t="s">
        <v>263</v>
      </c>
      <c r="G57" s="454" t="s">
        <v>264</v>
      </c>
      <c r="H57" s="453" t="s">
        <v>265</v>
      </c>
      <c r="I57" s="453" t="s">
        <v>266</v>
      </c>
      <c r="J57" s="453" t="s">
        <v>724</v>
      </c>
      <c r="K57" s="453" t="s">
        <v>267</v>
      </c>
      <c r="L57" s="453" t="s">
        <v>268</v>
      </c>
      <c r="M57" s="453" t="s">
        <v>723</v>
      </c>
      <c r="N57" s="453" t="s">
        <v>269</v>
      </c>
      <c r="O57" s="454" t="s">
        <v>270</v>
      </c>
      <c r="P57" s="455" t="s">
        <v>725</v>
      </c>
      <c r="Q57" s="454" t="s">
        <v>726</v>
      </c>
    </row>
    <row r="58" spans="2:17" ht="12" customHeight="1" x14ac:dyDescent="0.25">
      <c r="B58" s="472" t="s">
        <v>47</v>
      </c>
      <c r="C58" s="473">
        <v>2346758</v>
      </c>
      <c r="D58" s="473">
        <v>5156702</v>
      </c>
      <c r="E58" s="473">
        <v>98908</v>
      </c>
      <c r="F58" s="473">
        <v>173144</v>
      </c>
      <c r="G58" s="473">
        <v>95465</v>
      </c>
      <c r="H58" s="473">
        <v>309265</v>
      </c>
      <c r="I58" s="473">
        <v>212</v>
      </c>
      <c r="J58" s="473">
        <v>228531</v>
      </c>
      <c r="K58" s="473">
        <v>46027</v>
      </c>
      <c r="L58" s="473">
        <v>9655</v>
      </c>
      <c r="M58" s="473">
        <v>32185</v>
      </c>
      <c r="N58" s="473">
        <v>304379</v>
      </c>
      <c r="O58" s="473">
        <v>2063949</v>
      </c>
      <c r="P58" s="473">
        <v>-1210788</v>
      </c>
      <c r="Q58" s="473">
        <v>9654392</v>
      </c>
    </row>
    <row r="59" spans="2:17" ht="12" customHeight="1" x14ac:dyDescent="0.25">
      <c r="B59" s="474" t="s">
        <v>295</v>
      </c>
      <c r="C59" s="475">
        <v>164298</v>
      </c>
      <c r="D59" s="475">
        <v>451683</v>
      </c>
      <c r="E59" s="475">
        <v>36263</v>
      </c>
      <c r="F59" s="475">
        <v>8408</v>
      </c>
      <c r="G59" s="475">
        <v>377</v>
      </c>
      <c r="H59" s="475">
        <v>603</v>
      </c>
      <c r="I59" s="475">
        <v>0</v>
      </c>
      <c r="J59" s="476">
        <v>56</v>
      </c>
      <c r="K59" s="475">
        <v>0</v>
      </c>
      <c r="L59" s="475">
        <v>18</v>
      </c>
      <c r="M59" s="475">
        <v>2</v>
      </c>
      <c r="N59" s="475">
        <v>5579</v>
      </c>
      <c r="O59" s="475">
        <v>16759</v>
      </c>
      <c r="P59" s="475">
        <v>0</v>
      </c>
      <c r="Q59" s="475">
        <v>684046</v>
      </c>
    </row>
    <row r="60" spans="2:17" ht="12" customHeight="1" x14ac:dyDescent="0.25">
      <c r="B60" s="474" t="s">
        <v>296</v>
      </c>
      <c r="C60" s="475">
        <v>6762</v>
      </c>
      <c r="D60" s="475">
        <v>10567</v>
      </c>
      <c r="E60" s="475">
        <v>62</v>
      </c>
      <c r="F60" s="475">
        <v>0</v>
      </c>
      <c r="G60" s="475">
        <v>0</v>
      </c>
      <c r="H60" s="475">
        <v>33575</v>
      </c>
      <c r="I60" s="475">
        <v>27</v>
      </c>
      <c r="J60" s="476">
        <v>7194</v>
      </c>
      <c r="K60" s="475">
        <v>502</v>
      </c>
      <c r="L60" s="475">
        <v>109</v>
      </c>
      <c r="M60" s="475">
        <v>260</v>
      </c>
      <c r="N60" s="475">
        <v>257</v>
      </c>
      <c r="O60" s="475">
        <v>283650</v>
      </c>
      <c r="P60" s="475">
        <v>-342965</v>
      </c>
      <c r="Q60" s="475">
        <v>0</v>
      </c>
    </row>
    <row r="61" spans="2:17" ht="12" customHeight="1" x14ac:dyDescent="0.25">
      <c r="B61" s="474" t="s">
        <v>51</v>
      </c>
      <c r="C61" s="475">
        <v>282700</v>
      </c>
      <c r="D61" s="475">
        <v>1632903</v>
      </c>
      <c r="E61" s="475">
        <v>16986</v>
      </c>
      <c r="F61" s="475">
        <v>41968</v>
      </c>
      <c r="G61" s="475">
        <v>2280</v>
      </c>
      <c r="H61" s="475">
        <v>227158</v>
      </c>
      <c r="I61" s="475">
        <v>89</v>
      </c>
      <c r="J61" s="476">
        <v>22467</v>
      </c>
      <c r="K61" s="475">
        <v>26828</v>
      </c>
      <c r="L61" s="475">
        <v>8891</v>
      </c>
      <c r="M61" s="475">
        <v>1459</v>
      </c>
      <c r="N61" s="475">
        <v>221517</v>
      </c>
      <c r="O61" s="475">
        <v>3184</v>
      </c>
      <c r="P61" s="475">
        <v>-197123</v>
      </c>
      <c r="Q61" s="475">
        <v>2291307</v>
      </c>
    </row>
    <row r="62" spans="2:17" ht="12" customHeight="1" x14ac:dyDescent="0.25">
      <c r="B62" s="474" t="s">
        <v>297</v>
      </c>
      <c r="C62" s="475">
        <v>71776</v>
      </c>
      <c r="D62" s="475">
        <v>584120</v>
      </c>
      <c r="E62" s="475">
        <v>0</v>
      </c>
      <c r="F62" s="475">
        <v>0</v>
      </c>
      <c r="G62" s="475">
        <v>0</v>
      </c>
      <c r="H62" s="475">
        <v>12430</v>
      </c>
      <c r="I62" s="475">
        <v>58</v>
      </c>
      <c r="J62" s="476">
        <v>6345</v>
      </c>
      <c r="K62" s="475">
        <v>6568</v>
      </c>
      <c r="L62" s="475">
        <v>7</v>
      </c>
      <c r="M62" s="475">
        <v>527</v>
      </c>
      <c r="N62" s="475">
        <v>0</v>
      </c>
      <c r="O62" s="475">
        <v>0</v>
      </c>
      <c r="P62" s="475">
        <v>0</v>
      </c>
      <c r="Q62" s="475">
        <v>681831</v>
      </c>
    </row>
    <row r="63" spans="2:17" ht="12" customHeight="1" x14ac:dyDescent="0.25">
      <c r="B63" s="474" t="s">
        <v>298</v>
      </c>
      <c r="C63" s="475">
        <v>47342</v>
      </c>
      <c r="D63" s="475">
        <v>419029</v>
      </c>
      <c r="E63" s="475">
        <v>10372</v>
      </c>
      <c r="F63" s="475">
        <v>7374</v>
      </c>
      <c r="G63" s="475">
        <v>1492</v>
      </c>
      <c r="H63" s="475">
        <v>2882</v>
      </c>
      <c r="I63" s="475">
        <v>0</v>
      </c>
      <c r="J63" s="476">
        <v>4135</v>
      </c>
      <c r="K63" s="475">
        <v>3439</v>
      </c>
      <c r="L63" s="475">
        <v>579</v>
      </c>
      <c r="M63" s="475">
        <v>240</v>
      </c>
      <c r="N63" s="475">
        <v>3144</v>
      </c>
      <c r="O63" s="475">
        <v>952</v>
      </c>
      <c r="P63" s="475">
        <v>-10372</v>
      </c>
      <c r="Q63" s="475">
        <v>490608</v>
      </c>
    </row>
    <row r="64" spans="2:17" ht="12" customHeight="1" x14ac:dyDescent="0.25">
      <c r="B64" s="474" t="s">
        <v>299</v>
      </c>
      <c r="C64" s="475">
        <v>127489</v>
      </c>
      <c r="D64" s="475">
        <v>16251</v>
      </c>
      <c r="E64" s="475">
        <v>0</v>
      </c>
      <c r="F64" s="475">
        <v>0</v>
      </c>
      <c r="G64" s="475">
        <v>0</v>
      </c>
      <c r="H64" s="475">
        <v>0</v>
      </c>
      <c r="I64" s="475">
        <v>0</v>
      </c>
      <c r="J64" s="476">
        <v>55263</v>
      </c>
      <c r="K64" s="475">
        <v>0</v>
      </c>
      <c r="L64" s="475">
        <v>0</v>
      </c>
      <c r="M64" s="475">
        <v>7920</v>
      </c>
      <c r="N64" s="475">
        <v>0</v>
      </c>
      <c r="O64" s="475">
        <v>512086</v>
      </c>
      <c r="P64" s="475">
        <v>-1332</v>
      </c>
      <c r="Q64" s="475">
        <v>717677</v>
      </c>
    </row>
    <row r="65" spans="2:17" ht="12" customHeight="1" x14ac:dyDescent="0.25">
      <c r="B65" s="474" t="s">
        <v>300</v>
      </c>
      <c r="C65" s="475">
        <v>751926</v>
      </c>
      <c r="D65" s="475">
        <v>769742</v>
      </c>
      <c r="E65" s="475">
        <v>28064</v>
      </c>
      <c r="F65" s="475">
        <v>20252</v>
      </c>
      <c r="G65" s="475">
        <v>0</v>
      </c>
      <c r="H65" s="475">
        <v>0</v>
      </c>
      <c r="I65" s="475">
        <v>0</v>
      </c>
      <c r="J65" s="476">
        <v>37519</v>
      </c>
      <c r="K65" s="475">
        <v>0</v>
      </c>
      <c r="L65" s="475">
        <v>0</v>
      </c>
      <c r="M65" s="475">
        <v>0</v>
      </c>
      <c r="N65" s="475">
        <v>0</v>
      </c>
      <c r="O65" s="475">
        <v>301972</v>
      </c>
      <c r="P65" s="475">
        <v>-28064</v>
      </c>
      <c r="Q65" s="475">
        <v>1881411</v>
      </c>
    </row>
    <row r="66" spans="2:17" ht="12" customHeight="1" x14ac:dyDescent="0.25">
      <c r="B66" s="474" t="s">
        <v>301</v>
      </c>
      <c r="C66" s="475">
        <v>769108</v>
      </c>
      <c r="D66" s="475">
        <v>440368</v>
      </c>
      <c r="E66" s="475">
        <v>0</v>
      </c>
      <c r="F66" s="475">
        <v>84634</v>
      </c>
      <c r="G66" s="475">
        <v>0</v>
      </c>
      <c r="H66" s="475">
        <v>30717</v>
      </c>
      <c r="I66" s="475">
        <v>0</v>
      </c>
      <c r="J66" s="476">
        <v>55528</v>
      </c>
      <c r="K66" s="475">
        <v>0</v>
      </c>
      <c r="L66" s="475">
        <v>51</v>
      </c>
      <c r="M66" s="475">
        <v>20146</v>
      </c>
      <c r="N66" s="475">
        <v>29803</v>
      </c>
      <c r="O66" s="475">
        <v>944274</v>
      </c>
      <c r="P66" s="475">
        <v>-1382742</v>
      </c>
      <c r="Q66" s="475">
        <v>991887</v>
      </c>
    </row>
    <row r="67" spans="2:17" ht="12" customHeight="1" x14ac:dyDescent="0.25">
      <c r="B67" s="474" t="s">
        <v>302</v>
      </c>
      <c r="C67" s="475">
        <v>17634</v>
      </c>
      <c r="D67" s="475">
        <v>48716</v>
      </c>
      <c r="E67" s="475">
        <v>2565</v>
      </c>
      <c r="F67" s="475">
        <v>0</v>
      </c>
      <c r="G67" s="475">
        <v>0</v>
      </c>
      <c r="H67" s="475">
        <v>0</v>
      </c>
      <c r="I67" s="475">
        <v>34</v>
      </c>
      <c r="J67" s="476">
        <v>0</v>
      </c>
      <c r="K67" s="475">
        <v>0</v>
      </c>
      <c r="L67" s="475">
        <v>0</v>
      </c>
      <c r="M67" s="475">
        <v>0</v>
      </c>
      <c r="N67" s="475">
        <v>56</v>
      </c>
      <c r="O67" s="475">
        <v>226</v>
      </c>
      <c r="P67" s="475">
        <v>0</v>
      </c>
      <c r="Q67" s="475">
        <v>69231</v>
      </c>
    </row>
    <row r="68" spans="2:17" ht="12" customHeight="1" x14ac:dyDescent="0.25">
      <c r="B68" s="474" t="s">
        <v>63</v>
      </c>
      <c r="C68" s="475">
        <v>13877</v>
      </c>
      <c r="D68" s="475">
        <v>15565</v>
      </c>
      <c r="E68" s="475">
        <v>0</v>
      </c>
      <c r="F68" s="475">
        <v>0</v>
      </c>
      <c r="G68" s="475">
        <v>0</v>
      </c>
      <c r="H68" s="475">
        <v>0</v>
      </c>
      <c r="I68" s="475">
        <v>0</v>
      </c>
      <c r="J68" s="476">
        <v>0</v>
      </c>
      <c r="K68" s="475">
        <v>4046</v>
      </c>
      <c r="L68" s="475">
        <v>0</v>
      </c>
      <c r="M68" s="475">
        <v>224</v>
      </c>
      <c r="N68" s="475">
        <v>0</v>
      </c>
      <c r="O68" s="475">
        <v>0</v>
      </c>
      <c r="P68" s="475">
        <v>0</v>
      </c>
      <c r="Q68" s="475">
        <v>33712</v>
      </c>
    </row>
    <row r="69" spans="2:17" ht="12" customHeight="1" x14ac:dyDescent="0.25">
      <c r="B69" s="474" t="s">
        <v>65</v>
      </c>
      <c r="C69" s="475">
        <v>60712</v>
      </c>
      <c r="D69" s="475">
        <v>305832</v>
      </c>
      <c r="E69" s="475">
        <v>0</v>
      </c>
      <c r="F69" s="475">
        <v>0</v>
      </c>
      <c r="G69" s="475">
        <v>8376</v>
      </c>
      <c r="H69" s="475">
        <v>1781</v>
      </c>
      <c r="I69" s="475">
        <v>0</v>
      </c>
      <c r="J69" s="476">
        <v>0</v>
      </c>
      <c r="K69" s="475">
        <v>2471</v>
      </c>
      <c r="L69" s="475">
        <v>0</v>
      </c>
      <c r="M69" s="475">
        <v>1014</v>
      </c>
      <c r="N69" s="475">
        <v>0</v>
      </c>
      <c r="O69" s="475">
        <v>0</v>
      </c>
      <c r="P69" s="475">
        <v>0</v>
      </c>
      <c r="Q69" s="475">
        <v>380186</v>
      </c>
    </row>
    <row r="70" spans="2:17" ht="12" customHeight="1" x14ac:dyDescent="0.25">
      <c r="B70" s="474" t="s">
        <v>303</v>
      </c>
      <c r="C70" s="475">
        <v>6673</v>
      </c>
      <c r="D70" s="475">
        <v>0</v>
      </c>
      <c r="E70" s="475">
        <v>0</v>
      </c>
      <c r="F70" s="475">
        <v>0</v>
      </c>
      <c r="G70" s="475">
        <v>82278</v>
      </c>
      <c r="H70" s="475">
        <v>0</v>
      </c>
      <c r="I70" s="475">
        <v>0</v>
      </c>
      <c r="J70" s="476">
        <v>0</v>
      </c>
      <c r="K70" s="475">
        <v>0</v>
      </c>
      <c r="L70" s="475">
        <v>0</v>
      </c>
      <c r="M70" s="475">
        <v>0</v>
      </c>
      <c r="N70" s="475">
        <v>0</v>
      </c>
      <c r="O70" s="475">
        <v>0</v>
      </c>
      <c r="P70" s="475">
        <v>0</v>
      </c>
      <c r="Q70" s="475">
        <v>88951</v>
      </c>
    </row>
    <row r="71" spans="2:17" ht="12" customHeight="1" x14ac:dyDescent="0.25">
      <c r="B71" s="474" t="s">
        <v>304</v>
      </c>
      <c r="C71" s="475">
        <v>0</v>
      </c>
      <c r="D71" s="475">
        <v>188709</v>
      </c>
      <c r="E71" s="475">
        <v>0</v>
      </c>
      <c r="F71" s="475">
        <v>0</v>
      </c>
      <c r="G71" s="475">
        <v>0</v>
      </c>
      <c r="H71" s="475">
        <v>0</v>
      </c>
      <c r="I71" s="475">
        <v>0</v>
      </c>
      <c r="J71" s="476">
        <v>0</v>
      </c>
      <c r="K71" s="475">
        <v>0</v>
      </c>
      <c r="L71" s="475">
        <v>0</v>
      </c>
      <c r="M71" s="475">
        <v>0</v>
      </c>
      <c r="N71" s="475">
        <v>0</v>
      </c>
      <c r="O71" s="475">
        <v>0</v>
      </c>
      <c r="P71" s="475">
        <v>0</v>
      </c>
      <c r="Q71" s="475">
        <v>188709</v>
      </c>
    </row>
    <row r="72" spans="2:17" ht="12" customHeight="1" x14ac:dyDescent="0.25">
      <c r="B72" s="474" t="s">
        <v>73</v>
      </c>
      <c r="C72" s="475">
        <v>9571</v>
      </c>
      <c r="D72" s="475">
        <v>28953</v>
      </c>
      <c r="E72" s="475">
        <v>3011</v>
      </c>
      <c r="F72" s="475">
        <v>1984</v>
      </c>
      <c r="G72" s="475">
        <v>145</v>
      </c>
      <c r="H72" s="475">
        <v>117</v>
      </c>
      <c r="I72" s="475">
        <v>0</v>
      </c>
      <c r="J72" s="476">
        <v>110</v>
      </c>
      <c r="K72" s="475">
        <v>0</v>
      </c>
      <c r="L72" s="475">
        <v>0</v>
      </c>
      <c r="M72" s="475">
        <v>0</v>
      </c>
      <c r="N72" s="475">
        <v>34</v>
      </c>
      <c r="O72" s="475">
        <v>279</v>
      </c>
      <c r="P72" s="475">
        <v>-3011</v>
      </c>
      <c r="Q72" s="475">
        <v>41193</v>
      </c>
    </row>
    <row r="73" spans="2:17" ht="12" customHeight="1" x14ac:dyDescent="0.25">
      <c r="B73" s="474" t="s">
        <v>305</v>
      </c>
      <c r="C73" s="475">
        <v>16890</v>
      </c>
      <c r="D73" s="475">
        <v>122426</v>
      </c>
      <c r="E73" s="475">
        <v>1585</v>
      </c>
      <c r="F73" s="475">
        <v>8524</v>
      </c>
      <c r="G73" s="475">
        <v>517</v>
      </c>
      <c r="H73" s="475">
        <v>2</v>
      </c>
      <c r="I73" s="475">
        <v>4</v>
      </c>
      <c r="J73" s="476">
        <v>39914</v>
      </c>
      <c r="K73" s="475">
        <v>2173</v>
      </c>
      <c r="L73" s="475">
        <v>0</v>
      </c>
      <c r="M73" s="475">
        <v>393</v>
      </c>
      <c r="N73" s="475">
        <v>43989</v>
      </c>
      <c r="O73" s="475">
        <v>567</v>
      </c>
      <c r="P73" s="475">
        <v>-1584</v>
      </c>
      <c r="Q73" s="475">
        <v>235400</v>
      </c>
    </row>
    <row r="74" spans="2:17" ht="12" customHeight="1" x14ac:dyDescent="0.25">
      <c r="B74" s="474" t="s">
        <v>306</v>
      </c>
      <c r="C74" s="475"/>
      <c r="D74" s="475">
        <v>121838</v>
      </c>
      <c r="E74" s="475"/>
      <c r="F74" s="475"/>
      <c r="G74" s="475"/>
      <c r="H74" s="475"/>
      <c r="I74" s="475"/>
      <c r="J74" s="475">
        <v>0</v>
      </c>
      <c r="K74" s="475"/>
      <c r="L74" s="475"/>
      <c r="M74" s="475">
        <v>0</v>
      </c>
      <c r="N74" s="475"/>
      <c r="O74" s="475"/>
      <c r="P74" s="475">
        <v>0</v>
      </c>
      <c r="Q74" s="475">
        <v>121838</v>
      </c>
    </row>
    <row r="75" spans="2:17" ht="12" customHeight="1" x14ac:dyDescent="0.25">
      <c r="B75" s="474" t="s">
        <v>307</v>
      </c>
      <c r="C75" s="473"/>
      <c r="D75" s="473"/>
      <c r="E75" s="473"/>
      <c r="F75" s="473"/>
      <c r="G75" s="473"/>
      <c r="H75" s="473"/>
      <c r="I75" s="473"/>
      <c r="J75" s="476">
        <v>0</v>
      </c>
      <c r="K75" s="473"/>
      <c r="L75" s="473"/>
      <c r="M75" s="473">
        <v>0</v>
      </c>
      <c r="N75" s="473"/>
      <c r="O75" s="473"/>
      <c r="P75" s="473"/>
      <c r="Q75" s="475"/>
    </row>
    <row r="76" spans="2:17" ht="12" customHeight="1" x14ac:dyDescent="0.25">
      <c r="B76" s="474" t="s">
        <v>308</v>
      </c>
      <c r="C76" s="475"/>
      <c r="D76" s="475"/>
      <c r="E76" s="475">
        <v>0</v>
      </c>
      <c r="F76" s="475"/>
      <c r="G76" s="475"/>
      <c r="H76" s="475"/>
      <c r="I76" s="475"/>
      <c r="J76" s="475">
        <v>0</v>
      </c>
      <c r="K76" s="475"/>
      <c r="L76" s="475"/>
      <c r="M76" s="475">
        <v>0</v>
      </c>
      <c r="N76" s="475"/>
      <c r="O76" s="475"/>
      <c r="P76" s="475">
        <v>756405</v>
      </c>
      <c r="Q76" s="475">
        <v>756405</v>
      </c>
    </row>
    <row r="77" spans="2:17" ht="12" customHeight="1" x14ac:dyDescent="0.25">
      <c r="B77" s="472" t="s">
        <v>81</v>
      </c>
      <c r="C77" s="473">
        <v>5240861</v>
      </c>
      <c r="D77" s="473">
        <v>8037472</v>
      </c>
      <c r="E77" s="473">
        <v>731506</v>
      </c>
      <c r="F77" s="473">
        <v>81230</v>
      </c>
      <c r="G77" s="473">
        <v>596278</v>
      </c>
      <c r="H77" s="473">
        <v>6603</v>
      </c>
      <c r="I77" s="473">
        <v>888</v>
      </c>
      <c r="J77" s="473">
        <v>1718155</v>
      </c>
      <c r="K77" s="473">
        <v>931</v>
      </c>
      <c r="L77" s="473">
        <v>1972</v>
      </c>
      <c r="M77" s="473">
        <v>60897</v>
      </c>
      <c r="N77" s="473">
        <v>391797</v>
      </c>
      <c r="O77" s="473">
        <v>1111732</v>
      </c>
      <c r="P77" s="473">
        <v>-1100568</v>
      </c>
      <c r="Q77" s="473">
        <v>16879754</v>
      </c>
    </row>
    <row r="78" spans="2:17" ht="12" customHeight="1" x14ac:dyDescent="0.25">
      <c r="B78" s="474" t="s">
        <v>296</v>
      </c>
      <c r="C78" s="475">
        <v>0</v>
      </c>
      <c r="D78" s="475">
        <v>0</v>
      </c>
      <c r="E78" s="475">
        <v>0</v>
      </c>
      <c r="F78" s="475">
        <v>0</v>
      </c>
      <c r="G78" s="475">
        <v>0</v>
      </c>
      <c r="H78" s="475">
        <v>0</v>
      </c>
      <c r="I78" s="475">
        <v>0</v>
      </c>
      <c r="J78" s="476">
        <v>283043</v>
      </c>
      <c r="K78" s="475">
        <v>0</v>
      </c>
      <c r="L78" s="475">
        <v>0</v>
      </c>
      <c r="M78" s="475">
        <v>0</v>
      </c>
      <c r="N78" s="475">
        <v>0</v>
      </c>
      <c r="O78" s="475">
        <v>5851</v>
      </c>
      <c r="P78" s="475">
        <v>-288894</v>
      </c>
      <c r="Q78" s="475">
        <v>0</v>
      </c>
    </row>
    <row r="79" spans="2:17" ht="12" customHeight="1" x14ac:dyDescent="0.25">
      <c r="B79" s="474" t="s">
        <v>51</v>
      </c>
      <c r="C79" s="475">
        <v>145145</v>
      </c>
      <c r="D79" s="475">
        <v>0</v>
      </c>
      <c r="E79" s="475">
        <v>0</v>
      </c>
      <c r="F79" s="475">
        <v>0</v>
      </c>
      <c r="G79" s="475">
        <v>0</v>
      </c>
      <c r="H79" s="475">
        <v>0</v>
      </c>
      <c r="I79" s="475">
        <v>0</v>
      </c>
      <c r="J79" s="476">
        <v>0</v>
      </c>
      <c r="K79" s="475">
        <v>0</v>
      </c>
      <c r="L79" s="475">
        <v>0</v>
      </c>
      <c r="M79" s="475">
        <v>0</v>
      </c>
      <c r="N79" s="475">
        <v>0</v>
      </c>
      <c r="O79" s="475">
        <v>0</v>
      </c>
      <c r="P79" s="475">
        <v>0</v>
      </c>
      <c r="Q79" s="475">
        <v>145145</v>
      </c>
    </row>
    <row r="80" spans="2:17" ht="12" customHeight="1" x14ac:dyDescent="0.25">
      <c r="B80" s="474" t="s">
        <v>84</v>
      </c>
      <c r="C80" s="475">
        <v>360079</v>
      </c>
      <c r="D80" s="475">
        <v>0</v>
      </c>
      <c r="E80" s="475">
        <v>0</v>
      </c>
      <c r="F80" s="475">
        <v>28500</v>
      </c>
      <c r="G80" s="475">
        <v>0</v>
      </c>
      <c r="H80" s="475">
        <v>0</v>
      </c>
      <c r="I80" s="475">
        <v>0</v>
      </c>
      <c r="J80" s="476">
        <v>13934</v>
      </c>
      <c r="K80" s="475">
        <v>207</v>
      </c>
      <c r="L80" s="475">
        <v>20</v>
      </c>
      <c r="M80" s="475">
        <v>13155</v>
      </c>
      <c r="N80" s="475">
        <v>79653</v>
      </c>
      <c r="O80" s="475">
        <v>0</v>
      </c>
      <c r="P80" s="475">
        <v>-11210</v>
      </c>
      <c r="Q80" s="475">
        <v>484338</v>
      </c>
    </row>
    <row r="81" spans="2:17" ht="12" customHeight="1" x14ac:dyDescent="0.25">
      <c r="B81" s="474" t="s">
        <v>309</v>
      </c>
      <c r="C81" s="475">
        <v>47125</v>
      </c>
      <c r="D81" s="475">
        <v>567157</v>
      </c>
      <c r="E81" s="475">
        <v>13401</v>
      </c>
      <c r="F81" s="475">
        <v>0</v>
      </c>
      <c r="G81" s="475">
        <v>0</v>
      </c>
      <c r="H81" s="475">
        <v>4602</v>
      </c>
      <c r="I81" s="475">
        <v>343</v>
      </c>
      <c r="J81" s="476">
        <v>0</v>
      </c>
      <c r="K81" s="475">
        <v>0</v>
      </c>
      <c r="L81" s="475">
        <v>0</v>
      </c>
      <c r="M81" s="475">
        <v>0</v>
      </c>
      <c r="N81" s="475">
        <v>278</v>
      </c>
      <c r="O81" s="475">
        <v>2978</v>
      </c>
      <c r="P81" s="475">
        <v>-13401</v>
      </c>
      <c r="Q81" s="475">
        <v>622483</v>
      </c>
    </row>
    <row r="82" spans="2:17" ht="12" customHeight="1" x14ac:dyDescent="0.25">
      <c r="B82" s="474" t="s">
        <v>299</v>
      </c>
      <c r="C82" s="475">
        <v>1333066</v>
      </c>
      <c r="D82" s="475">
        <v>168095</v>
      </c>
      <c r="E82" s="475">
        <v>0</v>
      </c>
      <c r="F82" s="475">
        <v>0</v>
      </c>
      <c r="G82" s="475">
        <v>0</v>
      </c>
      <c r="H82" s="475">
        <v>0</v>
      </c>
      <c r="I82" s="475">
        <v>0</v>
      </c>
      <c r="J82" s="476">
        <v>801117</v>
      </c>
      <c r="K82" s="475">
        <v>0</v>
      </c>
      <c r="L82" s="475">
        <v>0</v>
      </c>
      <c r="M82" s="475">
        <v>40899</v>
      </c>
      <c r="N82" s="475">
        <v>0</v>
      </c>
      <c r="O82" s="475">
        <v>266682</v>
      </c>
      <c r="P82" s="475">
        <v>-139005</v>
      </c>
      <c r="Q82" s="475">
        <v>2470854</v>
      </c>
    </row>
    <row r="83" spans="2:17" ht="12" customHeight="1" x14ac:dyDescent="0.25">
      <c r="B83" s="474" t="s">
        <v>300</v>
      </c>
      <c r="C83" s="475">
        <v>2243612</v>
      </c>
      <c r="D83" s="475">
        <v>1601316</v>
      </c>
      <c r="E83" s="475">
        <v>629526</v>
      </c>
      <c r="F83" s="475">
        <v>0</v>
      </c>
      <c r="G83" s="475">
        <v>0</v>
      </c>
      <c r="H83" s="475">
        <v>0</v>
      </c>
      <c r="I83" s="475">
        <v>0</v>
      </c>
      <c r="J83" s="476">
        <v>531825</v>
      </c>
      <c r="K83" s="475">
        <v>0</v>
      </c>
      <c r="L83" s="475">
        <v>0</v>
      </c>
      <c r="M83" s="475">
        <v>0</v>
      </c>
      <c r="N83" s="475">
        <v>0</v>
      </c>
      <c r="O83" s="475">
        <v>499317</v>
      </c>
      <c r="P83" s="475">
        <v>-629526</v>
      </c>
      <c r="Q83" s="475">
        <v>4876070</v>
      </c>
    </row>
    <row r="84" spans="2:17" ht="12" customHeight="1" x14ac:dyDescent="0.25">
      <c r="B84" s="474" t="s">
        <v>310</v>
      </c>
      <c r="C84" s="475">
        <v>413881</v>
      </c>
      <c r="D84" s="475">
        <v>939269</v>
      </c>
      <c r="E84" s="475">
        <v>46703</v>
      </c>
      <c r="F84" s="475">
        <v>10121</v>
      </c>
      <c r="G84" s="475">
        <v>0</v>
      </c>
      <c r="H84" s="475">
        <v>643</v>
      </c>
      <c r="I84" s="475">
        <v>545</v>
      </c>
      <c r="J84" s="476">
        <v>0</v>
      </c>
      <c r="K84" s="475">
        <v>0</v>
      </c>
      <c r="L84" s="475">
        <v>0</v>
      </c>
      <c r="M84" s="475">
        <v>0</v>
      </c>
      <c r="N84" s="475">
        <v>3292</v>
      </c>
      <c r="O84" s="475">
        <v>9929</v>
      </c>
      <c r="P84" s="475">
        <v>0</v>
      </c>
      <c r="Q84" s="475">
        <v>1424383</v>
      </c>
    </row>
    <row r="85" spans="2:17" ht="12" customHeight="1" x14ac:dyDescent="0.25">
      <c r="B85" s="474" t="s">
        <v>65</v>
      </c>
      <c r="C85" s="475">
        <v>63675</v>
      </c>
      <c r="D85" s="475">
        <v>218883</v>
      </c>
      <c r="E85" s="475">
        <v>0</v>
      </c>
      <c r="F85" s="475">
        <v>0</v>
      </c>
      <c r="G85" s="475">
        <v>0</v>
      </c>
      <c r="H85" s="475">
        <v>0</v>
      </c>
      <c r="I85" s="475">
        <v>0</v>
      </c>
      <c r="J85" s="476">
        <v>0</v>
      </c>
      <c r="K85" s="475">
        <v>724</v>
      </c>
      <c r="L85" s="475">
        <v>0</v>
      </c>
      <c r="M85" s="475">
        <v>1543</v>
      </c>
      <c r="N85" s="475">
        <v>0</v>
      </c>
      <c r="O85" s="475">
        <v>0</v>
      </c>
      <c r="P85" s="475">
        <v>0</v>
      </c>
      <c r="Q85" s="475">
        <v>284825</v>
      </c>
    </row>
    <row r="86" spans="2:17" ht="12" customHeight="1" x14ac:dyDescent="0.25">
      <c r="B86" s="474" t="s">
        <v>311</v>
      </c>
      <c r="C86" s="475">
        <v>46755</v>
      </c>
      <c r="D86" s="475">
        <v>0</v>
      </c>
      <c r="E86" s="475">
        <v>0</v>
      </c>
      <c r="F86" s="475">
        <v>0</v>
      </c>
      <c r="G86" s="475">
        <v>596158</v>
      </c>
      <c r="H86" s="475">
        <v>0</v>
      </c>
      <c r="I86" s="475">
        <v>0</v>
      </c>
      <c r="J86" s="476">
        <v>0</v>
      </c>
      <c r="K86" s="475">
        <v>0</v>
      </c>
      <c r="L86" s="475">
        <v>0</v>
      </c>
      <c r="M86" s="475">
        <v>0</v>
      </c>
      <c r="N86" s="475">
        <v>0</v>
      </c>
      <c r="O86" s="475">
        <v>0</v>
      </c>
      <c r="P86" s="475">
        <v>0</v>
      </c>
      <c r="Q86" s="475">
        <v>642913</v>
      </c>
    </row>
    <row r="87" spans="2:17" ht="12" customHeight="1" x14ac:dyDescent="0.25">
      <c r="B87" s="474" t="s">
        <v>304</v>
      </c>
      <c r="C87" s="475"/>
      <c r="D87" s="475">
        <v>0</v>
      </c>
      <c r="E87" s="475">
        <v>0</v>
      </c>
      <c r="F87" s="475">
        <v>0</v>
      </c>
      <c r="G87" s="475">
        <v>0</v>
      </c>
      <c r="H87" s="475"/>
      <c r="I87" s="475">
        <v>0</v>
      </c>
      <c r="J87" s="476">
        <v>0</v>
      </c>
      <c r="K87" s="475"/>
      <c r="L87" s="475"/>
      <c r="M87" s="475">
        <v>0</v>
      </c>
      <c r="N87" s="475">
        <v>0</v>
      </c>
      <c r="O87" s="475">
        <v>0</v>
      </c>
      <c r="P87" s="475">
        <v>0</v>
      </c>
      <c r="Q87" s="475">
        <v>0</v>
      </c>
    </row>
    <row r="88" spans="2:17" ht="12" customHeight="1" x14ac:dyDescent="0.25">
      <c r="B88" s="474" t="s">
        <v>312</v>
      </c>
      <c r="C88" s="475">
        <v>19521</v>
      </c>
      <c r="D88" s="475">
        <v>63183</v>
      </c>
      <c r="E88" s="475">
        <v>8729</v>
      </c>
      <c r="F88" s="475">
        <v>12468</v>
      </c>
      <c r="G88" s="475">
        <v>120</v>
      </c>
      <c r="H88" s="475">
        <v>511</v>
      </c>
      <c r="I88" s="475">
        <v>0</v>
      </c>
      <c r="J88" s="476">
        <v>572</v>
      </c>
      <c r="K88" s="475">
        <v>0</v>
      </c>
      <c r="L88" s="475">
        <v>0</v>
      </c>
      <c r="M88" s="475">
        <v>0</v>
      </c>
      <c r="N88" s="475">
        <v>86</v>
      </c>
      <c r="O88" s="475">
        <v>707</v>
      </c>
      <c r="P88" s="475">
        <v>-8729</v>
      </c>
      <c r="Q88" s="475">
        <v>97168</v>
      </c>
    </row>
    <row r="89" spans="2:17" ht="12" customHeight="1" x14ac:dyDescent="0.25">
      <c r="B89" s="474" t="s">
        <v>91</v>
      </c>
      <c r="C89" s="475">
        <v>37697</v>
      </c>
      <c r="D89" s="475">
        <v>6897</v>
      </c>
      <c r="E89" s="475">
        <v>0</v>
      </c>
      <c r="F89" s="475">
        <v>29507</v>
      </c>
      <c r="G89" s="475">
        <v>0</v>
      </c>
      <c r="H89" s="475">
        <v>0</v>
      </c>
      <c r="I89" s="475">
        <v>0</v>
      </c>
      <c r="J89" s="476">
        <v>85722</v>
      </c>
      <c r="K89" s="475">
        <v>0</v>
      </c>
      <c r="L89" s="475">
        <v>0</v>
      </c>
      <c r="M89" s="475">
        <v>0</v>
      </c>
      <c r="N89" s="475">
        <v>308127</v>
      </c>
      <c r="O89" s="475">
        <v>1936</v>
      </c>
      <c r="P89" s="475">
        <v>0</v>
      </c>
      <c r="Q89" s="475">
        <v>469886</v>
      </c>
    </row>
    <row r="90" spans="2:17" ht="12" customHeight="1" x14ac:dyDescent="0.25">
      <c r="B90" s="474" t="s">
        <v>313</v>
      </c>
      <c r="C90" s="475"/>
      <c r="D90" s="475">
        <v>3805985</v>
      </c>
      <c r="E90" s="475"/>
      <c r="F90" s="475"/>
      <c r="G90" s="475"/>
      <c r="H90" s="475"/>
      <c r="I90" s="475"/>
      <c r="J90" s="476">
        <v>0</v>
      </c>
      <c r="K90" s="475"/>
      <c r="L90" s="475"/>
      <c r="M90" s="475">
        <v>0</v>
      </c>
      <c r="N90" s="475"/>
      <c r="O90" s="475"/>
      <c r="P90" s="475">
        <v>0</v>
      </c>
      <c r="Q90" s="475">
        <v>3805985</v>
      </c>
    </row>
    <row r="91" spans="2:17" ht="12" customHeight="1" x14ac:dyDescent="0.25">
      <c r="B91" s="474" t="s">
        <v>307</v>
      </c>
      <c r="C91" s="475">
        <v>530305</v>
      </c>
      <c r="D91" s="475">
        <v>666687</v>
      </c>
      <c r="E91" s="475">
        <v>33147</v>
      </c>
      <c r="F91" s="475">
        <v>634</v>
      </c>
      <c r="G91" s="475">
        <v>0</v>
      </c>
      <c r="H91" s="475">
        <v>847</v>
      </c>
      <c r="I91" s="475">
        <v>0</v>
      </c>
      <c r="J91" s="476">
        <v>1942</v>
      </c>
      <c r="K91" s="475">
        <v>0</v>
      </c>
      <c r="L91" s="475">
        <v>1952</v>
      </c>
      <c r="M91" s="475">
        <v>5300</v>
      </c>
      <c r="N91" s="475">
        <v>361</v>
      </c>
      <c r="O91" s="475">
        <v>324332</v>
      </c>
      <c r="P91" s="475">
        <v>-9803</v>
      </c>
      <c r="Q91" s="475">
        <v>1555704</v>
      </c>
    </row>
    <row r="92" spans="2:17" ht="12" customHeight="1" x14ac:dyDescent="0.25">
      <c r="B92" s="472" t="s">
        <v>92</v>
      </c>
      <c r="C92" s="473">
        <v>10732735</v>
      </c>
      <c r="D92" s="473">
        <v>7212914</v>
      </c>
      <c r="E92" s="473">
        <v>735179</v>
      </c>
      <c r="F92" s="473">
        <v>495060</v>
      </c>
      <c r="G92" s="473">
        <v>13490</v>
      </c>
      <c r="H92" s="473">
        <v>238211</v>
      </c>
      <c r="I92" s="473">
        <v>29386</v>
      </c>
      <c r="J92" s="473">
        <v>4383960</v>
      </c>
      <c r="K92" s="473">
        <v>605485</v>
      </c>
      <c r="L92" s="473">
        <v>208911</v>
      </c>
      <c r="M92" s="473">
        <v>392970</v>
      </c>
      <c r="N92" s="473">
        <v>356923</v>
      </c>
      <c r="O92" s="473">
        <v>19959111</v>
      </c>
      <c r="P92" s="473">
        <v>-25113817</v>
      </c>
      <c r="Q92" s="473">
        <v>20250518</v>
      </c>
    </row>
    <row r="93" spans="2:17" ht="12" customHeight="1" x14ac:dyDescent="0.25">
      <c r="B93" s="472" t="s">
        <v>314</v>
      </c>
      <c r="C93" s="473">
        <v>10732735</v>
      </c>
      <c r="D93" s="473">
        <v>7212914</v>
      </c>
      <c r="E93" s="473">
        <v>735179</v>
      </c>
      <c r="F93" s="473">
        <v>495060</v>
      </c>
      <c r="G93" s="473">
        <v>13490</v>
      </c>
      <c r="H93" s="473">
        <v>238211</v>
      </c>
      <c r="I93" s="473">
        <v>29386</v>
      </c>
      <c r="J93" s="473">
        <v>4383960</v>
      </c>
      <c r="K93" s="473">
        <v>605485</v>
      </c>
      <c r="L93" s="473">
        <v>208911</v>
      </c>
      <c r="M93" s="473">
        <v>392970</v>
      </c>
      <c r="N93" s="473">
        <v>356923</v>
      </c>
      <c r="O93" s="473">
        <v>19959111</v>
      </c>
      <c r="P93" s="473">
        <v>-25405224</v>
      </c>
      <c r="Q93" s="473">
        <v>19959111</v>
      </c>
    </row>
    <row r="94" spans="2:17" ht="12" customHeight="1" x14ac:dyDescent="0.25">
      <c r="B94" s="474" t="s">
        <v>315</v>
      </c>
      <c r="C94" s="475">
        <v>5765226</v>
      </c>
      <c r="D94" s="475">
        <v>5341443</v>
      </c>
      <c r="E94" s="475">
        <v>695423</v>
      </c>
      <c r="F94" s="475">
        <v>220966</v>
      </c>
      <c r="G94" s="475">
        <v>35503</v>
      </c>
      <c r="H94" s="475">
        <v>425662</v>
      </c>
      <c r="I94" s="475">
        <v>39049</v>
      </c>
      <c r="J94" s="476">
        <v>4439258</v>
      </c>
      <c r="K94" s="475">
        <v>406363</v>
      </c>
      <c r="L94" s="475">
        <v>194062</v>
      </c>
      <c r="M94" s="475">
        <v>159941</v>
      </c>
      <c r="N94" s="475">
        <v>159090</v>
      </c>
      <c r="O94" s="475">
        <v>10800000</v>
      </c>
      <c r="P94" s="475">
        <v>-17881986</v>
      </c>
      <c r="Q94" s="475">
        <v>10800000</v>
      </c>
    </row>
    <row r="95" spans="2:17" ht="12" customHeight="1" x14ac:dyDescent="0.25">
      <c r="B95" s="474" t="s">
        <v>316</v>
      </c>
      <c r="C95" s="475">
        <v>0</v>
      </c>
      <c r="D95" s="475">
        <v>0</v>
      </c>
      <c r="E95" s="475">
        <v>30000</v>
      </c>
      <c r="F95" s="475">
        <v>0</v>
      </c>
      <c r="G95" s="475">
        <v>0</v>
      </c>
      <c r="H95" s="475">
        <v>0</v>
      </c>
      <c r="I95" s="475">
        <v>0</v>
      </c>
      <c r="J95" s="476">
        <v>4534</v>
      </c>
      <c r="K95" s="475">
        <v>3145</v>
      </c>
      <c r="L95" s="475">
        <v>14935</v>
      </c>
      <c r="M95" s="475">
        <v>0</v>
      </c>
      <c r="N95" s="475">
        <v>27680</v>
      </c>
      <c r="O95" s="475">
        <v>0</v>
      </c>
      <c r="P95" s="475">
        <v>-80294</v>
      </c>
      <c r="Q95" s="475">
        <v>0</v>
      </c>
    </row>
    <row r="96" spans="2:17" ht="12" customHeight="1" x14ac:dyDescent="0.25">
      <c r="B96" s="474" t="s">
        <v>317</v>
      </c>
      <c r="C96" s="473"/>
      <c r="D96" s="473"/>
      <c r="E96" s="473"/>
      <c r="F96" s="473"/>
      <c r="G96" s="473"/>
      <c r="H96" s="473"/>
      <c r="I96" s="473"/>
      <c r="J96" s="476">
        <v>0</v>
      </c>
      <c r="K96" s="473"/>
      <c r="L96" s="475"/>
      <c r="M96" s="475">
        <v>0</v>
      </c>
      <c r="N96" s="473"/>
      <c r="O96" s="473"/>
      <c r="P96" s="473"/>
      <c r="Q96" s="475"/>
    </row>
    <row r="97" spans="2:17" ht="12" customHeight="1" x14ac:dyDescent="0.25">
      <c r="B97" s="474" t="s">
        <v>318</v>
      </c>
      <c r="C97" s="473">
        <v>569958</v>
      </c>
      <c r="D97" s="473">
        <v>-213925</v>
      </c>
      <c r="E97" s="473">
        <v>446</v>
      </c>
      <c r="F97" s="473">
        <v>-2090</v>
      </c>
      <c r="G97" s="473">
        <v>256</v>
      </c>
      <c r="H97" s="473">
        <v>239</v>
      </c>
      <c r="I97" s="473">
        <v>1627</v>
      </c>
      <c r="J97" s="476">
        <v>0</v>
      </c>
      <c r="K97" s="473">
        <v>0</v>
      </c>
      <c r="L97" s="473">
        <v>0</v>
      </c>
      <c r="M97" s="473">
        <v>0</v>
      </c>
      <c r="N97" s="473">
        <v>-1437</v>
      </c>
      <c r="O97" s="473">
        <v>353349</v>
      </c>
      <c r="P97" s="473">
        <v>-355074</v>
      </c>
      <c r="Q97" s="475">
        <v>353349</v>
      </c>
    </row>
    <row r="98" spans="2:17" ht="12" customHeight="1" x14ac:dyDescent="0.25">
      <c r="B98" s="474" t="s">
        <v>319</v>
      </c>
      <c r="C98" s="477">
        <v>657881</v>
      </c>
      <c r="D98" s="477">
        <v>263850</v>
      </c>
      <c r="E98" s="477">
        <v>9310</v>
      </c>
      <c r="F98" s="477">
        <v>42326</v>
      </c>
      <c r="G98" s="477">
        <v>0</v>
      </c>
      <c r="H98" s="477">
        <v>0</v>
      </c>
      <c r="I98" s="477">
        <v>0</v>
      </c>
      <c r="J98" s="476">
        <v>14623</v>
      </c>
      <c r="K98" s="477">
        <v>16155</v>
      </c>
      <c r="L98" s="477">
        <v>0</v>
      </c>
      <c r="M98" s="477">
        <v>17066</v>
      </c>
      <c r="N98" s="477">
        <v>14689</v>
      </c>
      <c r="O98" s="477">
        <v>1209458</v>
      </c>
      <c r="P98" s="477">
        <v>-1035900</v>
      </c>
      <c r="Q98" s="478">
        <v>1209458</v>
      </c>
    </row>
    <row r="99" spans="2:17" ht="12" customHeight="1" x14ac:dyDescent="0.25">
      <c r="B99" s="474" t="s">
        <v>320</v>
      </c>
      <c r="C99" s="477">
        <v>3137130</v>
      </c>
      <c r="D99" s="477">
        <v>1400828</v>
      </c>
      <c r="E99" s="477">
        <v>0</v>
      </c>
      <c r="F99" s="477">
        <v>233858</v>
      </c>
      <c r="G99" s="477">
        <v>0</v>
      </c>
      <c r="H99" s="477">
        <v>0</v>
      </c>
      <c r="I99" s="477">
        <v>0</v>
      </c>
      <c r="J99" s="476">
        <v>169521</v>
      </c>
      <c r="K99" s="477">
        <v>0</v>
      </c>
      <c r="L99" s="477">
        <v>0</v>
      </c>
      <c r="M99" s="477">
        <v>201746</v>
      </c>
      <c r="N99" s="477">
        <v>156901</v>
      </c>
      <c r="O99" s="477">
        <v>6088855</v>
      </c>
      <c r="P99" s="477">
        <v>-5299984</v>
      </c>
      <c r="Q99" s="478">
        <v>6088855</v>
      </c>
    </row>
    <row r="100" spans="2:17" ht="12" customHeight="1" x14ac:dyDescent="0.25">
      <c r="B100" s="474" t="s">
        <v>102</v>
      </c>
      <c r="C100" s="477">
        <v>602540</v>
      </c>
      <c r="D100" s="477">
        <v>420718</v>
      </c>
      <c r="E100" s="477">
        <v>0</v>
      </c>
      <c r="F100" s="477">
        <v>0</v>
      </c>
      <c r="G100" s="477">
        <v>0</v>
      </c>
      <c r="H100" s="477">
        <v>0</v>
      </c>
      <c r="I100" s="477">
        <v>0</v>
      </c>
      <c r="J100" s="476">
        <v>0</v>
      </c>
      <c r="K100" s="477">
        <v>179822</v>
      </c>
      <c r="L100" s="477">
        <v>0</v>
      </c>
      <c r="M100" s="477">
        <v>14217</v>
      </c>
      <c r="N100" s="477">
        <v>0</v>
      </c>
      <c r="O100" s="477">
        <v>1507449</v>
      </c>
      <c r="P100" s="477">
        <v>-1217297</v>
      </c>
      <c r="Q100" s="478">
        <v>1507449</v>
      </c>
    </row>
    <row r="101" spans="2:17" ht="12" customHeight="1" x14ac:dyDescent="0.25">
      <c r="B101" s="474" t="s">
        <v>321</v>
      </c>
      <c r="C101" s="477">
        <v>0</v>
      </c>
      <c r="D101" s="477">
        <v>0</v>
      </c>
      <c r="E101" s="477">
        <v>0</v>
      </c>
      <c r="F101" s="477">
        <v>0</v>
      </c>
      <c r="G101" s="477">
        <v>-22269</v>
      </c>
      <c r="H101" s="477">
        <v>-187690</v>
      </c>
      <c r="I101" s="477">
        <v>-11290</v>
      </c>
      <c r="J101" s="477">
        <v>-243976</v>
      </c>
      <c r="K101" s="477">
        <v>0</v>
      </c>
      <c r="L101" s="477">
        <v>-86</v>
      </c>
      <c r="M101" s="477">
        <v>0</v>
      </c>
      <c r="N101" s="477">
        <v>0</v>
      </c>
      <c r="O101" s="477">
        <v>0</v>
      </c>
      <c r="P101" s="477">
        <v>465311</v>
      </c>
      <c r="Q101" s="478">
        <v>0</v>
      </c>
    </row>
    <row r="102" spans="2:17" ht="12" customHeight="1" x14ac:dyDescent="0.25">
      <c r="B102" s="472" t="s">
        <v>322</v>
      </c>
      <c r="C102" s="479">
        <v>0</v>
      </c>
      <c r="D102" s="479">
        <v>0</v>
      </c>
      <c r="E102" s="479">
        <v>0</v>
      </c>
      <c r="F102" s="479">
        <v>0</v>
      </c>
      <c r="G102" s="479">
        <v>0</v>
      </c>
      <c r="H102" s="479">
        <v>0</v>
      </c>
      <c r="I102" s="479">
        <v>0</v>
      </c>
      <c r="J102" s="480">
        <v>0</v>
      </c>
      <c r="K102" s="479">
        <v>0</v>
      </c>
      <c r="L102" s="479">
        <v>0</v>
      </c>
      <c r="M102" s="479">
        <v>0</v>
      </c>
      <c r="N102" s="479">
        <v>0</v>
      </c>
      <c r="O102" s="479">
        <v>0</v>
      </c>
      <c r="P102" s="479">
        <v>291407</v>
      </c>
      <c r="Q102" s="481">
        <v>291407</v>
      </c>
    </row>
    <row r="103" spans="2:17" x14ac:dyDescent="0.25">
      <c r="B103" s="482" t="s">
        <v>107</v>
      </c>
      <c r="C103" s="483">
        <v>18320354</v>
      </c>
      <c r="D103" s="483">
        <v>20407088</v>
      </c>
      <c r="E103" s="483">
        <v>1565593</v>
      </c>
      <c r="F103" s="483">
        <v>749434</v>
      </c>
      <c r="G103" s="483">
        <v>705233</v>
      </c>
      <c r="H103" s="483">
        <v>554079</v>
      </c>
      <c r="I103" s="483">
        <v>30486</v>
      </c>
      <c r="J103" s="484">
        <v>6330646</v>
      </c>
      <c r="K103" s="483">
        <v>652443</v>
      </c>
      <c r="L103" s="483">
        <v>220538</v>
      </c>
      <c r="M103" s="483">
        <v>486052</v>
      </c>
      <c r="N103" s="483">
        <v>1053099</v>
      </c>
      <c r="O103" s="483">
        <v>23134792</v>
      </c>
      <c r="P103" s="483">
        <v>-27425173</v>
      </c>
      <c r="Q103" s="483">
        <v>46784664</v>
      </c>
    </row>
  </sheetData>
  <sheetProtection password="DDEA" sheet="1" objects="1" scenarios="1"/>
  <conditionalFormatting sqref="Q9:Q25 Q28:Q41 Q44:Q47">
    <cfRule type="cellIs" dxfId="3" priority="4" operator="equal">
      <formula>FALSE</formula>
    </cfRule>
  </conditionalFormatting>
  <conditionalFormatting sqref="J9:J23 J28:J41 J44:J50 J25 J52:J53">
    <cfRule type="cellIs" dxfId="2" priority="3" stopIfTrue="1" operator="lessThan">
      <formula>0</formula>
    </cfRule>
  </conditionalFormatting>
  <conditionalFormatting sqref="Q59:Q75 Q78:Q91 Q94:Q97">
    <cfRule type="cellIs" dxfId="1" priority="2" operator="equal">
      <formula>FALSE</formula>
    </cfRule>
  </conditionalFormatting>
  <conditionalFormatting sqref="J59:J73 J78:J91 J94:J100 J75 J102:J103">
    <cfRule type="cellIs" dxfId="0" priority="1" stopIfTrue="1" operator="lessThan">
      <formula>0</formula>
    </cfRule>
  </conditionalFormatting>
  <pageMargins left="0.25" right="0.25" top="0.75" bottom="0.75" header="0.3" footer="0.3"/>
  <pageSetup paperSize="9" scale="64" fitToHeight="0" orientation="landscape" r:id="rId1"/>
  <rowBreaks count="1" manualBreakCount="1">
    <brk id="53" max="16383" man="1"/>
  </rowBreaks>
  <colBreaks count="1" manualBreakCount="1">
    <brk id="1"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G49"/>
  <sheetViews>
    <sheetView workbookViewId="0">
      <selection activeCell="K1" sqref="K1"/>
    </sheetView>
  </sheetViews>
  <sheetFormatPr defaultColWidth="9.140625" defaultRowHeight="15" x14ac:dyDescent="0.25"/>
  <cols>
    <col min="1" max="1" width="5.7109375" style="1" customWidth="1"/>
    <col min="2" max="2" width="58.5703125" style="1" customWidth="1"/>
    <col min="3" max="3" width="16.28515625" style="1" customWidth="1"/>
    <col min="4" max="5" width="18.140625" style="1" customWidth="1"/>
    <col min="6" max="6" width="16.28515625" style="1" customWidth="1"/>
    <col min="7" max="16384" width="9.140625" style="1"/>
  </cols>
  <sheetData>
    <row r="4" spans="2:7" ht="35.25" customHeight="1" x14ac:dyDescent="0.25"/>
    <row r="5" spans="2:7" x14ac:dyDescent="0.25">
      <c r="B5" s="6"/>
      <c r="C5" s="6"/>
      <c r="D5" s="6"/>
      <c r="E5" s="6"/>
      <c r="F5" s="7"/>
      <c r="G5" s="4"/>
    </row>
    <row r="6" spans="2:7" x14ac:dyDescent="0.25">
      <c r="B6" s="961" t="s">
        <v>342</v>
      </c>
      <c r="C6" s="485" t="s">
        <v>323</v>
      </c>
      <c r="D6" s="964">
        <v>44531</v>
      </c>
      <c r="E6" s="964">
        <v>44166</v>
      </c>
      <c r="F6" s="966" t="s">
        <v>2</v>
      </c>
      <c r="G6" s="71"/>
    </row>
    <row r="7" spans="2:7" x14ac:dyDescent="0.25">
      <c r="B7" s="962"/>
      <c r="C7" s="486" t="s">
        <v>324</v>
      </c>
      <c r="D7" s="965"/>
      <c r="E7" s="965"/>
      <c r="F7" s="967"/>
      <c r="G7" s="71"/>
    </row>
    <row r="8" spans="2:7" x14ac:dyDescent="0.25">
      <c r="B8" s="487" t="s">
        <v>343</v>
      </c>
      <c r="C8" s="488">
        <v>267.02677822580642</v>
      </c>
      <c r="D8" s="489">
        <v>217.06033593550984</v>
      </c>
      <c r="E8" s="489">
        <v>201.65779458946838</v>
      </c>
      <c r="F8" s="490">
        <v>7.6379598306119068</v>
      </c>
      <c r="G8" s="72"/>
    </row>
    <row r="9" spans="2:7" x14ac:dyDescent="0.25">
      <c r="B9" s="491" t="s">
        <v>344</v>
      </c>
      <c r="C9" s="492">
        <v>99.521586021505371</v>
      </c>
      <c r="D9" s="493">
        <v>250.67</v>
      </c>
      <c r="E9" s="493">
        <v>232.89</v>
      </c>
      <c r="F9" s="494">
        <v>7.6345055605650636</v>
      </c>
    </row>
    <row r="10" spans="2:7" x14ac:dyDescent="0.25">
      <c r="B10" s="491" t="s">
        <v>345</v>
      </c>
      <c r="C10" s="495">
        <v>7.3840389784946243</v>
      </c>
      <c r="D10" s="496">
        <v>275.85000000000002</v>
      </c>
      <c r="E10" s="496">
        <v>254</v>
      </c>
      <c r="F10" s="494">
        <v>8.602362204724411</v>
      </c>
    </row>
    <row r="11" spans="2:7" x14ac:dyDescent="0.25">
      <c r="B11" s="497" t="s">
        <v>579</v>
      </c>
      <c r="C11" s="495">
        <v>123.89298118279568</v>
      </c>
      <c r="D11" s="496">
        <v>191.43</v>
      </c>
      <c r="E11" s="496">
        <v>177.96</v>
      </c>
      <c r="F11" s="494">
        <v>7.5691166554281875</v>
      </c>
    </row>
    <row r="12" spans="2:7" x14ac:dyDescent="0.25">
      <c r="B12" s="497" t="s">
        <v>580</v>
      </c>
      <c r="C12" s="495">
        <v>36.228172043010758</v>
      </c>
      <c r="D12" s="496">
        <v>200.4</v>
      </c>
      <c r="E12" s="496">
        <v>185.79</v>
      </c>
      <c r="F12" s="494">
        <v>7.8637170999515726</v>
      </c>
    </row>
    <row r="13" spans="2:7" x14ac:dyDescent="0.25">
      <c r="B13" s="498" t="s">
        <v>346</v>
      </c>
      <c r="C13" s="499"/>
      <c r="D13" s="500"/>
      <c r="E13" s="499"/>
      <c r="F13" s="494" t="s">
        <v>347</v>
      </c>
    </row>
    <row r="14" spans="2:7" x14ac:dyDescent="0.25">
      <c r="B14" s="501" t="s">
        <v>348</v>
      </c>
      <c r="C14" s="502">
        <v>14.052002688172044</v>
      </c>
      <c r="D14" s="503">
        <v>235.12</v>
      </c>
      <c r="E14" s="503">
        <v>217.59</v>
      </c>
      <c r="F14" s="494">
        <v>8.0564364171147531</v>
      </c>
    </row>
    <row r="15" spans="2:7" x14ac:dyDescent="0.25">
      <c r="B15" s="504" t="s">
        <v>349</v>
      </c>
      <c r="C15" s="505">
        <v>265.50923472222229</v>
      </c>
      <c r="D15" s="506">
        <v>213.12</v>
      </c>
      <c r="E15" s="506">
        <v>202.10175710702566</v>
      </c>
      <c r="F15" s="507">
        <v>5.4518293411667251</v>
      </c>
    </row>
    <row r="16" spans="2:7" x14ac:dyDescent="0.25">
      <c r="B16" s="508" t="s">
        <v>737</v>
      </c>
      <c r="C16" s="509"/>
      <c r="D16" s="510"/>
      <c r="E16" s="510"/>
      <c r="F16" s="511"/>
      <c r="G16" s="69"/>
    </row>
    <row r="17" spans="2:7" x14ac:dyDescent="0.25">
      <c r="B17" s="512"/>
      <c r="C17" s="513"/>
      <c r="D17" s="514"/>
      <c r="E17" s="514"/>
      <c r="F17" s="515"/>
      <c r="G17" s="243"/>
    </row>
    <row r="18" spans="2:7" x14ac:dyDescent="0.25">
      <c r="B18" s="961" t="s">
        <v>740</v>
      </c>
      <c r="C18" s="485" t="s">
        <v>323</v>
      </c>
      <c r="D18" s="964">
        <v>44531</v>
      </c>
      <c r="E18" s="964">
        <v>44166</v>
      </c>
      <c r="F18" s="966" t="s">
        <v>2</v>
      </c>
    </row>
    <row r="19" spans="2:7" x14ac:dyDescent="0.25">
      <c r="B19" s="962"/>
      <c r="C19" s="486" t="s">
        <v>324</v>
      </c>
      <c r="D19" s="965"/>
      <c r="E19" s="965"/>
      <c r="F19" s="967"/>
    </row>
    <row r="20" spans="2:7" x14ac:dyDescent="0.25">
      <c r="B20" s="516" t="s">
        <v>325</v>
      </c>
      <c r="C20" s="517">
        <v>582.69114802016122</v>
      </c>
      <c r="D20" s="518">
        <v>348.31792544721509</v>
      </c>
      <c r="E20" s="518">
        <v>335.61299041132696</v>
      </c>
      <c r="F20" s="519">
        <v>3.7855909630664097</v>
      </c>
    </row>
    <row r="21" spans="2:7" x14ac:dyDescent="0.25">
      <c r="B21" s="520" t="s">
        <v>326</v>
      </c>
      <c r="C21" s="521">
        <v>70.313022849462385</v>
      </c>
      <c r="D21" s="522">
        <v>291.16695485886845</v>
      </c>
      <c r="E21" s="522">
        <v>240.18726620153785</v>
      </c>
      <c r="F21" s="523">
        <v>21.22497560489083</v>
      </c>
    </row>
    <row r="22" spans="2:7" x14ac:dyDescent="0.25">
      <c r="B22" s="520" t="s">
        <v>327</v>
      </c>
      <c r="C22" s="521">
        <v>60.106998655913983</v>
      </c>
      <c r="D22" s="522">
        <v>293.75077133392517</v>
      </c>
      <c r="E22" s="522">
        <v>218.17093928526961</v>
      </c>
      <c r="F22" s="523">
        <v>34.642483685616398</v>
      </c>
    </row>
    <row r="23" spans="2:7" x14ac:dyDescent="0.25">
      <c r="B23" s="520" t="s">
        <v>328</v>
      </c>
      <c r="C23" s="521">
        <v>58.026209677419367</v>
      </c>
      <c r="D23" s="522">
        <v>267.57231367916324</v>
      </c>
      <c r="E23" s="522">
        <v>247.57019607990415</v>
      </c>
      <c r="F23" s="523">
        <v>8.0793722006841762</v>
      </c>
    </row>
    <row r="24" spans="2:7" x14ac:dyDescent="0.25">
      <c r="B24" s="520" t="s">
        <v>329</v>
      </c>
      <c r="C24" s="521">
        <v>54.217908602150544</v>
      </c>
      <c r="D24" s="522">
        <v>449.01221484667946</v>
      </c>
      <c r="E24" s="522">
        <v>420.9183325163641</v>
      </c>
      <c r="F24" s="523">
        <v>6.6744259301709352</v>
      </c>
    </row>
    <row r="25" spans="2:7" x14ac:dyDescent="0.25">
      <c r="B25" s="520" t="s">
        <v>330</v>
      </c>
      <c r="C25" s="521">
        <v>107.51694220430107</v>
      </c>
      <c r="D25" s="522">
        <v>301.46062901689476</v>
      </c>
      <c r="E25" s="522">
        <v>286.12960835567236</v>
      </c>
      <c r="F25" s="523">
        <v>5.3580685862349542</v>
      </c>
    </row>
    <row r="26" spans="2:7" x14ac:dyDescent="0.25">
      <c r="B26" s="524" t="s">
        <v>331</v>
      </c>
      <c r="C26" s="521">
        <v>26.576134408602154</v>
      </c>
      <c r="D26" s="522">
        <v>187.53995570850307</v>
      </c>
      <c r="E26" s="522">
        <v>178.93875966063587</v>
      </c>
      <c r="F26" s="523">
        <v>4.8067819762357189</v>
      </c>
    </row>
    <row r="27" spans="2:7" x14ac:dyDescent="0.25">
      <c r="B27" s="520" t="s">
        <v>332</v>
      </c>
      <c r="C27" s="521">
        <v>111.44811424731182</v>
      </c>
      <c r="D27" s="522">
        <v>225.83206778669137</v>
      </c>
      <c r="E27" s="522">
        <v>273.24789630703208</v>
      </c>
      <c r="F27" s="523">
        <v>-17.352678341231375</v>
      </c>
    </row>
    <row r="28" spans="2:7" x14ac:dyDescent="0.25">
      <c r="B28" s="520" t="s">
        <v>333</v>
      </c>
      <c r="C28" s="521">
        <v>679.58492609274185</v>
      </c>
      <c r="D28" s="522">
        <v>117.90789125534712</v>
      </c>
      <c r="E28" s="522">
        <v>111.86263796801184</v>
      </c>
      <c r="F28" s="523">
        <v>5.4041755112765877</v>
      </c>
    </row>
    <row r="29" spans="2:7" x14ac:dyDescent="0.25">
      <c r="B29" s="520" t="s">
        <v>334</v>
      </c>
      <c r="C29" s="521">
        <v>138.60886290322583</v>
      </c>
      <c r="D29" s="522">
        <v>166.05000006109091</v>
      </c>
      <c r="E29" s="522">
        <v>153.67000004634409</v>
      </c>
      <c r="F29" s="523">
        <v>8.05622438407838</v>
      </c>
    </row>
    <row r="30" spans="2:7" x14ac:dyDescent="0.25">
      <c r="B30" s="520" t="s">
        <v>335</v>
      </c>
      <c r="C30" s="521">
        <v>230.62558198924731</v>
      </c>
      <c r="D30" s="522">
        <v>146.10999985062836</v>
      </c>
      <c r="E30" s="522">
        <v>135.21000000825714</v>
      </c>
      <c r="F30" s="523">
        <v>8.0615337931407183</v>
      </c>
    </row>
    <row r="31" spans="2:7" x14ac:dyDescent="0.25">
      <c r="B31" s="525" t="s">
        <v>336</v>
      </c>
      <c r="C31" s="526">
        <v>513.57065526881706</v>
      </c>
      <c r="D31" s="522">
        <v>287.45093106404556</v>
      </c>
      <c r="E31" s="527">
        <v>235.39107588850061</v>
      </c>
      <c r="F31" s="523">
        <v>22.116324919728282</v>
      </c>
    </row>
    <row r="32" spans="2:7" x14ac:dyDescent="0.25">
      <c r="B32" s="528" t="s">
        <v>741</v>
      </c>
      <c r="C32" s="529">
        <v>2633.2865049193547</v>
      </c>
      <c r="D32" s="530">
        <v>238.48299502278007</v>
      </c>
      <c r="E32" s="531">
        <v>216.17718397304577</v>
      </c>
      <c r="F32" s="532">
        <v>10.318300312634076</v>
      </c>
    </row>
    <row r="33" spans="2:7" ht="9.75" customHeight="1" x14ac:dyDescent="0.25">
      <c r="B33" s="508" t="s">
        <v>736</v>
      </c>
      <c r="C33" s="533"/>
      <c r="D33" s="534"/>
      <c r="E33" s="535"/>
      <c r="F33" s="536"/>
    </row>
    <row r="34" spans="2:7" ht="9.75" customHeight="1" x14ac:dyDescent="0.25">
      <c r="B34" s="537" t="s">
        <v>337</v>
      </c>
      <c r="C34" s="538"/>
      <c r="D34" s="539"/>
      <c r="E34" s="511"/>
      <c r="F34" s="540"/>
      <c r="G34" s="69"/>
    </row>
    <row r="35" spans="2:7" ht="9.75" customHeight="1" x14ac:dyDescent="0.25">
      <c r="B35" s="541" t="s">
        <v>338</v>
      </c>
      <c r="C35" s="542"/>
      <c r="D35" s="543"/>
      <c r="E35" s="544"/>
      <c r="F35" s="545"/>
      <c r="G35" s="71"/>
    </row>
    <row r="36" spans="2:7" ht="9.75" customHeight="1" x14ac:dyDescent="0.25">
      <c r="B36" s="541" t="s">
        <v>339</v>
      </c>
      <c r="C36" s="546"/>
      <c r="D36" s="547"/>
      <c r="E36" s="544"/>
      <c r="F36" s="545"/>
      <c r="G36" s="71"/>
    </row>
    <row r="37" spans="2:7" ht="9.75" customHeight="1" x14ac:dyDescent="0.25">
      <c r="B37" s="541" t="s">
        <v>340</v>
      </c>
      <c r="C37" s="546"/>
      <c r="D37" s="547"/>
      <c r="E37" s="544"/>
      <c r="F37" s="545"/>
      <c r="G37" s="71"/>
    </row>
    <row r="38" spans="2:7" ht="9.75" customHeight="1" x14ac:dyDescent="0.25">
      <c r="B38" s="963" t="s">
        <v>341</v>
      </c>
      <c r="C38" s="963"/>
      <c r="D38" s="963"/>
      <c r="E38" s="963"/>
      <c r="F38" s="963"/>
      <c r="G38" s="71"/>
    </row>
    <row r="39" spans="2:7" x14ac:dyDescent="0.25">
      <c r="B39" s="548"/>
      <c r="C39" s="549"/>
      <c r="D39" s="544"/>
      <c r="E39" s="544"/>
      <c r="F39" s="544"/>
      <c r="G39" s="70"/>
    </row>
    <row r="40" spans="2:7" x14ac:dyDescent="0.25">
      <c r="B40" s="961" t="s">
        <v>738</v>
      </c>
      <c r="C40" s="485"/>
      <c r="D40" s="964">
        <v>44531</v>
      </c>
      <c r="E40" s="964">
        <v>44166</v>
      </c>
      <c r="F40" s="966" t="s">
        <v>2</v>
      </c>
      <c r="G40" s="73"/>
    </row>
    <row r="41" spans="2:7" x14ac:dyDescent="0.25">
      <c r="B41" s="962"/>
      <c r="C41" s="486"/>
      <c r="D41" s="965"/>
      <c r="E41" s="965"/>
      <c r="F41" s="967"/>
    </row>
    <row r="42" spans="2:7" x14ac:dyDescent="0.25">
      <c r="B42" s="550" t="s">
        <v>350</v>
      </c>
      <c r="C42" s="551"/>
      <c r="D42" s="552">
        <v>540.97</v>
      </c>
      <c r="E42" s="552">
        <v>498.81938423390204</v>
      </c>
      <c r="F42" s="553">
        <v>8.4500757385027825</v>
      </c>
    </row>
    <row r="43" spans="2:7" x14ac:dyDescent="0.25">
      <c r="B43" s="554" t="s">
        <v>351</v>
      </c>
      <c r="C43" s="555"/>
      <c r="D43" s="552">
        <v>530.98</v>
      </c>
      <c r="E43" s="552">
        <v>487.41454121435504</v>
      </c>
      <c r="F43" s="553">
        <v>8.9380712108229297</v>
      </c>
    </row>
    <row r="44" spans="2:7" x14ac:dyDescent="0.25">
      <c r="B44" s="554" t="s">
        <v>352</v>
      </c>
      <c r="C44" s="555"/>
      <c r="D44" s="552">
        <v>629.62</v>
      </c>
      <c r="E44" s="552">
        <v>574.56773625068104</v>
      </c>
      <c r="F44" s="553">
        <v>9.5815097639418987</v>
      </c>
    </row>
    <row r="45" spans="2:7" x14ac:dyDescent="0.25">
      <c r="B45" s="554" t="s">
        <v>353</v>
      </c>
      <c r="C45" s="555"/>
      <c r="D45" s="552">
        <v>589.41</v>
      </c>
      <c r="E45" s="552">
        <v>489.56562869544757</v>
      </c>
      <c r="F45" s="553">
        <v>20.394481444828784</v>
      </c>
    </row>
    <row r="46" spans="2:7" x14ac:dyDescent="0.25">
      <c r="B46" s="556" t="s">
        <v>354</v>
      </c>
      <c r="C46" s="557"/>
      <c r="D46" s="552">
        <v>401.34</v>
      </c>
      <c r="E46" s="558">
        <v>356.02604305125055</v>
      </c>
      <c r="F46" s="553">
        <v>12.727708501432966</v>
      </c>
    </row>
    <row r="47" spans="2:7" x14ac:dyDescent="0.25">
      <c r="B47" s="504" t="s">
        <v>739</v>
      </c>
      <c r="C47" s="505"/>
      <c r="D47" s="506">
        <v>592.16999999999996</v>
      </c>
      <c r="E47" s="506">
        <v>537.80992543402613</v>
      </c>
      <c r="F47" s="507">
        <v>10.107674104769249</v>
      </c>
    </row>
    <row r="48" spans="2:7" x14ac:dyDescent="0.25">
      <c r="B48" s="504" t="s">
        <v>355</v>
      </c>
      <c r="C48" s="505"/>
      <c r="D48" s="506">
        <v>29.92</v>
      </c>
      <c r="E48" s="506">
        <v>26.88201257987874</v>
      </c>
      <c r="F48" s="507">
        <v>11.301190381836236</v>
      </c>
    </row>
    <row r="49" spans="2:6" x14ac:dyDescent="0.25">
      <c r="B49" s="559" t="s">
        <v>356</v>
      </c>
      <c r="C49" s="549"/>
      <c r="D49" s="559"/>
      <c r="E49" s="544"/>
      <c r="F49" s="544"/>
    </row>
  </sheetData>
  <sheetProtection password="DDEA" sheet="1" objects="1" scenarios="1"/>
  <mergeCells count="13">
    <mergeCell ref="B18:B19"/>
    <mergeCell ref="B6:B7"/>
    <mergeCell ref="B40:B41"/>
    <mergeCell ref="B38:F38"/>
    <mergeCell ref="D18:D19"/>
    <mergeCell ref="E18:E19"/>
    <mergeCell ref="D6:D7"/>
    <mergeCell ref="E6:E7"/>
    <mergeCell ref="F6:F7"/>
    <mergeCell ref="D40:D41"/>
    <mergeCell ref="E40:E41"/>
    <mergeCell ref="F40:F41"/>
    <mergeCell ref="F18:F19"/>
  </mergeCells>
  <pageMargins left="0.25" right="0.25" top="0.75" bottom="0.75" header="0.3" footer="0.3"/>
  <pageSetup paperSize="9" scale="70"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H27"/>
  <sheetViews>
    <sheetView workbookViewId="0">
      <selection activeCell="K1" sqref="K1"/>
    </sheetView>
  </sheetViews>
  <sheetFormatPr defaultColWidth="9.140625" defaultRowHeight="15" x14ac:dyDescent="0.25"/>
  <cols>
    <col min="1" max="1" width="5.7109375" style="1" customWidth="1"/>
    <col min="2" max="2" width="60.7109375" style="1" customWidth="1"/>
    <col min="3" max="4" width="10.7109375" style="1" customWidth="1"/>
    <col min="5" max="5" width="12.7109375" style="1" customWidth="1"/>
    <col min="6" max="6" width="10.7109375" style="1" customWidth="1"/>
    <col min="7" max="7" width="10.5703125" style="1" customWidth="1"/>
    <col min="8" max="8" width="12.7109375" style="1" customWidth="1"/>
    <col min="9" max="16384" width="9.140625" style="1"/>
  </cols>
  <sheetData>
    <row r="4" spans="2:8" ht="35.25" customHeight="1" x14ac:dyDescent="0.25"/>
    <row r="6" spans="2:8" x14ac:dyDescent="0.25">
      <c r="B6" s="560"/>
      <c r="C6" s="560"/>
      <c r="D6" s="560"/>
      <c r="E6" s="561"/>
      <c r="F6" s="560"/>
      <c r="G6" s="560"/>
      <c r="H6" s="561" t="s">
        <v>44</v>
      </c>
    </row>
    <row r="7" spans="2:8" ht="30" customHeight="1" x14ac:dyDescent="0.25">
      <c r="B7" s="562" t="s">
        <v>581</v>
      </c>
      <c r="C7" s="563" t="s">
        <v>0</v>
      </c>
      <c r="D7" s="563" t="s">
        <v>1</v>
      </c>
      <c r="E7" s="129" t="s">
        <v>2</v>
      </c>
      <c r="F7" s="564">
        <v>2021</v>
      </c>
      <c r="G7" s="564">
        <v>2020</v>
      </c>
      <c r="H7" s="129" t="s">
        <v>2</v>
      </c>
    </row>
    <row r="8" spans="2:8" x14ac:dyDescent="0.25">
      <c r="B8" s="565" t="s">
        <v>586</v>
      </c>
      <c r="C8" s="566">
        <v>1098441</v>
      </c>
      <c r="D8" s="566">
        <v>892802</v>
      </c>
      <c r="E8" s="567">
        <v>23.032990517494369</v>
      </c>
      <c r="F8" s="566">
        <v>3872427</v>
      </c>
      <c r="G8" s="566">
        <v>3107956</v>
      </c>
      <c r="H8" s="568">
        <v>24.597227245173347</v>
      </c>
    </row>
    <row r="9" spans="2:8" x14ac:dyDescent="0.25">
      <c r="B9" s="569" t="s">
        <v>358</v>
      </c>
      <c r="C9" s="566">
        <v>458034</v>
      </c>
      <c r="D9" s="566">
        <v>449563</v>
      </c>
      <c r="E9" s="570">
        <v>1.8842742841381543</v>
      </c>
      <c r="F9" s="566">
        <v>1787691</v>
      </c>
      <c r="G9" s="566">
        <v>1766058</v>
      </c>
      <c r="H9" s="571">
        <v>1.2249314575172532</v>
      </c>
    </row>
    <row r="10" spans="2:8" x14ac:dyDescent="0.25">
      <c r="B10" s="569" t="s">
        <v>359</v>
      </c>
      <c r="C10" s="566">
        <v>98817</v>
      </c>
      <c r="D10" s="566">
        <v>716456</v>
      </c>
      <c r="E10" s="570">
        <v>-86.207527049811844</v>
      </c>
      <c r="F10" s="566">
        <v>1673116</v>
      </c>
      <c r="G10" s="566">
        <v>1176798</v>
      </c>
      <c r="H10" s="571">
        <v>42.175292616064944</v>
      </c>
    </row>
    <row r="11" spans="2:8" x14ac:dyDescent="0.25">
      <c r="B11" s="569" t="s">
        <v>582</v>
      </c>
      <c r="C11" s="566">
        <v>0</v>
      </c>
      <c r="D11" s="566">
        <v>0</v>
      </c>
      <c r="E11" s="570">
        <v>0</v>
      </c>
      <c r="F11" s="566">
        <v>0</v>
      </c>
      <c r="G11" s="566">
        <v>0</v>
      </c>
      <c r="H11" s="571">
        <v>0</v>
      </c>
    </row>
    <row r="12" spans="2:8" x14ac:dyDescent="0.25">
      <c r="B12" s="569" t="s">
        <v>583</v>
      </c>
      <c r="C12" s="566">
        <v>138216</v>
      </c>
      <c r="D12" s="566">
        <v>50932</v>
      </c>
      <c r="E12" s="570">
        <v>171.37359616743893</v>
      </c>
      <c r="F12" s="566">
        <v>360371</v>
      </c>
      <c r="G12" s="566">
        <v>161324</v>
      </c>
      <c r="H12" s="570">
        <v>123.38337755076738</v>
      </c>
    </row>
    <row r="13" spans="2:8" x14ac:dyDescent="0.25">
      <c r="B13" s="569" t="s">
        <v>360</v>
      </c>
      <c r="C13" s="566">
        <v>68123</v>
      </c>
      <c r="D13" s="566">
        <v>55506</v>
      </c>
      <c r="E13" s="570">
        <v>22.730875941339669</v>
      </c>
      <c r="F13" s="566">
        <v>271435</v>
      </c>
      <c r="G13" s="566">
        <v>221406</v>
      </c>
      <c r="H13" s="571">
        <v>22.596045274292486</v>
      </c>
    </row>
    <row r="14" spans="2:8" x14ac:dyDescent="0.25">
      <c r="B14" s="569" t="s">
        <v>392</v>
      </c>
      <c r="C14" s="566">
        <v>764905</v>
      </c>
      <c r="D14" s="566">
        <v>349496</v>
      </c>
      <c r="E14" s="570">
        <v>118.85944331265593</v>
      </c>
      <c r="F14" s="566">
        <v>2578241</v>
      </c>
      <c r="G14" s="566">
        <v>1087439</v>
      </c>
      <c r="H14" s="570">
        <v>137.09293118970351</v>
      </c>
    </row>
    <row r="15" spans="2:8" x14ac:dyDescent="0.25">
      <c r="B15" s="572" t="s">
        <v>584</v>
      </c>
      <c r="C15" s="566">
        <v>35818</v>
      </c>
      <c r="D15" s="566">
        <v>0</v>
      </c>
      <c r="E15" s="573">
        <v>0</v>
      </c>
      <c r="F15" s="566">
        <v>35818</v>
      </c>
      <c r="G15" s="566">
        <v>0</v>
      </c>
      <c r="H15" s="570">
        <v>0</v>
      </c>
    </row>
    <row r="16" spans="2:8" x14ac:dyDescent="0.25">
      <c r="B16" s="572" t="s">
        <v>585</v>
      </c>
      <c r="C16" s="566">
        <v>-300507</v>
      </c>
      <c r="D16" s="566">
        <v>-193586</v>
      </c>
      <c r="E16" s="573">
        <v>55.231783290113952</v>
      </c>
      <c r="F16" s="566">
        <v>-1075356</v>
      </c>
      <c r="G16" s="566">
        <v>-691451</v>
      </c>
      <c r="H16" s="574">
        <v>55.521649401042161</v>
      </c>
    </row>
    <row r="17" spans="2:8" x14ac:dyDescent="0.25">
      <c r="B17" s="575" t="s">
        <v>107</v>
      </c>
      <c r="C17" s="576">
        <v>2361847</v>
      </c>
      <c r="D17" s="576">
        <v>2321169</v>
      </c>
      <c r="E17" s="577">
        <v>1.7524790310399663</v>
      </c>
      <c r="F17" s="576">
        <v>9503743</v>
      </c>
      <c r="G17" s="576">
        <v>6829530</v>
      </c>
      <c r="H17" s="578">
        <v>39.15661839101665</v>
      </c>
    </row>
    <row r="18" spans="2:8" x14ac:dyDescent="0.25">
      <c r="B18" s="427"/>
      <c r="C18" s="427"/>
      <c r="D18" s="427"/>
      <c r="E18" s="427"/>
      <c r="F18" s="427"/>
      <c r="G18" s="427"/>
      <c r="H18" s="427"/>
    </row>
    <row r="19" spans="2:8" x14ac:dyDescent="0.25">
      <c r="B19" s="579"/>
      <c r="C19" s="427"/>
      <c r="D19" s="427"/>
      <c r="E19" s="427"/>
      <c r="F19" s="427"/>
      <c r="G19" s="427"/>
      <c r="H19" s="580" t="s">
        <v>44</v>
      </c>
    </row>
    <row r="20" spans="2:8" ht="30" customHeight="1" x14ac:dyDescent="0.25">
      <c r="B20" s="562" t="s">
        <v>587</v>
      </c>
      <c r="C20" s="563" t="s">
        <v>0</v>
      </c>
      <c r="D20" s="563" t="s">
        <v>1</v>
      </c>
      <c r="E20" s="129" t="s">
        <v>2</v>
      </c>
      <c r="F20" s="564">
        <v>2021</v>
      </c>
      <c r="G20" s="564">
        <v>2020</v>
      </c>
      <c r="H20" s="129" t="s">
        <v>2</v>
      </c>
    </row>
    <row r="21" spans="2:8" x14ac:dyDescent="0.25">
      <c r="B21" s="581" t="s">
        <v>597</v>
      </c>
      <c r="C21" s="582">
        <v>411293</v>
      </c>
      <c r="D21" s="582">
        <v>381796</v>
      </c>
      <c r="E21" s="583">
        <v>7.725853597208987</v>
      </c>
      <c r="F21" s="584">
        <v>1658700</v>
      </c>
      <c r="G21" s="584">
        <v>1387488</v>
      </c>
      <c r="H21" s="583">
        <v>19.546979865771807</v>
      </c>
    </row>
    <row r="22" spans="2:8" x14ac:dyDescent="0.25">
      <c r="B22" s="585" t="s">
        <v>598</v>
      </c>
      <c r="C22" s="586">
        <v>40563</v>
      </c>
      <c r="D22" s="586">
        <v>49335</v>
      </c>
      <c r="E22" s="587">
        <v>-17.780480389176045</v>
      </c>
      <c r="F22" s="584">
        <v>156815</v>
      </c>
      <c r="G22" s="584">
        <v>160149</v>
      </c>
      <c r="H22" s="587">
        <v>-2.0818113132145655</v>
      </c>
    </row>
    <row r="23" spans="2:8" x14ac:dyDescent="0.25">
      <c r="B23" s="585" t="s">
        <v>599</v>
      </c>
      <c r="C23" s="588">
        <v>19232</v>
      </c>
      <c r="D23" s="589">
        <v>28824</v>
      </c>
      <c r="E23" s="587">
        <v>-33.277824035525953</v>
      </c>
      <c r="F23" s="589">
        <v>76328</v>
      </c>
      <c r="G23" s="589">
        <v>102768</v>
      </c>
      <c r="H23" s="587">
        <v>-25.727853028179982</v>
      </c>
    </row>
    <row r="24" spans="2:8" x14ac:dyDescent="0.25">
      <c r="B24" s="585" t="s">
        <v>600</v>
      </c>
      <c r="C24" s="586">
        <v>501500</v>
      </c>
      <c r="D24" s="588">
        <v>129378</v>
      </c>
      <c r="E24" s="587">
        <v>287.62386186214036</v>
      </c>
      <c r="F24" s="584">
        <v>888163</v>
      </c>
      <c r="G24" s="584">
        <v>46075</v>
      </c>
      <c r="H24" s="587">
        <v>1827.6462289744979</v>
      </c>
    </row>
    <row r="25" spans="2:8" x14ac:dyDescent="0.25">
      <c r="B25" s="590" t="s">
        <v>601</v>
      </c>
      <c r="C25" s="588">
        <v>-93752</v>
      </c>
      <c r="D25" s="588">
        <v>-58273</v>
      </c>
      <c r="E25" s="591">
        <v>60.884114426921563</v>
      </c>
      <c r="F25" s="592">
        <v>-278363</v>
      </c>
      <c r="G25" s="592">
        <v>-170913</v>
      </c>
      <c r="H25" s="587">
        <v>62.868242907210089</v>
      </c>
    </row>
    <row r="26" spans="2:8" x14ac:dyDescent="0.25">
      <c r="B26" s="593" t="s">
        <v>361</v>
      </c>
      <c r="C26" s="594">
        <v>878836</v>
      </c>
      <c r="D26" s="594">
        <v>531060</v>
      </c>
      <c r="E26" s="595">
        <v>65.487138929687802</v>
      </c>
      <c r="F26" s="594">
        <v>2501643</v>
      </c>
      <c r="G26" s="594">
        <v>1525567</v>
      </c>
      <c r="H26" s="595">
        <v>63.981195188411924</v>
      </c>
    </row>
    <row r="27" spans="2:8" x14ac:dyDescent="0.25">
      <c r="B27" s="156"/>
      <c r="C27" s="157"/>
      <c r="D27" s="157"/>
      <c r="E27" s="158"/>
      <c r="F27" s="157"/>
      <c r="G27" s="157"/>
      <c r="H27" s="158"/>
    </row>
  </sheetData>
  <sheetProtection password="DDEA" sheet="1" objects="1" scenarios="1"/>
  <pageMargins left="0.25" right="0.25" top="0.75" bottom="0.75" header="0.3" footer="0.3"/>
  <pageSetup paperSize="9" scale="9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H20"/>
  <sheetViews>
    <sheetView workbookViewId="0">
      <selection activeCell="E12" sqref="E12"/>
    </sheetView>
  </sheetViews>
  <sheetFormatPr defaultColWidth="9.140625" defaultRowHeight="15" x14ac:dyDescent="0.25"/>
  <cols>
    <col min="1" max="1" width="5.7109375" style="1" customWidth="1"/>
    <col min="2" max="2" width="60.7109375" style="1" customWidth="1"/>
    <col min="3" max="4" width="10.7109375" style="1" customWidth="1"/>
    <col min="5" max="5" width="12.7109375" style="1" customWidth="1"/>
    <col min="6" max="6" width="10.7109375" style="1" customWidth="1"/>
    <col min="7" max="7" width="10.5703125" style="1" customWidth="1"/>
    <col min="8" max="8" width="12.7109375" style="1" customWidth="1"/>
    <col min="9" max="16384" width="9.140625" style="1"/>
  </cols>
  <sheetData>
    <row r="4" spans="2:8" ht="35.25" customHeight="1" x14ac:dyDescent="0.25"/>
    <row r="6" spans="2:8" x14ac:dyDescent="0.25">
      <c r="B6" s="299"/>
      <c r="C6" s="299"/>
      <c r="D6" s="299"/>
      <c r="E6" s="299"/>
      <c r="F6" s="299"/>
      <c r="G6" s="299"/>
      <c r="H6" s="471" t="s">
        <v>742</v>
      </c>
    </row>
    <row r="7" spans="2:8" ht="30" customHeight="1" x14ac:dyDescent="0.25">
      <c r="B7" s="596" t="s">
        <v>602</v>
      </c>
      <c r="C7" s="597"/>
      <c r="D7" s="598">
        <v>2022</v>
      </c>
      <c r="E7" s="598">
        <v>2023</v>
      </c>
      <c r="F7" s="598">
        <v>2024</v>
      </c>
      <c r="G7" s="598">
        <v>2025</v>
      </c>
      <c r="H7" s="598">
        <v>2026</v>
      </c>
    </row>
    <row r="8" spans="2:8" x14ac:dyDescent="0.25">
      <c r="B8" s="599" t="s">
        <v>751</v>
      </c>
      <c r="C8" s="599"/>
      <c r="D8" s="600">
        <v>2233.5164472236611</v>
      </c>
      <c r="E8" s="600">
        <v>2239.6174743324109</v>
      </c>
      <c r="F8" s="600">
        <v>2223.3547057047581</v>
      </c>
      <c r="G8" s="600">
        <v>1662.0667675358404</v>
      </c>
      <c r="H8" s="600">
        <v>1661.3959338935115</v>
      </c>
    </row>
    <row r="9" spans="2:8" x14ac:dyDescent="0.25">
      <c r="B9" s="601" t="s">
        <v>752</v>
      </c>
      <c r="C9" s="601"/>
      <c r="D9" s="602">
        <v>386.83955440816328</v>
      </c>
      <c r="E9" s="602">
        <v>392.38653399999998</v>
      </c>
      <c r="F9" s="602">
        <v>392.38653399999998</v>
      </c>
      <c r="G9" s="602">
        <v>392.38653399999998</v>
      </c>
      <c r="H9" s="602">
        <v>392.38653399999998</v>
      </c>
    </row>
    <row r="10" spans="2:8" ht="15.75" thickBot="1" x14ac:dyDescent="0.3">
      <c r="B10" s="603" t="s">
        <v>753</v>
      </c>
      <c r="C10" s="603"/>
      <c r="D10" s="604">
        <v>153.16154246575343</v>
      </c>
      <c r="E10" s="604">
        <v>15.186199999999999</v>
      </c>
      <c r="F10" s="604">
        <v>15.186199999999999</v>
      </c>
      <c r="G10" s="604">
        <v>15.186199999999999</v>
      </c>
      <c r="H10" s="604">
        <v>0</v>
      </c>
    </row>
    <row r="11" spans="2:8" ht="15.75" thickBot="1" x14ac:dyDescent="0.3">
      <c r="B11" s="605" t="s">
        <v>754</v>
      </c>
      <c r="C11" s="605"/>
      <c r="D11" s="606">
        <v>2773.5175440975777</v>
      </c>
      <c r="E11" s="606">
        <v>2647.1902083324112</v>
      </c>
      <c r="F11" s="606">
        <v>2630.9274397047584</v>
      </c>
      <c r="G11" s="606">
        <v>2069.6395015358403</v>
      </c>
      <c r="H11" s="606">
        <v>2053.7824678935112</v>
      </c>
    </row>
    <row r="12" spans="2:8" ht="15.75" thickBot="1" x14ac:dyDescent="0.3">
      <c r="B12" s="605" t="s">
        <v>755</v>
      </c>
      <c r="C12" s="605"/>
      <c r="D12" s="607">
        <v>2302.9877952132847</v>
      </c>
      <c r="E12" s="607">
        <v>1953.395119671233</v>
      </c>
      <c r="F12" s="607">
        <v>1366.2750038251365</v>
      </c>
      <c r="G12" s="607">
        <v>1176.826838356164</v>
      </c>
      <c r="H12" s="607">
        <v>956.37399999999991</v>
      </c>
    </row>
    <row r="13" spans="2:8" x14ac:dyDescent="0.25">
      <c r="B13" s="608" t="s">
        <v>756</v>
      </c>
      <c r="C13" s="608"/>
      <c r="D13" s="609">
        <v>598.29</v>
      </c>
      <c r="E13" s="609">
        <v>780.58333199999993</v>
      </c>
      <c r="F13" s="609">
        <v>649.29</v>
      </c>
      <c r="G13" s="609">
        <v>663.68999999999994</v>
      </c>
      <c r="H13" s="609">
        <v>663.68999999999994</v>
      </c>
    </row>
    <row r="14" spans="2:8" x14ac:dyDescent="0.25">
      <c r="B14" s="610" t="s">
        <v>757</v>
      </c>
      <c r="C14" s="610"/>
      <c r="D14" s="611">
        <v>0.21571523903760495</v>
      </c>
      <c r="E14" s="611">
        <v>0.2948724007602484</v>
      </c>
      <c r="F14" s="611">
        <v>0.24679129884055762</v>
      </c>
      <c r="G14" s="611">
        <v>0.32067903589368496</v>
      </c>
      <c r="H14" s="611">
        <v>0.32315496425515899</v>
      </c>
    </row>
    <row r="15" spans="2:8" x14ac:dyDescent="0.25">
      <c r="B15" s="610" t="s">
        <v>758</v>
      </c>
      <c r="C15" s="610"/>
      <c r="D15" s="612">
        <v>1704.6977952132847</v>
      </c>
      <c r="E15" s="612">
        <v>1172.8117876712331</v>
      </c>
      <c r="F15" s="612">
        <v>716.98500382513657</v>
      </c>
      <c r="G15" s="612">
        <v>513.13683835616416</v>
      </c>
      <c r="H15" s="612">
        <v>292.68399999999997</v>
      </c>
    </row>
    <row r="16" spans="2:8" x14ac:dyDescent="0.25">
      <c r="B16" s="610" t="s">
        <v>759</v>
      </c>
      <c r="C16" s="610"/>
      <c r="D16" s="611">
        <v>0.61463386047119595</v>
      </c>
      <c r="E16" s="611">
        <v>0.44304024092399558</v>
      </c>
      <c r="F16" s="611">
        <v>0.2725217704619009</v>
      </c>
      <c r="G16" s="611">
        <v>0.24793537134142205</v>
      </c>
      <c r="H16" s="611">
        <v>0.14250973731419328</v>
      </c>
    </row>
    <row r="17" spans="2:8" x14ac:dyDescent="0.25">
      <c r="B17" s="613" t="s">
        <v>760</v>
      </c>
      <c r="C17" s="613"/>
      <c r="D17" s="614">
        <v>470.52974888429299</v>
      </c>
      <c r="E17" s="614">
        <v>693.79508866117749</v>
      </c>
      <c r="F17" s="614">
        <v>1264.6524358796212</v>
      </c>
      <c r="G17" s="614">
        <v>892.81266317967629</v>
      </c>
      <c r="H17" s="614">
        <v>1097.4084678935117</v>
      </c>
    </row>
    <row r="18" spans="2:8" x14ac:dyDescent="0.25">
      <c r="B18" s="610" t="s">
        <v>761</v>
      </c>
      <c r="C18" s="610"/>
      <c r="D18" s="615">
        <v>0.16965090049119907</v>
      </c>
      <c r="E18" s="615">
        <v>0.26208735831575614</v>
      </c>
      <c r="F18" s="615">
        <v>0.48068693069754154</v>
      </c>
      <c r="G18" s="615">
        <v>0.43138559276489308</v>
      </c>
      <c r="H18" s="615">
        <v>0.53433529843064764</v>
      </c>
    </row>
    <row r="19" spans="2:8" ht="20.100000000000001" customHeight="1" x14ac:dyDescent="0.25">
      <c r="B19" s="597" t="s">
        <v>762</v>
      </c>
      <c r="C19" s="597"/>
      <c r="D19" s="616">
        <v>200.12593960438616</v>
      </c>
      <c r="E19" s="616">
        <v>203.04720569209147</v>
      </c>
      <c r="F19" s="616">
        <v>194.57984766992712</v>
      </c>
      <c r="G19" s="616">
        <v>194.5434105126505</v>
      </c>
      <c r="H19" s="616">
        <v>200.76960119522118</v>
      </c>
    </row>
    <row r="20" spans="2:8" x14ac:dyDescent="0.25">
      <c r="B20" s="229" t="s">
        <v>743</v>
      </c>
    </row>
  </sheetData>
  <sheetProtection password="DDEA" sheet="1" objects="1" scenarios="1"/>
  <pageMargins left="0.25" right="0.25" top="0.75" bottom="0.75" header="0.3" footer="0.3"/>
  <pageSetup paperSize="9" scale="6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N57"/>
  <sheetViews>
    <sheetView workbookViewId="0">
      <selection activeCell="M15" sqref="M15"/>
    </sheetView>
  </sheetViews>
  <sheetFormatPr defaultColWidth="9.140625" defaultRowHeight="15" x14ac:dyDescent="0.25"/>
  <cols>
    <col min="1" max="1" width="5.7109375" style="1" customWidth="1"/>
    <col min="2" max="2" width="41.28515625" style="1" bestFit="1" customWidth="1"/>
    <col min="3" max="3" width="1.7109375" style="4" customWidth="1"/>
    <col min="4" max="5" width="10.5703125" style="1" bestFit="1" customWidth="1"/>
    <col min="6" max="6" width="10.28515625" style="1" customWidth="1"/>
    <col min="7" max="7" width="1.7109375" style="4" customWidth="1"/>
    <col min="8" max="8" width="9.7109375" style="1" customWidth="1"/>
    <col min="9" max="9" width="10.140625" style="1" customWidth="1"/>
    <col min="10" max="10" width="10.28515625" style="1" customWidth="1"/>
    <col min="11" max="11" width="1.7109375" style="4" customWidth="1"/>
    <col min="12" max="12" width="10.28515625" style="1" customWidth="1"/>
    <col min="13" max="14" width="9.7109375" style="1" customWidth="1"/>
    <col min="15" max="16384" width="9.140625" style="1"/>
  </cols>
  <sheetData>
    <row r="4" spans="2:14" ht="35.25" customHeight="1" x14ac:dyDescent="0.25"/>
    <row r="5" spans="2:14" x14ac:dyDescent="0.25">
      <c r="B5" s="2"/>
      <c r="C5" s="5"/>
      <c r="D5" s="2"/>
      <c r="E5" s="2"/>
      <c r="F5" s="2"/>
      <c r="G5" s="5"/>
      <c r="H5" s="2"/>
      <c r="I5" s="2"/>
      <c r="J5" s="2"/>
      <c r="K5" s="5"/>
      <c r="L5" s="2"/>
      <c r="M5" s="2"/>
      <c r="N5" s="2"/>
    </row>
    <row r="6" spans="2:14" ht="15" customHeight="1" x14ac:dyDescent="0.25">
      <c r="B6" s="974" t="s">
        <v>577</v>
      </c>
      <c r="C6" s="617"/>
      <c r="D6" s="969" t="s">
        <v>568</v>
      </c>
      <c r="E6" s="969"/>
      <c r="F6" s="969"/>
      <c r="G6" s="617"/>
      <c r="H6" s="970" t="s">
        <v>567</v>
      </c>
      <c r="I6" s="970"/>
      <c r="J6" s="970"/>
      <c r="K6" s="970"/>
      <c r="L6" s="970"/>
      <c r="M6" s="970"/>
      <c r="N6" s="971"/>
    </row>
    <row r="7" spans="2:14" x14ac:dyDescent="0.25">
      <c r="B7" s="975"/>
      <c r="C7" s="618"/>
      <c r="D7" s="619">
        <v>44531</v>
      </c>
      <c r="E7" s="619">
        <v>44166</v>
      </c>
      <c r="F7" s="129" t="s">
        <v>2</v>
      </c>
      <c r="G7" s="620"/>
      <c r="H7" s="621" t="s">
        <v>0</v>
      </c>
      <c r="I7" s="621" t="s">
        <v>1</v>
      </c>
      <c r="J7" s="622" t="s">
        <v>2</v>
      </c>
      <c r="K7" s="621"/>
      <c r="L7" s="623" t="s">
        <v>3</v>
      </c>
      <c r="M7" s="624" t="s">
        <v>362</v>
      </c>
      <c r="N7" s="622" t="s">
        <v>2</v>
      </c>
    </row>
    <row r="8" spans="2:14" ht="15.75" thickBot="1" x14ac:dyDescent="0.3">
      <c r="B8" s="625"/>
      <c r="C8" s="668"/>
      <c r="D8" s="626"/>
      <c r="E8" s="626"/>
      <c r="F8" s="627"/>
      <c r="G8" s="669"/>
      <c r="H8" s="628"/>
      <c r="I8" s="628"/>
      <c r="J8" s="627"/>
      <c r="K8" s="628"/>
      <c r="L8" s="629"/>
      <c r="M8" s="630"/>
      <c r="N8" s="627"/>
    </row>
    <row r="9" spans="2:14" ht="15.75" thickBot="1" x14ac:dyDescent="0.3">
      <c r="B9" s="631" t="s">
        <v>363</v>
      </c>
      <c r="C9" s="632"/>
      <c r="D9" s="633"/>
      <c r="E9" s="633"/>
      <c r="F9" s="634"/>
      <c r="G9" s="635"/>
      <c r="H9" s="633"/>
      <c r="I9" s="633"/>
      <c r="J9" s="634"/>
      <c r="K9" s="635"/>
      <c r="L9" s="633"/>
      <c r="M9" s="633"/>
      <c r="N9" s="636"/>
    </row>
    <row r="10" spans="2:14" x14ac:dyDescent="0.25">
      <c r="B10" s="637" t="s">
        <v>385</v>
      </c>
      <c r="C10" s="638"/>
      <c r="D10" s="639">
        <v>4926608</v>
      </c>
      <c r="E10" s="639">
        <v>4835852</v>
      </c>
      <c r="F10" s="640">
        <v>1.8767323731164742</v>
      </c>
      <c r="G10" s="641"/>
      <c r="H10" s="639">
        <v>4891.9470000000001</v>
      </c>
      <c r="I10" s="639">
        <v>5000.6660000000002</v>
      </c>
      <c r="J10" s="640">
        <v>-2.1740904111572368</v>
      </c>
      <c r="K10" s="642"/>
      <c r="L10" s="639">
        <v>19311.646000000001</v>
      </c>
      <c r="M10" s="639">
        <v>19180</v>
      </c>
      <c r="N10" s="643">
        <v>0.68637122002086493</v>
      </c>
    </row>
    <row r="11" spans="2:14" x14ac:dyDescent="0.25">
      <c r="B11" s="644" t="s">
        <v>588</v>
      </c>
      <c r="C11" s="645"/>
      <c r="D11" s="646">
        <v>2</v>
      </c>
      <c r="E11" s="646">
        <v>2</v>
      </c>
      <c r="F11" s="647">
        <v>0</v>
      </c>
      <c r="G11" s="648"/>
      <c r="H11" s="646">
        <v>23</v>
      </c>
      <c r="I11" s="646">
        <v>20</v>
      </c>
      <c r="J11" s="647">
        <v>14.999999999999991</v>
      </c>
      <c r="K11" s="649"/>
      <c r="L11" s="646">
        <v>86</v>
      </c>
      <c r="M11" s="646">
        <v>76</v>
      </c>
      <c r="N11" s="650">
        <v>13.157894736842103</v>
      </c>
    </row>
    <row r="12" spans="2:14" x14ac:dyDescent="0.25">
      <c r="B12" s="644" t="s">
        <v>744</v>
      </c>
      <c r="C12" s="645"/>
      <c r="D12" s="651"/>
      <c r="E12" s="651"/>
      <c r="F12" s="647"/>
      <c r="G12" s="648"/>
      <c r="H12" s="646"/>
      <c r="I12" s="646"/>
      <c r="J12" s="647"/>
      <c r="K12" s="649"/>
      <c r="L12" s="646"/>
      <c r="M12" s="646"/>
      <c r="N12" s="650"/>
    </row>
    <row r="13" spans="2:14" x14ac:dyDescent="0.25">
      <c r="B13" s="644" t="s">
        <v>589</v>
      </c>
      <c r="C13" s="645"/>
      <c r="D13" s="651">
        <v>376</v>
      </c>
      <c r="E13" s="651">
        <v>264</v>
      </c>
      <c r="F13" s="647">
        <v>42.424242424242429</v>
      </c>
      <c r="G13" s="648"/>
      <c r="H13" s="646">
        <v>314</v>
      </c>
      <c r="I13" s="646">
        <v>226</v>
      </c>
      <c r="J13" s="647">
        <v>38.938053097345126</v>
      </c>
      <c r="K13" s="649"/>
      <c r="L13" s="646">
        <v>986</v>
      </c>
      <c r="M13" s="646">
        <v>745</v>
      </c>
      <c r="N13" s="650">
        <v>32.348993288590599</v>
      </c>
    </row>
    <row r="14" spans="2:14" x14ac:dyDescent="0.25">
      <c r="B14" s="644" t="s">
        <v>364</v>
      </c>
      <c r="C14" s="645"/>
      <c r="D14" s="651">
        <v>26</v>
      </c>
      <c r="E14" s="651">
        <v>41</v>
      </c>
      <c r="F14" s="647">
        <v>-36.585365853658537</v>
      </c>
      <c r="G14" s="648"/>
      <c r="H14" s="646">
        <v>114</v>
      </c>
      <c r="I14" s="651">
        <v>970</v>
      </c>
      <c r="J14" s="647">
        <v>-88.24742268041237</v>
      </c>
      <c r="K14" s="649"/>
      <c r="L14" s="646">
        <v>477</v>
      </c>
      <c r="M14" s="651">
        <v>1299</v>
      </c>
      <c r="N14" s="650">
        <v>-63.279445727482674</v>
      </c>
    </row>
    <row r="15" spans="2:14" ht="15.75" thickBot="1" x14ac:dyDescent="0.3">
      <c r="B15" s="652" t="s">
        <v>365</v>
      </c>
      <c r="C15" s="653"/>
      <c r="D15" s="654">
        <v>0</v>
      </c>
      <c r="E15" s="654">
        <v>0</v>
      </c>
      <c r="F15" s="655" t="s">
        <v>36</v>
      </c>
      <c r="G15" s="656"/>
      <c r="H15" s="657">
        <v>436.56902186800266</v>
      </c>
      <c r="I15" s="657">
        <v>0</v>
      </c>
      <c r="J15" s="658" t="s">
        <v>36</v>
      </c>
      <c r="K15" s="656"/>
      <c r="L15" s="657">
        <v>1693.5690218680027</v>
      </c>
      <c r="M15" s="657">
        <v>1743</v>
      </c>
      <c r="N15" s="659">
        <v>-2.8359712066550413</v>
      </c>
    </row>
    <row r="16" spans="2:14" ht="15.75" thickBot="1" x14ac:dyDescent="0.3">
      <c r="B16" s="631" t="s">
        <v>366</v>
      </c>
      <c r="C16" s="632"/>
      <c r="D16" s="633" t="s">
        <v>347</v>
      </c>
      <c r="E16" s="633"/>
      <c r="F16" s="634"/>
      <c r="G16" s="635"/>
      <c r="H16" s="633" t="s">
        <v>347</v>
      </c>
      <c r="I16" s="633"/>
      <c r="J16" s="660"/>
      <c r="K16" s="635"/>
      <c r="L16" s="633"/>
      <c r="M16" s="633"/>
      <c r="N16" s="636"/>
    </row>
    <row r="17" spans="2:14" x14ac:dyDescent="0.25">
      <c r="B17" s="644" t="s">
        <v>367</v>
      </c>
      <c r="C17" s="645"/>
      <c r="D17" s="646">
        <v>3</v>
      </c>
      <c r="E17" s="646">
        <v>3</v>
      </c>
      <c r="F17" s="651">
        <v>0</v>
      </c>
      <c r="G17" s="649"/>
      <c r="H17" s="646">
        <v>31</v>
      </c>
      <c r="I17" s="646">
        <v>33</v>
      </c>
      <c r="J17" s="647">
        <v>-6.0606060606060552</v>
      </c>
      <c r="K17" s="661"/>
      <c r="L17" s="646">
        <v>122</v>
      </c>
      <c r="M17" s="646">
        <v>123</v>
      </c>
      <c r="N17" s="650">
        <v>-0.81300813008130524</v>
      </c>
    </row>
    <row r="18" spans="2:14" x14ac:dyDescent="0.25">
      <c r="B18" s="644" t="s">
        <v>590</v>
      </c>
      <c r="C18" s="645"/>
      <c r="D18" s="646">
        <v>101</v>
      </c>
      <c r="E18" s="646">
        <v>101</v>
      </c>
      <c r="F18" s="651">
        <v>0</v>
      </c>
      <c r="G18" s="649"/>
      <c r="H18" s="646">
        <v>568.01702900000009</v>
      </c>
      <c r="I18" s="646">
        <v>572</v>
      </c>
      <c r="J18" s="647">
        <v>-0.69632360139858518</v>
      </c>
      <c r="K18" s="649"/>
      <c r="L18" s="646">
        <v>2215.0170290000001</v>
      </c>
      <c r="M18" s="646">
        <v>2221</v>
      </c>
      <c r="N18" s="650">
        <v>-0.26938185502025647</v>
      </c>
    </row>
    <row r="19" spans="2:14" x14ac:dyDescent="0.25">
      <c r="B19" s="644" t="s">
        <v>391</v>
      </c>
      <c r="C19" s="645"/>
      <c r="D19" s="646">
        <v>17</v>
      </c>
      <c r="E19" s="646">
        <v>35</v>
      </c>
      <c r="F19" s="647">
        <v>-51.428571428571423</v>
      </c>
      <c r="G19" s="649"/>
      <c r="H19" s="646">
        <v>314.56466998799988</v>
      </c>
      <c r="I19" s="646">
        <v>906</v>
      </c>
      <c r="J19" s="647">
        <v>-65.279837749668886</v>
      </c>
      <c r="K19" s="649"/>
      <c r="L19" s="646">
        <v>1297.5646699879999</v>
      </c>
      <c r="M19" s="646">
        <v>3369</v>
      </c>
      <c r="N19" s="650">
        <v>-61.485168596378756</v>
      </c>
    </row>
    <row r="20" spans="2:14" x14ac:dyDescent="0.25">
      <c r="B20" s="644" t="s">
        <v>591</v>
      </c>
      <c r="C20" s="645"/>
      <c r="D20" s="646">
        <v>132</v>
      </c>
      <c r="E20" s="646">
        <v>40</v>
      </c>
      <c r="F20" s="647">
        <v>229.99999999999997</v>
      </c>
      <c r="G20" s="649"/>
      <c r="H20" s="646">
        <v>3252.0382292400009</v>
      </c>
      <c r="I20" s="646">
        <v>1899</v>
      </c>
      <c r="J20" s="647">
        <v>71.250038401263865</v>
      </c>
      <c r="K20" s="649"/>
      <c r="L20" s="646">
        <v>12978.038229240001</v>
      </c>
      <c r="M20" s="646">
        <v>7238</v>
      </c>
      <c r="N20" s="650">
        <v>79.304203222437138</v>
      </c>
    </row>
    <row r="21" spans="2:14" x14ac:dyDescent="0.25">
      <c r="B21" s="644" t="s">
        <v>592</v>
      </c>
      <c r="C21" s="645"/>
      <c r="D21" s="646">
        <v>11</v>
      </c>
      <c r="E21" s="646">
        <v>47</v>
      </c>
      <c r="F21" s="647">
        <v>-76.59574468085107</v>
      </c>
      <c r="G21" s="649"/>
      <c r="H21" s="646">
        <v>193.47667396799875</v>
      </c>
      <c r="I21" s="646">
        <v>728</v>
      </c>
      <c r="J21" s="647">
        <v>-73.42353379560457</v>
      </c>
      <c r="K21" s="649"/>
      <c r="L21" s="646">
        <v>715.47667396799875</v>
      </c>
      <c r="M21" s="646">
        <v>2946</v>
      </c>
      <c r="N21" s="650">
        <v>-75.713622743788235</v>
      </c>
    </row>
    <row r="22" spans="2:14" ht="15.75" thickBot="1" x14ac:dyDescent="0.3">
      <c r="B22" s="662" t="s">
        <v>593</v>
      </c>
      <c r="C22" s="653"/>
      <c r="D22" s="654">
        <v>0</v>
      </c>
      <c r="E22" s="654">
        <v>0</v>
      </c>
      <c r="F22" s="663" t="s">
        <v>36</v>
      </c>
      <c r="G22" s="656"/>
      <c r="H22" s="657">
        <v>0</v>
      </c>
      <c r="I22" s="654">
        <v>0</v>
      </c>
      <c r="J22" s="663" t="s">
        <v>36</v>
      </c>
      <c r="K22" s="656"/>
      <c r="L22" s="657">
        <v>0</v>
      </c>
      <c r="M22" s="657">
        <v>0</v>
      </c>
      <c r="N22" s="664" t="s">
        <v>36</v>
      </c>
    </row>
    <row r="23" spans="2:14" ht="15.75" thickBot="1" x14ac:dyDescent="0.3">
      <c r="B23" s="631" t="s">
        <v>594</v>
      </c>
      <c r="C23" s="632"/>
      <c r="D23" s="633" t="s">
        <v>347</v>
      </c>
      <c r="E23" s="633"/>
      <c r="F23" s="634"/>
      <c r="G23" s="635"/>
      <c r="H23" s="633"/>
      <c r="I23" s="633"/>
      <c r="J23" s="660"/>
      <c r="K23" s="635"/>
      <c r="L23" s="633"/>
      <c r="M23" s="633"/>
      <c r="N23" s="636"/>
    </row>
    <row r="24" spans="2:14" x14ac:dyDescent="0.25">
      <c r="B24" s="644" t="s">
        <v>367</v>
      </c>
      <c r="C24" s="645"/>
      <c r="D24" s="646">
        <v>6</v>
      </c>
      <c r="E24" s="646">
        <v>6</v>
      </c>
      <c r="F24" s="647">
        <v>0</v>
      </c>
      <c r="G24" s="649"/>
      <c r="H24" s="646">
        <v>8</v>
      </c>
      <c r="I24" s="651">
        <v>8</v>
      </c>
      <c r="J24" s="647">
        <v>0</v>
      </c>
      <c r="K24" s="661"/>
      <c r="L24" s="646">
        <v>31</v>
      </c>
      <c r="M24" s="651">
        <v>31</v>
      </c>
      <c r="N24" s="650">
        <v>0</v>
      </c>
    </row>
    <row r="25" spans="2:14" x14ac:dyDescent="0.25">
      <c r="B25" s="644" t="s">
        <v>590</v>
      </c>
      <c r="C25" s="645"/>
      <c r="D25" s="646">
        <v>328</v>
      </c>
      <c r="E25" s="646">
        <v>328</v>
      </c>
      <c r="F25" s="647">
        <v>0</v>
      </c>
      <c r="G25" s="649"/>
      <c r="H25" s="646">
        <v>325</v>
      </c>
      <c r="I25" s="646">
        <v>325</v>
      </c>
      <c r="J25" s="647">
        <v>0</v>
      </c>
      <c r="K25" s="649"/>
      <c r="L25" s="646">
        <v>1289</v>
      </c>
      <c r="M25" s="646">
        <v>1292</v>
      </c>
      <c r="N25" s="650">
        <v>-0.23219814241486336</v>
      </c>
    </row>
    <row r="26" spans="2:14" x14ac:dyDescent="0.25">
      <c r="B26" s="644" t="s">
        <v>369</v>
      </c>
      <c r="C26" s="645"/>
      <c r="D26" s="646">
        <v>10</v>
      </c>
      <c r="E26" s="646">
        <v>10</v>
      </c>
      <c r="F26" s="647">
        <v>0</v>
      </c>
      <c r="G26" s="649"/>
      <c r="H26" s="646">
        <v>231</v>
      </c>
      <c r="I26" s="646">
        <v>231</v>
      </c>
      <c r="J26" s="647">
        <v>0</v>
      </c>
      <c r="K26" s="661"/>
      <c r="L26" s="646">
        <v>915</v>
      </c>
      <c r="M26" s="646">
        <v>918</v>
      </c>
      <c r="N26" s="650">
        <v>-0.32679738562091387</v>
      </c>
    </row>
    <row r="27" spans="2:14" x14ac:dyDescent="0.25">
      <c r="B27" s="644" t="s">
        <v>591</v>
      </c>
      <c r="C27" s="645"/>
      <c r="D27" s="646">
        <v>21</v>
      </c>
      <c r="E27" s="646">
        <v>0</v>
      </c>
      <c r="F27" s="647" t="s">
        <v>36</v>
      </c>
      <c r="G27" s="665"/>
      <c r="H27" s="646">
        <v>49</v>
      </c>
      <c r="I27" s="646">
        <v>0</v>
      </c>
      <c r="J27" s="647" t="s">
        <v>36</v>
      </c>
      <c r="K27" s="665"/>
      <c r="L27" s="646">
        <v>54</v>
      </c>
      <c r="M27" s="646">
        <v>37</v>
      </c>
      <c r="N27" s="650">
        <v>45.945945945945944</v>
      </c>
    </row>
    <row r="28" spans="2:14" x14ac:dyDescent="0.25">
      <c r="B28" s="644" t="s">
        <v>392</v>
      </c>
      <c r="C28" s="645"/>
      <c r="D28" s="639">
        <v>10</v>
      </c>
      <c r="E28" s="646">
        <v>0</v>
      </c>
      <c r="F28" s="647">
        <v>0</v>
      </c>
      <c r="G28" s="649"/>
      <c r="H28" s="639">
        <v>36</v>
      </c>
      <c r="I28" s="646">
        <v>0</v>
      </c>
      <c r="J28" s="647" t="s">
        <v>36</v>
      </c>
      <c r="K28" s="649"/>
      <c r="L28" s="646">
        <v>36</v>
      </c>
      <c r="M28" s="646">
        <v>0</v>
      </c>
      <c r="N28" s="650" t="s">
        <v>36</v>
      </c>
    </row>
    <row r="29" spans="2:14" ht="15.75" thickBot="1" x14ac:dyDescent="0.3">
      <c r="B29" s="666" t="s">
        <v>368</v>
      </c>
      <c r="C29" s="645"/>
      <c r="D29" s="646">
        <v>0</v>
      </c>
      <c r="E29" s="646">
        <v>0</v>
      </c>
      <c r="F29" s="647" t="s">
        <v>36</v>
      </c>
      <c r="G29" s="649"/>
      <c r="H29" s="639">
        <v>20</v>
      </c>
      <c r="I29" s="639">
        <v>9</v>
      </c>
      <c r="J29" s="647">
        <v>122.22222222222223</v>
      </c>
      <c r="K29" s="649"/>
      <c r="L29" s="639">
        <v>29</v>
      </c>
      <c r="M29" s="646">
        <v>0</v>
      </c>
      <c r="N29" s="650" t="s">
        <v>36</v>
      </c>
    </row>
    <row r="30" spans="2:14" ht="15.75" thickBot="1" x14ac:dyDescent="0.3">
      <c r="B30" s="631" t="s">
        <v>370</v>
      </c>
      <c r="C30" s="632"/>
      <c r="D30" s="633"/>
      <c r="E30" s="633"/>
      <c r="F30" s="634"/>
      <c r="G30" s="635"/>
      <c r="H30" s="633"/>
      <c r="I30" s="633"/>
      <c r="J30" s="660"/>
      <c r="K30" s="635"/>
      <c r="L30" s="633"/>
      <c r="M30" s="633"/>
      <c r="N30" s="636"/>
    </row>
    <row r="31" spans="2:14" x14ac:dyDescent="0.25">
      <c r="B31" s="644" t="s">
        <v>391</v>
      </c>
      <c r="C31" s="645"/>
      <c r="D31" s="646">
        <v>1363</v>
      </c>
      <c r="E31" s="646">
        <v>877</v>
      </c>
      <c r="F31" s="647">
        <v>55.41619156214368</v>
      </c>
      <c r="G31" s="649"/>
      <c r="H31" s="646">
        <v>2157.6929999999998</v>
      </c>
      <c r="I31" s="646">
        <v>1269</v>
      </c>
      <c r="J31" s="647">
        <v>70.030969267139454</v>
      </c>
      <c r="K31" s="649"/>
      <c r="L31" s="646">
        <v>8238.6929999999993</v>
      </c>
      <c r="M31" s="651">
        <v>4620</v>
      </c>
      <c r="N31" s="650">
        <v>78.326688311688301</v>
      </c>
    </row>
    <row r="32" spans="2:14" x14ac:dyDescent="0.25">
      <c r="B32" s="644" t="s">
        <v>595</v>
      </c>
      <c r="C32" s="645"/>
      <c r="D32" s="646">
        <v>39</v>
      </c>
      <c r="E32" s="646">
        <v>7</v>
      </c>
      <c r="F32" s="647">
        <v>457.14285714285711</v>
      </c>
      <c r="G32" s="649"/>
      <c r="H32" s="646">
        <v>1031</v>
      </c>
      <c r="I32" s="646">
        <v>199</v>
      </c>
      <c r="J32" s="647">
        <v>418.09045226130655</v>
      </c>
      <c r="K32" s="649"/>
      <c r="L32" s="646">
        <v>3535</v>
      </c>
      <c r="M32" s="651">
        <v>516</v>
      </c>
      <c r="N32" s="650">
        <v>585.07751937984494</v>
      </c>
    </row>
    <row r="33" spans="2:14" x14ac:dyDescent="0.25">
      <c r="B33" s="644" t="s">
        <v>392</v>
      </c>
      <c r="C33" s="645"/>
      <c r="D33" s="646">
        <v>235</v>
      </c>
      <c r="E33" s="646">
        <v>125</v>
      </c>
      <c r="F33" s="647">
        <v>87.999999999999986</v>
      </c>
      <c r="G33" s="649"/>
      <c r="H33" s="667">
        <v>2833</v>
      </c>
      <c r="I33" s="667">
        <v>1782</v>
      </c>
      <c r="J33" s="647">
        <v>58.978675645342314</v>
      </c>
      <c r="K33" s="649"/>
      <c r="L33" s="646">
        <v>11337</v>
      </c>
      <c r="M33" s="646">
        <v>6984</v>
      </c>
      <c r="N33" s="650">
        <v>62.328178694158076</v>
      </c>
    </row>
    <row r="34" spans="2:14" x14ac:dyDescent="0.25">
      <c r="B34" s="666" t="s">
        <v>593</v>
      </c>
      <c r="C34" s="645"/>
      <c r="D34" s="646">
        <v>0</v>
      </c>
      <c r="E34" s="646">
        <v>0</v>
      </c>
      <c r="F34" s="646" t="s">
        <v>36</v>
      </c>
      <c r="G34" s="670"/>
      <c r="H34" s="646">
        <v>0</v>
      </c>
      <c r="I34" s="646">
        <v>103</v>
      </c>
      <c r="J34" s="646">
        <v>0</v>
      </c>
      <c r="K34" s="670"/>
      <c r="L34" s="646">
        <v>81</v>
      </c>
      <c r="M34" s="646">
        <v>330</v>
      </c>
      <c r="N34" s="671">
        <v>-75.454545454545453</v>
      </c>
    </row>
    <row r="35" spans="2:14" ht="20.100000000000001" customHeight="1" x14ac:dyDescent="0.25">
      <c r="B35" s="672" t="s">
        <v>596</v>
      </c>
      <c r="C35" s="673"/>
      <c r="D35" s="674">
        <v>4929293</v>
      </c>
      <c r="E35" s="674">
        <v>4837743</v>
      </c>
      <c r="F35" s="675">
        <v>1.8924113992826896</v>
      </c>
      <c r="G35" s="675"/>
      <c r="H35" s="674">
        <v>16829.305624064003</v>
      </c>
      <c r="I35" s="674">
        <v>14280.666000000001</v>
      </c>
      <c r="J35" s="675">
        <v>17.846784065000911</v>
      </c>
      <c r="K35" s="675"/>
      <c r="L35" s="674">
        <v>65428.004624064</v>
      </c>
      <c r="M35" s="674">
        <v>53668</v>
      </c>
      <c r="N35" s="676">
        <v>21.912507684400385</v>
      </c>
    </row>
    <row r="36" spans="2:14" ht="81.75" customHeight="1" x14ac:dyDescent="0.25">
      <c r="B36" s="968" t="s">
        <v>566</v>
      </c>
      <c r="C36" s="968"/>
      <c r="D36" s="968"/>
      <c r="E36" s="968"/>
      <c r="F36" s="968"/>
      <c r="G36" s="968"/>
      <c r="H36" s="968"/>
      <c r="I36" s="968"/>
      <c r="J36" s="968"/>
      <c r="K36" s="968"/>
      <c r="L36" s="968"/>
      <c r="M36" s="968"/>
      <c r="N36" s="968"/>
    </row>
    <row r="37" spans="2:14" x14ac:dyDescent="0.25">
      <c r="B37" s="974" t="s">
        <v>578</v>
      </c>
      <c r="C37" s="677"/>
      <c r="D37" s="972" t="s">
        <v>576</v>
      </c>
      <c r="E37" s="972"/>
      <c r="F37" s="972"/>
      <c r="G37" s="678"/>
      <c r="H37" s="972" t="s">
        <v>567</v>
      </c>
      <c r="I37" s="972"/>
      <c r="J37" s="972"/>
      <c r="K37" s="972"/>
      <c r="L37" s="972"/>
      <c r="M37" s="972"/>
      <c r="N37" s="973"/>
    </row>
    <row r="38" spans="2:14" x14ac:dyDescent="0.25">
      <c r="B38" s="975"/>
      <c r="C38" s="679"/>
      <c r="D38" s="680">
        <v>44531</v>
      </c>
      <c r="E38" s="680">
        <v>44166</v>
      </c>
      <c r="F38" s="680" t="s">
        <v>371</v>
      </c>
      <c r="G38" s="681"/>
      <c r="H38" s="682" t="s">
        <v>0</v>
      </c>
      <c r="I38" s="682" t="s">
        <v>1</v>
      </c>
      <c r="J38" s="682" t="s">
        <v>2</v>
      </c>
      <c r="K38" s="683"/>
      <c r="L38" s="682" t="s">
        <v>3</v>
      </c>
      <c r="M38" s="682">
        <v>2020</v>
      </c>
      <c r="N38" s="684" t="s">
        <v>2</v>
      </c>
    </row>
    <row r="39" spans="2:14" x14ac:dyDescent="0.25">
      <c r="B39" s="685" t="s">
        <v>351</v>
      </c>
      <c r="C39" s="686"/>
      <c r="D39" s="687">
        <v>4038454</v>
      </c>
      <c r="E39" s="687">
        <v>3944556</v>
      </c>
      <c r="F39" s="688">
        <v>2.3804453530384739</v>
      </c>
      <c r="G39" s="689"/>
      <c r="H39" s="690">
        <v>2046.7440000000006</v>
      </c>
      <c r="I39" s="690">
        <v>2117</v>
      </c>
      <c r="J39" s="688">
        <v>-3.3186584789796636</v>
      </c>
      <c r="K39" s="691"/>
      <c r="L39" s="692">
        <v>8068.241</v>
      </c>
      <c r="M39" s="692">
        <v>7910</v>
      </c>
      <c r="N39" s="693">
        <v>2.0005183312262975</v>
      </c>
    </row>
    <row r="40" spans="2:14" x14ac:dyDescent="0.25">
      <c r="B40" s="694" t="s">
        <v>350</v>
      </c>
      <c r="C40" s="695"/>
      <c r="D40" s="696">
        <v>71651</v>
      </c>
      <c r="E40" s="696">
        <v>71904</v>
      </c>
      <c r="F40" s="697">
        <v>-0.35185803293279472</v>
      </c>
      <c r="G40" s="698"/>
      <c r="H40" s="696">
        <v>3003.4261980000001</v>
      </c>
      <c r="I40" s="696">
        <v>2956.7751749999998</v>
      </c>
      <c r="J40" s="697">
        <v>1.5777670008339628</v>
      </c>
      <c r="K40" s="691"/>
      <c r="L40" s="699">
        <v>11960.305</v>
      </c>
      <c r="M40" s="699">
        <v>10810.045</v>
      </c>
      <c r="N40" s="700">
        <v>10.640658757664756</v>
      </c>
    </row>
    <row r="41" spans="2:14" x14ac:dyDescent="0.25">
      <c r="B41" s="701" t="s">
        <v>569</v>
      </c>
      <c r="C41" s="695"/>
      <c r="D41" s="702">
        <v>70632</v>
      </c>
      <c r="E41" s="702">
        <v>71038</v>
      </c>
      <c r="F41" s="697">
        <v>-0.57152509924265349</v>
      </c>
      <c r="G41" s="703"/>
      <c r="H41" s="704">
        <v>555.63200000000006</v>
      </c>
      <c r="I41" s="704">
        <v>595</v>
      </c>
      <c r="J41" s="697">
        <v>-6.6164705882352788</v>
      </c>
      <c r="K41" s="705"/>
      <c r="L41" s="706">
        <v>2275.1779999999999</v>
      </c>
      <c r="M41" s="706">
        <v>2314</v>
      </c>
      <c r="N41" s="700">
        <v>-1.6777009507346619</v>
      </c>
    </row>
    <row r="42" spans="2:14" x14ac:dyDescent="0.25">
      <c r="B42" s="701" t="s">
        <v>570</v>
      </c>
      <c r="C42" s="695"/>
      <c r="D42" s="702">
        <v>1019</v>
      </c>
      <c r="E42" s="702">
        <v>866</v>
      </c>
      <c r="F42" s="697">
        <v>17.667436489607379</v>
      </c>
      <c r="G42" s="703"/>
      <c r="H42" s="704">
        <v>2447.7941980000001</v>
      </c>
      <c r="I42" s="704">
        <v>2361.7751749999998</v>
      </c>
      <c r="J42" s="697">
        <v>3.6421342687709579</v>
      </c>
      <c r="K42" s="705"/>
      <c r="L42" s="706">
        <v>9685.1270000000004</v>
      </c>
      <c r="M42" s="706">
        <v>8496.0450000000001</v>
      </c>
      <c r="N42" s="700">
        <v>13.995712122522885</v>
      </c>
    </row>
    <row r="43" spans="2:14" x14ac:dyDescent="0.25">
      <c r="B43" s="694" t="s">
        <v>352</v>
      </c>
      <c r="C43" s="707"/>
      <c r="D43" s="696">
        <v>423812</v>
      </c>
      <c r="E43" s="696">
        <v>413599</v>
      </c>
      <c r="F43" s="697">
        <v>2.4692999741295241</v>
      </c>
      <c r="G43" s="698"/>
      <c r="H43" s="696">
        <v>1548.1555440000002</v>
      </c>
      <c r="I43" s="696">
        <v>1491.3725869999998</v>
      </c>
      <c r="J43" s="697">
        <v>3.8074293100842871</v>
      </c>
      <c r="K43" s="691"/>
      <c r="L43" s="699">
        <v>5888.3519999999999</v>
      </c>
      <c r="M43" s="699">
        <v>5607.48</v>
      </c>
      <c r="N43" s="700">
        <v>5.0088809946714052</v>
      </c>
    </row>
    <row r="44" spans="2:14" x14ac:dyDescent="0.25">
      <c r="B44" s="701" t="s">
        <v>569</v>
      </c>
      <c r="C44" s="695"/>
      <c r="D44" s="702">
        <v>422560</v>
      </c>
      <c r="E44" s="702">
        <v>412630</v>
      </c>
      <c r="F44" s="697">
        <v>2.4065143106414943</v>
      </c>
      <c r="G44" s="703"/>
      <c r="H44" s="704">
        <v>1093.6190000000001</v>
      </c>
      <c r="I44" s="704">
        <v>1092</v>
      </c>
      <c r="J44" s="697">
        <v>0.14826007326007584</v>
      </c>
      <c r="K44" s="705"/>
      <c r="L44" s="706">
        <v>4149.0129999999999</v>
      </c>
      <c r="M44" s="706">
        <v>4172</v>
      </c>
      <c r="N44" s="700">
        <v>-0.55098274209012255</v>
      </c>
    </row>
    <row r="45" spans="2:14" x14ac:dyDescent="0.25">
      <c r="B45" s="701" t="s">
        <v>570</v>
      </c>
      <c r="C45" s="695"/>
      <c r="D45" s="702">
        <v>1252</v>
      </c>
      <c r="E45" s="702">
        <v>969</v>
      </c>
      <c r="F45" s="697">
        <v>29.205366357069138</v>
      </c>
      <c r="G45" s="703"/>
      <c r="H45" s="704">
        <v>454.53654399999999</v>
      </c>
      <c r="I45" s="704">
        <v>399.37258699999995</v>
      </c>
      <c r="J45" s="697">
        <v>13.81265484804044</v>
      </c>
      <c r="K45" s="705"/>
      <c r="L45" s="706">
        <v>1739.3389999999999</v>
      </c>
      <c r="M45" s="706">
        <v>1435.48</v>
      </c>
      <c r="N45" s="700">
        <v>21.167762699584802</v>
      </c>
    </row>
    <row r="46" spans="2:14" x14ac:dyDescent="0.25">
      <c r="B46" s="694" t="s">
        <v>353</v>
      </c>
      <c r="C46" s="707"/>
      <c r="D46" s="696">
        <v>342465</v>
      </c>
      <c r="E46" s="696">
        <v>347592</v>
      </c>
      <c r="F46" s="697">
        <v>-1.4750051784851226</v>
      </c>
      <c r="G46" s="698"/>
      <c r="H46" s="696">
        <v>622.49120100000016</v>
      </c>
      <c r="I46" s="696">
        <v>649.00160800000003</v>
      </c>
      <c r="J46" s="697">
        <v>-4.0847983538431993</v>
      </c>
      <c r="K46" s="691"/>
      <c r="L46" s="699">
        <v>2561.7610000000004</v>
      </c>
      <c r="M46" s="699">
        <v>2539.8980000000001</v>
      </c>
      <c r="N46" s="708">
        <v>0.86078259835631332</v>
      </c>
    </row>
    <row r="47" spans="2:14" x14ac:dyDescent="0.25">
      <c r="B47" s="701" t="s">
        <v>569</v>
      </c>
      <c r="C47" s="695"/>
      <c r="D47" s="702">
        <v>342428</v>
      </c>
      <c r="E47" s="702">
        <v>347562</v>
      </c>
      <c r="F47" s="697">
        <v>-1.477146523497963</v>
      </c>
      <c r="G47" s="703"/>
      <c r="H47" s="704">
        <v>595.10000000000014</v>
      </c>
      <c r="I47" s="704">
        <v>623</v>
      </c>
      <c r="J47" s="697">
        <v>-4.4783306581059223</v>
      </c>
      <c r="K47" s="705"/>
      <c r="L47" s="706">
        <v>2460.1170000000002</v>
      </c>
      <c r="M47" s="706">
        <v>2451</v>
      </c>
      <c r="N47" s="700">
        <v>0.37197062423501848</v>
      </c>
    </row>
    <row r="48" spans="2:14" x14ac:dyDescent="0.25">
      <c r="B48" s="701" t="s">
        <v>570</v>
      </c>
      <c r="C48" s="695"/>
      <c r="D48" s="702">
        <v>37</v>
      </c>
      <c r="E48" s="702">
        <v>30</v>
      </c>
      <c r="F48" s="697">
        <v>23.333333333333339</v>
      </c>
      <c r="G48" s="703"/>
      <c r="H48" s="704">
        <v>27.391201000000002</v>
      </c>
      <c r="I48" s="704">
        <v>26.001608000000001</v>
      </c>
      <c r="J48" s="697">
        <v>5.3442579397397383</v>
      </c>
      <c r="K48" s="705"/>
      <c r="L48" s="706">
        <v>101.64400000000001</v>
      </c>
      <c r="M48" s="706">
        <v>88.897999999999996</v>
      </c>
      <c r="N48" s="700">
        <v>14.337780377511322</v>
      </c>
    </row>
    <row r="49" spans="2:14" x14ac:dyDescent="0.25">
      <c r="B49" s="694" t="s">
        <v>571</v>
      </c>
      <c r="C49" s="707"/>
      <c r="D49" s="696">
        <v>52544</v>
      </c>
      <c r="E49" s="696">
        <v>60072</v>
      </c>
      <c r="F49" s="697">
        <v>-12.531628712212017</v>
      </c>
      <c r="G49" s="698"/>
      <c r="H49" s="696">
        <v>602.55325400000038</v>
      </c>
      <c r="I49" s="696">
        <v>575.09710099999995</v>
      </c>
      <c r="J49" s="697">
        <v>4.7741769089530539</v>
      </c>
      <c r="K49" s="691"/>
      <c r="L49" s="699">
        <v>2364.134</v>
      </c>
      <c r="M49" s="699">
        <v>2337.4960000000001</v>
      </c>
      <c r="N49" s="700">
        <v>1.1395955329976948</v>
      </c>
    </row>
    <row r="50" spans="2:14" x14ac:dyDescent="0.25">
      <c r="B50" s="701" t="s">
        <v>569</v>
      </c>
      <c r="C50" s="695"/>
      <c r="D50" s="702">
        <v>52534</v>
      </c>
      <c r="E50" s="702">
        <v>60066</v>
      </c>
      <c r="F50" s="697">
        <v>-12.539539839509873</v>
      </c>
      <c r="G50" s="703"/>
      <c r="H50" s="704">
        <v>601.29300000000035</v>
      </c>
      <c r="I50" s="704">
        <v>574</v>
      </c>
      <c r="J50" s="697">
        <v>4.754878048780542</v>
      </c>
      <c r="K50" s="705"/>
      <c r="L50" s="706">
        <v>2358.9850000000001</v>
      </c>
      <c r="M50" s="706">
        <v>2333</v>
      </c>
      <c r="N50" s="700">
        <v>1.1138019717102488</v>
      </c>
    </row>
    <row r="51" spans="2:14" ht="15.75" thickBot="1" x14ac:dyDescent="0.3">
      <c r="B51" s="709" t="s">
        <v>570</v>
      </c>
      <c r="C51" s="710"/>
      <c r="D51" s="711">
        <v>10</v>
      </c>
      <c r="E51" s="711">
        <v>6</v>
      </c>
      <c r="F51" s="712">
        <v>66.666666666666671</v>
      </c>
      <c r="G51" s="713"/>
      <c r="H51" s="714">
        <v>1.2602540000000002</v>
      </c>
      <c r="I51" s="714">
        <v>1.0971010000000001</v>
      </c>
      <c r="J51" s="715" t="s">
        <v>36</v>
      </c>
      <c r="K51" s="705"/>
      <c r="L51" s="716">
        <v>5.149</v>
      </c>
      <c r="M51" s="716">
        <v>4.4960000000000004</v>
      </c>
      <c r="N51" s="717">
        <v>14.524021352313166</v>
      </c>
    </row>
    <row r="52" spans="2:14" ht="15.75" thickBot="1" x14ac:dyDescent="0.3">
      <c r="B52" s="718" t="s">
        <v>572</v>
      </c>
      <c r="C52" s="719"/>
      <c r="D52" s="720">
        <v>4926608</v>
      </c>
      <c r="E52" s="720">
        <v>4835852</v>
      </c>
      <c r="F52" s="721">
        <v>1.8767323731164742</v>
      </c>
      <c r="G52" s="722"/>
      <c r="H52" s="720">
        <v>4892.3880000000017</v>
      </c>
      <c r="I52" s="720">
        <v>5001</v>
      </c>
      <c r="J52" s="721">
        <v>-2.1718056388721929</v>
      </c>
      <c r="K52" s="723"/>
      <c r="L52" s="720">
        <v>19311.534</v>
      </c>
      <c r="M52" s="720">
        <v>19180</v>
      </c>
      <c r="N52" s="724">
        <v>0.68578727841501763</v>
      </c>
    </row>
    <row r="53" spans="2:14" ht="15.75" thickBot="1" x14ac:dyDescent="0.3">
      <c r="B53" s="725" t="s">
        <v>573</v>
      </c>
      <c r="C53" s="726"/>
      <c r="D53" s="727">
        <v>2318</v>
      </c>
      <c r="E53" s="727">
        <v>1871</v>
      </c>
      <c r="F53" s="728">
        <v>23.890967397113847</v>
      </c>
      <c r="G53" s="729"/>
      <c r="H53" s="727">
        <v>2930.9821969999998</v>
      </c>
      <c r="I53" s="727">
        <v>2788.2464709999995</v>
      </c>
      <c r="J53" s="728">
        <v>5.1191932809587115</v>
      </c>
      <c r="K53" s="730"/>
      <c r="L53" s="727">
        <v>11531.259</v>
      </c>
      <c r="M53" s="727">
        <v>10024.918999999998</v>
      </c>
      <c r="N53" s="731">
        <v>15.025956818204733</v>
      </c>
    </row>
    <row r="54" spans="2:14" x14ac:dyDescent="0.25">
      <c r="B54" s="732" t="s">
        <v>574</v>
      </c>
      <c r="C54" s="733"/>
      <c r="D54" s="734">
        <v>7</v>
      </c>
      <c r="E54" s="734">
        <v>7</v>
      </c>
      <c r="F54" s="735">
        <v>0</v>
      </c>
      <c r="G54" s="736"/>
      <c r="H54" s="737">
        <v>233</v>
      </c>
      <c r="I54" s="737">
        <v>230</v>
      </c>
      <c r="J54" s="738">
        <v>1.304347826086949</v>
      </c>
      <c r="K54" s="691"/>
      <c r="L54" s="739">
        <v>932.43299999999999</v>
      </c>
      <c r="M54" s="739">
        <v>873.28899999999999</v>
      </c>
      <c r="N54" s="740">
        <v>6.7725575382261898</v>
      </c>
    </row>
    <row r="55" spans="2:14" ht="20.100000000000001" customHeight="1" x14ac:dyDescent="0.25">
      <c r="B55" s="741" t="s">
        <v>575</v>
      </c>
      <c r="C55" s="742"/>
      <c r="D55" s="674">
        <v>4928933</v>
      </c>
      <c r="E55" s="674">
        <v>4837730</v>
      </c>
      <c r="F55" s="743">
        <v>1.8852436990075994</v>
      </c>
      <c r="G55" s="744"/>
      <c r="H55" s="674">
        <v>8056.370197000002</v>
      </c>
      <c r="I55" s="674">
        <v>8019.2464709999995</v>
      </c>
      <c r="J55" s="743">
        <v>0.46293284704808091</v>
      </c>
      <c r="K55" s="744"/>
      <c r="L55" s="674">
        <v>31775.225999999999</v>
      </c>
      <c r="M55" s="674">
        <v>30078.207999999999</v>
      </c>
      <c r="N55" s="745">
        <v>5.6420183010902791</v>
      </c>
    </row>
    <row r="57" spans="2:14" x14ac:dyDescent="0.25">
      <c r="B57" s="299"/>
      <c r="C57" s="544"/>
      <c r="D57" s="299"/>
      <c r="E57" s="299"/>
      <c r="F57" s="299"/>
      <c r="G57" s="544"/>
      <c r="H57" s="299"/>
      <c r="I57" s="299"/>
      <c r="J57" s="299"/>
      <c r="K57" s="544"/>
      <c r="L57" s="299"/>
      <c r="M57" s="299"/>
      <c r="N57" s="299"/>
    </row>
  </sheetData>
  <sheetProtection password="DDEA" sheet="1" objects="1" scenarios="1"/>
  <mergeCells count="7">
    <mergeCell ref="B36:N36"/>
    <mergeCell ref="D6:F6"/>
    <mergeCell ref="H6:N6"/>
    <mergeCell ref="D37:F37"/>
    <mergeCell ref="H37:N37"/>
    <mergeCell ref="B6:B7"/>
    <mergeCell ref="B37:B38"/>
  </mergeCells>
  <pageMargins left="0.25" right="0.25" top="0.75" bottom="0.75" header="0.3" footer="0.3"/>
  <pageSetup paperSize="9" scale="69" orientation="portrait" r:id="rId1"/>
  <ignoredErrors>
    <ignoredError sqref="L7:M7 L38"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P99"/>
  <sheetViews>
    <sheetView zoomScaleNormal="100" workbookViewId="0">
      <selection activeCell="B52" sqref="B52:P52"/>
    </sheetView>
  </sheetViews>
  <sheetFormatPr defaultColWidth="9.140625" defaultRowHeight="15" x14ac:dyDescent="0.25"/>
  <cols>
    <col min="1" max="1" width="5.7109375" style="1" customWidth="1"/>
    <col min="2" max="2" width="32.28515625" style="1" customWidth="1"/>
    <col min="3" max="16" width="12.42578125" style="1" customWidth="1"/>
    <col min="17" max="16384" width="9.140625" style="1"/>
  </cols>
  <sheetData>
    <row r="4" spans="2:16" ht="35.25" customHeight="1" x14ac:dyDescent="0.25"/>
    <row r="5" spans="2:16" ht="15.75" thickBot="1" x14ac:dyDescent="0.3">
      <c r="P5" s="213" t="s">
        <v>372</v>
      </c>
    </row>
    <row r="6" spans="2:16" ht="30" customHeight="1" x14ac:dyDescent="0.25">
      <c r="B6" s="979" t="s">
        <v>746</v>
      </c>
      <c r="C6" s="978" t="s">
        <v>373</v>
      </c>
      <c r="D6" s="978"/>
      <c r="E6" s="978" t="s">
        <v>745</v>
      </c>
      <c r="F6" s="978"/>
      <c r="G6" s="978" t="s">
        <v>565</v>
      </c>
      <c r="H6" s="978"/>
      <c r="I6" s="978" t="s">
        <v>374</v>
      </c>
      <c r="J6" s="978"/>
      <c r="K6" s="978" t="s">
        <v>564</v>
      </c>
      <c r="L6" s="978"/>
      <c r="M6" s="978" t="s">
        <v>563</v>
      </c>
      <c r="N6" s="978"/>
      <c r="O6" s="978" t="s">
        <v>375</v>
      </c>
      <c r="P6" s="978"/>
    </row>
    <row r="7" spans="2:16" ht="15.75" thickBot="1" x14ac:dyDescent="0.3">
      <c r="B7" s="980"/>
      <c r="C7" s="746" t="s">
        <v>357</v>
      </c>
      <c r="D7" s="747">
        <v>2021</v>
      </c>
      <c r="E7" s="746" t="s">
        <v>357</v>
      </c>
      <c r="F7" s="747">
        <v>2021</v>
      </c>
      <c r="G7" s="748" t="s">
        <v>357</v>
      </c>
      <c r="H7" s="747">
        <v>2021</v>
      </c>
      <c r="I7" s="748" t="s">
        <v>357</v>
      </c>
      <c r="J7" s="747">
        <v>2021</v>
      </c>
      <c r="K7" s="748" t="s">
        <v>357</v>
      </c>
      <c r="L7" s="747">
        <v>2021</v>
      </c>
      <c r="M7" s="748" t="s">
        <v>357</v>
      </c>
      <c r="N7" s="747">
        <v>2021</v>
      </c>
      <c r="O7" s="746" t="s">
        <v>357</v>
      </c>
      <c r="P7" s="746">
        <v>2021</v>
      </c>
    </row>
    <row r="8" spans="2:16" x14ac:dyDescent="0.25">
      <c r="B8" s="749" t="s">
        <v>376</v>
      </c>
      <c r="C8" s="750">
        <v>0</v>
      </c>
      <c r="D8" s="751"/>
      <c r="E8" s="752">
        <v>3276</v>
      </c>
      <c r="F8" s="751">
        <v>14587</v>
      </c>
      <c r="G8" s="753">
        <v>659</v>
      </c>
      <c r="H8" s="751">
        <v>2459</v>
      </c>
      <c r="I8" s="750">
        <v>0</v>
      </c>
      <c r="J8" s="751">
        <v>0</v>
      </c>
      <c r="K8" s="750">
        <v>3935</v>
      </c>
      <c r="L8" s="751">
        <v>17046</v>
      </c>
      <c r="M8" s="750">
        <v>0</v>
      </c>
      <c r="N8" s="751">
        <v>0</v>
      </c>
      <c r="O8" s="752">
        <v>3935</v>
      </c>
      <c r="P8" s="752">
        <v>17046</v>
      </c>
    </row>
    <row r="9" spans="2:16" x14ac:dyDescent="0.25">
      <c r="B9" s="754" t="s">
        <v>377</v>
      </c>
      <c r="C9" s="755">
        <v>6463</v>
      </c>
      <c r="D9" s="756">
        <v>25337</v>
      </c>
      <c r="E9" s="757">
        <v>1457</v>
      </c>
      <c r="F9" s="756">
        <v>4806</v>
      </c>
      <c r="G9" s="755">
        <v>6</v>
      </c>
      <c r="H9" s="756">
        <v>110</v>
      </c>
      <c r="I9" s="755">
        <v>6023</v>
      </c>
      <c r="J9" s="756">
        <v>23192</v>
      </c>
      <c r="K9" s="755">
        <v>13949</v>
      </c>
      <c r="L9" s="756">
        <v>53445</v>
      </c>
      <c r="M9" s="755">
        <v>-4372</v>
      </c>
      <c r="N9" s="756">
        <v>-16718</v>
      </c>
      <c r="O9" s="757">
        <v>9577</v>
      </c>
      <c r="P9" s="757">
        <v>36728</v>
      </c>
    </row>
    <row r="10" spans="2:16" x14ac:dyDescent="0.25">
      <c r="B10" s="758" t="s">
        <v>370</v>
      </c>
      <c r="C10" s="755">
        <v>0</v>
      </c>
      <c r="D10" s="756">
        <v>0</v>
      </c>
      <c r="E10" s="757">
        <v>1024</v>
      </c>
      <c r="F10" s="756">
        <v>3423</v>
      </c>
      <c r="G10" s="759">
        <v>6</v>
      </c>
      <c r="H10" s="760">
        <v>110</v>
      </c>
      <c r="I10" s="755">
        <v>0</v>
      </c>
      <c r="J10" s="756">
        <v>0</v>
      </c>
      <c r="K10" s="759">
        <v>1030</v>
      </c>
      <c r="L10" s="756">
        <v>3533</v>
      </c>
      <c r="M10" s="759">
        <v>-1030</v>
      </c>
      <c r="N10" s="756">
        <v>-3533</v>
      </c>
      <c r="O10" s="761">
        <v>0</v>
      </c>
      <c r="P10" s="757">
        <v>0</v>
      </c>
    </row>
    <row r="11" spans="2:16" x14ac:dyDescent="0.25">
      <c r="B11" s="758" t="s">
        <v>378</v>
      </c>
      <c r="C11" s="755">
        <v>39</v>
      </c>
      <c r="D11" s="756">
        <v>153</v>
      </c>
      <c r="E11" s="757">
        <v>0</v>
      </c>
      <c r="F11" s="756">
        <v>0</v>
      </c>
      <c r="G11" s="759">
        <v>0</v>
      </c>
      <c r="H11" s="756">
        <v>0</v>
      </c>
      <c r="I11" s="755">
        <v>3303</v>
      </c>
      <c r="J11" s="756">
        <v>13032</v>
      </c>
      <c r="K11" s="759">
        <v>3342</v>
      </c>
      <c r="L11" s="756">
        <v>13185</v>
      </c>
      <c r="M11" s="755">
        <v>-3342</v>
      </c>
      <c r="N11" s="756">
        <v>-13185</v>
      </c>
      <c r="O11" s="761">
        <v>0</v>
      </c>
      <c r="P11" s="757">
        <v>0</v>
      </c>
    </row>
    <row r="12" spans="2:16" x14ac:dyDescent="0.25">
      <c r="B12" s="758" t="s">
        <v>379</v>
      </c>
      <c r="C12" s="762">
        <v>1370</v>
      </c>
      <c r="D12" s="763">
        <v>5435</v>
      </c>
      <c r="E12" s="757">
        <v>0</v>
      </c>
      <c r="F12" s="756">
        <v>0</v>
      </c>
      <c r="G12" s="759">
        <v>0</v>
      </c>
      <c r="H12" s="756">
        <v>0</v>
      </c>
      <c r="I12" s="764">
        <v>0</v>
      </c>
      <c r="J12" s="765">
        <v>0</v>
      </c>
      <c r="K12" s="762">
        <v>1370</v>
      </c>
      <c r="L12" s="765">
        <v>5435</v>
      </c>
      <c r="M12" s="764">
        <v>0</v>
      </c>
      <c r="N12" s="765">
        <v>0</v>
      </c>
      <c r="O12" s="766">
        <v>1370</v>
      </c>
      <c r="P12" s="767">
        <v>5435</v>
      </c>
    </row>
    <row r="13" spans="2:16" x14ac:dyDescent="0.25">
      <c r="B13" s="768" t="s">
        <v>380</v>
      </c>
      <c r="C13" s="762">
        <v>3145</v>
      </c>
      <c r="D13" s="763">
        <v>12216</v>
      </c>
      <c r="E13" s="757">
        <v>0</v>
      </c>
      <c r="F13" s="756">
        <v>0</v>
      </c>
      <c r="G13" s="759">
        <v>0</v>
      </c>
      <c r="H13" s="756">
        <v>0</v>
      </c>
      <c r="I13" s="764">
        <v>0</v>
      </c>
      <c r="J13" s="765">
        <v>0</v>
      </c>
      <c r="K13" s="762">
        <v>3145</v>
      </c>
      <c r="L13" s="765">
        <v>12216</v>
      </c>
      <c r="M13" s="764">
        <v>0</v>
      </c>
      <c r="N13" s="765">
        <v>0</v>
      </c>
      <c r="O13" s="766">
        <v>3145</v>
      </c>
      <c r="P13" s="767">
        <v>12216</v>
      </c>
    </row>
    <row r="14" spans="2:16" x14ac:dyDescent="0.25">
      <c r="B14" s="758" t="s">
        <v>365</v>
      </c>
      <c r="C14" s="762">
        <v>0</v>
      </c>
      <c r="D14" s="763">
        <v>0</v>
      </c>
      <c r="E14" s="757">
        <v>0</v>
      </c>
      <c r="F14" s="756">
        <v>0</v>
      </c>
      <c r="G14" s="759">
        <v>0</v>
      </c>
      <c r="H14" s="756">
        <v>0</v>
      </c>
      <c r="I14" s="769">
        <v>12</v>
      </c>
      <c r="J14" s="765">
        <v>12</v>
      </c>
      <c r="K14" s="762">
        <v>12</v>
      </c>
      <c r="L14" s="765">
        <v>12</v>
      </c>
      <c r="M14" s="764">
        <v>0</v>
      </c>
      <c r="N14" s="765">
        <v>0</v>
      </c>
      <c r="O14" s="766">
        <v>12</v>
      </c>
      <c r="P14" s="767">
        <v>12</v>
      </c>
    </row>
    <row r="15" spans="2:16" x14ac:dyDescent="0.25">
      <c r="B15" s="758" t="s">
        <v>332</v>
      </c>
      <c r="C15" s="762">
        <v>246</v>
      </c>
      <c r="D15" s="763">
        <v>976</v>
      </c>
      <c r="E15" s="757">
        <v>0</v>
      </c>
      <c r="F15" s="756">
        <v>0</v>
      </c>
      <c r="G15" s="759">
        <v>0</v>
      </c>
      <c r="H15" s="756">
        <v>0</v>
      </c>
      <c r="I15" s="764">
        <v>0</v>
      </c>
      <c r="J15" s="765">
        <v>0</v>
      </c>
      <c r="K15" s="762">
        <v>246</v>
      </c>
      <c r="L15" s="765">
        <v>976</v>
      </c>
      <c r="M15" s="764">
        <v>0</v>
      </c>
      <c r="N15" s="765">
        <v>0</v>
      </c>
      <c r="O15" s="766">
        <v>246</v>
      </c>
      <c r="P15" s="767">
        <v>976</v>
      </c>
    </row>
    <row r="16" spans="2:16" x14ac:dyDescent="0.25">
      <c r="B16" s="758" t="s">
        <v>381</v>
      </c>
      <c r="C16" s="762">
        <v>1505</v>
      </c>
      <c r="D16" s="763">
        <v>5916</v>
      </c>
      <c r="E16" s="757">
        <v>0</v>
      </c>
      <c r="F16" s="756">
        <v>0</v>
      </c>
      <c r="G16" s="759">
        <v>0</v>
      </c>
      <c r="H16" s="756">
        <v>0</v>
      </c>
      <c r="I16" s="764">
        <v>0</v>
      </c>
      <c r="J16" s="765">
        <v>0</v>
      </c>
      <c r="K16" s="762">
        <v>1505</v>
      </c>
      <c r="L16" s="765">
        <v>5916</v>
      </c>
      <c r="M16" s="764">
        <v>0</v>
      </c>
      <c r="N16" s="765">
        <v>0</v>
      </c>
      <c r="O16" s="766">
        <v>1505</v>
      </c>
      <c r="P16" s="767">
        <v>5916</v>
      </c>
    </row>
    <row r="17" spans="2:16" x14ac:dyDescent="0.25">
      <c r="B17" s="758" t="s">
        <v>360</v>
      </c>
      <c r="C17" s="762">
        <v>128</v>
      </c>
      <c r="D17" s="763">
        <v>463</v>
      </c>
      <c r="E17" s="757">
        <v>0</v>
      </c>
      <c r="F17" s="756">
        <v>0</v>
      </c>
      <c r="G17" s="759">
        <v>0</v>
      </c>
      <c r="H17" s="756">
        <v>0</v>
      </c>
      <c r="I17" s="764">
        <v>0</v>
      </c>
      <c r="J17" s="765">
        <v>0</v>
      </c>
      <c r="K17" s="762">
        <v>128</v>
      </c>
      <c r="L17" s="765">
        <v>463</v>
      </c>
      <c r="M17" s="764">
        <v>0</v>
      </c>
      <c r="N17" s="765">
        <v>0</v>
      </c>
      <c r="O17" s="766">
        <v>128</v>
      </c>
      <c r="P17" s="767">
        <v>463</v>
      </c>
    </row>
    <row r="18" spans="2:16" x14ac:dyDescent="0.25">
      <c r="B18" s="770" t="s">
        <v>382</v>
      </c>
      <c r="C18" s="762">
        <v>30</v>
      </c>
      <c r="D18" s="763">
        <v>178</v>
      </c>
      <c r="E18" s="771">
        <v>23</v>
      </c>
      <c r="F18" s="765">
        <v>48</v>
      </c>
      <c r="G18" s="759">
        <v>0</v>
      </c>
      <c r="H18" s="756">
        <v>0</v>
      </c>
      <c r="I18" s="769">
        <v>2687</v>
      </c>
      <c r="J18" s="765">
        <v>10062</v>
      </c>
      <c r="K18" s="762">
        <v>2740</v>
      </c>
      <c r="L18" s="765">
        <v>10288</v>
      </c>
      <c r="M18" s="764">
        <v>0</v>
      </c>
      <c r="N18" s="765">
        <v>0</v>
      </c>
      <c r="O18" s="766">
        <v>2740</v>
      </c>
      <c r="P18" s="767">
        <v>10288</v>
      </c>
    </row>
    <row r="19" spans="2:16" x14ac:dyDescent="0.25">
      <c r="B19" s="770" t="s">
        <v>264</v>
      </c>
      <c r="C19" s="762">
        <v>0</v>
      </c>
      <c r="D19" s="763">
        <v>0</v>
      </c>
      <c r="E19" s="757">
        <v>0</v>
      </c>
      <c r="F19" s="765">
        <v>0</v>
      </c>
      <c r="G19" s="759">
        <v>0</v>
      </c>
      <c r="H19" s="756">
        <v>0</v>
      </c>
      <c r="I19" s="769">
        <v>22</v>
      </c>
      <c r="J19" s="765">
        <v>87</v>
      </c>
      <c r="K19" s="762">
        <v>22</v>
      </c>
      <c r="L19" s="765">
        <v>87</v>
      </c>
      <c r="M19" s="764">
        <v>0</v>
      </c>
      <c r="N19" s="765">
        <v>0</v>
      </c>
      <c r="O19" s="766">
        <v>22</v>
      </c>
      <c r="P19" s="767">
        <v>87</v>
      </c>
    </row>
    <row r="20" spans="2:16" x14ac:dyDescent="0.25">
      <c r="B20" s="770" t="s">
        <v>383</v>
      </c>
      <c r="C20" s="762">
        <v>0</v>
      </c>
      <c r="D20" s="763">
        <v>0</v>
      </c>
      <c r="E20" s="771">
        <v>34</v>
      </c>
      <c r="F20" s="765">
        <v>135</v>
      </c>
      <c r="G20" s="759">
        <v>0</v>
      </c>
      <c r="H20" s="756">
        <v>0</v>
      </c>
      <c r="I20" s="769">
        <v>0</v>
      </c>
      <c r="J20" s="765">
        <v>0</v>
      </c>
      <c r="K20" s="762">
        <v>34</v>
      </c>
      <c r="L20" s="765">
        <v>135</v>
      </c>
      <c r="M20" s="764">
        <v>0</v>
      </c>
      <c r="N20" s="765">
        <v>0</v>
      </c>
      <c r="O20" s="766">
        <v>34</v>
      </c>
      <c r="P20" s="767">
        <v>135</v>
      </c>
    </row>
    <row r="21" spans="2:16" ht="15.75" thickBot="1" x14ac:dyDescent="0.3">
      <c r="B21" s="772" t="s">
        <v>384</v>
      </c>
      <c r="C21" s="773">
        <v>0</v>
      </c>
      <c r="D21" s="774">
        <v>0</v>
      </c>
      <c r="E21" s="775">
        <v>376</v>
      </c>
      <c r="F21" s="776">
        <v>1200</v>
      </c>
      <c r="G21" s="759">
        <v>0</v>
      </c>
      <c r="H21" s="756">
        <v>0</v>
      </c>
      <c r="I21" s="769">
        <v>0</v>
      </c>
      <c r="J21" s="776">
        <v>0</v>
      </c>
      <c r="K21" s="773">
        <v>376</v>
      </c>
      <c r="L21" s="776">
        <v>1200</v>
      </c>
      <c r="M21" s="777">
        <v>0</v>
      </c>
      <c r="N21" s="776">
        <v>0</v>
      </c>
      <c r="O21" s="778">
        <v>376</v>
      </c>
      <c r="P21" s="779">
        <v>1200</v>
      </c>
    </row>
    <row r="22" spans="2:16" ht="20.100000000000001" customHeight="1" thickBot="1" x14ac:dyDescent="0.3">
      <c r="B22" s="780" t="s">
        <v>747</v>
      </c>
      <c r="C22" s="781">
        <v>6463</v>
      </c>
      <c r="D22" s="782">
        <v>25337</v>
      </c>
      <c r="E22" s="783">
        <v>4733</v>
      </c>
      <c r="F22" s="782">
        <v>19393</v>
      </c>
      <c r="G22" s="781">
        <v>665</v>
      </c>
      <c r="H22" s="782">
        <v>2569</v>
      </c>
      <c r="I22" s="781">
        <v>6023</v>
      </c>
      <c r="J22" s="782">
        <v>23192</v>
      </c>
      <c r="K22" s="784">
        <v>17884</v>
      </c>
      <c r="L22" s="782">
        <v>70491</v>
      </c>
      <c r="M22" s="784">
        <v>-4372</v>
      </c>
      <c r="N22" s="782">
        <v>-16718</v>
      </c>
      <c r="O22" s="785">
        <v>13512</v>
      </c>
      <c r="P22" s="783">
        <v>53774</v>
      </c>
    </row>
    <row r="23" spans="2:16" x14ac:dyDescent="0.25">
      <c r="B23" s="786" t="s">
        <v>385</v>
      </c>
      <c r="C23" s="787">
        <v>4891</v>
      </c>
      <c r="D23" s="788">
        <v>19311</v>
      </c>
      <c r="E23" s="789">
        <v>0</v>
      </c>
      <c r="F23" s="790"/>
      <c r="G23" s="791">
        <v>0</v>
      </c>
      <c r="H23" s="790">
        <v>0</v>
      </c>
      <c r="I23" s="791">
        <v>0</v>
      </c>
      <c r="J23" s="790">
        <v>0</v>
      </c>
      <c r="K23" s="791">
        <v>4891</v>
      </c>
      <c r="L23" s="790">
        <v>19311</v>
      </c>
      <c r="M23" s="791">
        <v>0</v>
      </c>
      <c r="N23" s="790">
        <v>0</v>
      </c>
      <c r="O23" s="792">
        <v>4891</v>
      </c>
      <c r="P23" s="789">
        <v>19311</v>
      </c>
    </row>
    <row r="24" spans="2:16" x14ac:dyDescent="0.25">
      <c r="B24" s="793" t="s">
        <v>386</v>
      </c>
      <c r="C24" s="762">
        <v>23</v>
      </c>
      <c r="D24" s="763">
        <v>86</v>
      </c>
      <c r="E24" s="767">
        <v>0</v>
      </c>
      <c r="F24" s="765"/>
      <c r="G24" s="791">
        <v>0</v>
      </c>
      <c r="H24" s="790">
        <v>0</v>
      </c>
      <c r="I24" s="791">
        <v>0</v>
      </c>
      <c r="J24" s="790">
        <v>0</v>
      </c>
      <c r="K24" s="764">
        <v>23</v>
      </c>
      <c r="L24" s="765">
        <v>86</v>
      </c>
      <c r="M24" s="791">
        <v>0</v>
      </c>
      <c r="N24" s="790">
        <v>0</v>
      </c>
      <c r="O24" s="766">
        <v>23</v>
      </c>
      <c r="P24" s="767">
        <v>86</v>
      </c>
    </row>
    <row r="25" spans="2:16" x14ac:dyDescent="0.25">
      <c r="B25" s="768" t="s">
        <v>387</v>
      </c>
      <c r="C25" s="764">
        <v>0</v>
      </c>
      <c r="D25" s="765">
        <v>0</v>
      </c>
      <c r="E25" s="771">
        <v>37</v>
      </c>
      <c r="F25" s="765">
        <v>151</v>
      </c>
      <c r="G25" s="791">
        <v>0</v>
      </c>
      <c r="H25" s="790">
        <v>0</v>
      </c>
      <c r="I25" s="791">
        <v>0</v>
      </c>
      <c r="J25" s="790">
        <v>0</v>
      </c>
      <c r="K25" s="764">
        <v>37</v>
      </c>
      <c r="L25" s="765">
        <v>151</v>
      </c>
      <c r="M25" s="791">
        <v>0</v>
      </c>
      <c r="N25" s="790">
        <v>0</v>
      </c>
      <c r="O25" s="766">
        <v>37</v>
      </c>
      <c r="P25" s="767">
        <v>151</v>
      </c>
    </row>
    <row r="26" spans="2:16" x14ac:dyDescent="0.25">
      <c r="B26" s="793" t="s">
        <v>388</v>
      </c>
      <c r="C26" s="762">
        <v>314</v>
      </c>
      <c r="D26" s="763">
        <v>986</v>
      </c>
      <c r="E26" s="767">
        <v>0</v>
      </c>
      <c r="F26" s="765"/>
      <c r="G26" s="791">
        <v>0</v>
      </c>
      <c r="H26" s="790">
        <v>0</v>
      </c>
      <c r="I26" s="791">
        <v>0</v>
      </c>
      <c r="J26" s="790">
        <v>0</v>
      </c>
      <c r="K26" s="764">
        <v>314</v>
      </c>
      <c r="L26" s="765">
        <v>986</v>
      </c>
      <c r="M26" s="791">
        <v>0</v>
      </c>
      <c r="N26" s="790">
        <v>0</v>
      </c>
      <c r="O26" s="766">
        <v>314</v>
      </c>
      <c r="P26" s="767">
        <v>986</v>
      </c>
    </row>
    <row r="27" spans="2:16" x14ac:dyDescent="0.25">
      <c r="B27" s="793" t="s">
        <v>389</v>
      </c>
      <c r="C27" s="762">
        <v>114</v>
      </c>
      <c r="D27" s="763">
        <v>477</v>
      </c>
      <c r="E27" s="767">
        <v>0</v>
      </c>
      <c r="F27" s="765"/>
      <c r="G27" s="791">
        <v>0</v>
      </c>
      <c r="H27" s="790">
        <v>0</v>
      </c>
      <c r="I27" s="791">
        <v>0</v>
      </c>
      <c r="J27" s="790">
        <v>0</v>
      </c>
      <c r="K27" s="764">
        <v>114</v>
      </c>
      <c r="L27" s="765">
        <v>477</v>
      </c>
      <c r="M27" s="791">
        <v>0</v>
      </c>
      <c r="N27" s="790">
        <v>0</v>
      </c>
      <c r="O27" s="766">
        <v>114</v>
      </c>
      <c r="P27" s="767">
        <v>477</v>
      </c>
    </row>
    <row r="28" spans="2:16" x14ac:dyDescent="0.25">
      <c r="B28" s="758" t="s">
        <v>390</v>
      </c>
      <c r="C28" s="762">
        <v>437</v>
      </c>
      <c r="D28" s="763">
        <v>1693</v>
      </c>
      <c r="E28" s="771">
        <v>-13</v>
      </c>
      <c r="F28" s="765">
        <v>-575</v>
      </c>
      <c r="G28" s="764">
        <v>20</v>
      </c>
      <c r="H28" s="765">
        <v>29</v>
      </c>
      <c r="I28" s="764">
        <v>0</v>
      </c>
      <c r="J28" s="765">
        <v>81</v>
      </c>
      <c r="K28" s="764">
        <v>444</v>
      </c>
      <c r="L28" s="765">
        <v>1228</v>
      </c>
      <c r="M28" s="791">
        <v>0</v>
      </c>
      <c r="N28" s="790">
        <v>0</v>
      </c>
      <c r="O28" s="766">
        <v>444</v>
      </c>
      <c r="P28" s="767">
        <v>1228</v>
      </c>
    </row>
    <row r="29" spans="2:16" x14ac:dyDescent="0.25">
      <c r="B29" s="793" t="s">
        <v>391</v>
      </c>
      <c r="C29" s="764">
        <v>0</v>
      </c>
      <c r="D29" s="765">
        <v>0</v>
      </c>
      <c r="E29" s="771">
        <v>315</v>
      </c>
      <c r="F29" s="765">
        <v>1298</v>
      </c>
      <c r="G29" s="764">
        <v>0</v>
      </c>
      <c r="H29" s="765">
        <v>0</v>
      </c>
      <c r="I29" s="769">
        <v>2158</v>
      </c>
      <c r="J29" s="765">
        <v>8240</v>
      </c>
      <c r="K29" s="794">
        <v>2473</v>
      </c>
      <c r="L29" s="765">
        <v>9538</v>
      </c>
      <c r="M29" s="791">
        <v>0</v>
      </c>
      <c r="N29" s="790">
        <v>0</v>
      </c>
      <c r="O29" s="766">
        <v>2473</v>
      </c>
      <c r="P29" s="767">
        <v>9538</v>
      </c>
    </row>
    <row r="30" spans="2:16" x14ac:dyDescent="0.25">
      <c r="B30" s="793" t="s">
        <v>392</v>
      </c>
      <c r="C30" s="764">
        <v>0</v>
      </c>
      <c r="D30" s="765">
        <v>0</v>
      </c>
      <c r="E30" s="771">
        <v>156</v>
      </c>
      <c r="F30" s="765">
        <v>564</v>
      </c>
      <c r="G30" s="764">
        <v>36</v>
      </c>
      <c r="H30" s="765">
        <v>36</v>
      </c>
      <c r="I30" s="769">
        <v>2833</v>
      </c>
      <c r="J30" s="765">
        <v>11338</v>
      </c>
      <c r="K30" s="794">
        <v>3025</v>
      </c>
      <c r="L30" s="765">
        <v>11938</v>
      </c>
      <c r="M30" s="791">
        <v>0</v>
      </c>
      <c r="N30" s="790">
        <v>0</v>
      </c>
      <c r="O30" s="766">
        <v>3025</v>
      </c>
      <c r="P30" s="767">
        <v>11938</v>
      </c>
    </row>
    <row r="31" spans="2:16" x14ac:dyDescent="0.25">
      <c r="B31" s="793" t="s">
        <v>393</v>
      </c>
      <c r="C31" s="764">
        <v>0</v>
      </c>
      <c r="D31" s="765">
        <v>0</v>
      </c>
      <c r="E31" s="771">
        <v>568</v>
      </c>
      <c r="F31" s="765">
        <v>2215</v>
      </c>
      <c r="G31" s="764">
        <v>324</v>
      </c>
      <c r="H31" s="765">
        <v>1288</v>
      </c>
      <c r="I31" s="764">
        <v>0</v>
      </c>
      <c r="J31" s="765">
        <v>0</v>
      </c>
      <c r="K31" s="764">
        <v>892</v>
      </c>
      <c r="L31" s="765">
        <v>3503</v>
      </c>
      <c r="M31" s="791">
        <v>0</v>
      </c>
      <c r="N31" s="790">
        <v>0</v>
      </c>
      <c r="O31" s="766">
        <v>892</v>
      </c>
      <c r="P31" s="767">
        <v>3504</v>
      </c>
    </row>
    <row r="32" spans="2:16" x14ac:dyDescent="0.25">
      <c r="B32" s="770" t="s">
        <v>394</v>
      </c>
      <c r="C32" s="764">
        <v>0</v>
      </c>
      <c r="D32" s="765">
        <v>0</v>
      </c>
      <c r="E32" s="771">
        <v>387</v>
      </c>
      <c r="F32" s="765">
        <v>2640</v>
      </c>
      <c r="G32" s="764">
        <v>0</v>
      </c>
      <c r="H32" s="765">
        <v>0</v>
      </c>
      <c r="I32" s="764">
        <v>0</v>
      </c>
      <c r="J32" s="765">
        <v>0</v>
      </c>
      <c r="K32" s="764">
        <v>387</v>
      </c>
      <c r="L32" s="765">
        <v>2640</v>
      </c>
      <c r="M32" s="791">
        <v>0</v>
      </c>
      <c r="N32" s="790">
        <v>0</v>
      </c>
      <c r="O32" s="766">
        <v>387</v>
      </c>
      <c r="P32" s="767">
        <v>2640</v>
      </c>
    </row>
    <row r="33" spans="2:16" x14ac:dyDescent="0.25">
      <c r="B33" s="770" t="s">
        <v>395</v>
      </c>
      <c r="C33" s="764">
        <v>0</v>
      </c>
      <c r="D33" s="765">
        <v>0</v>
      </c>
      <c r="E33" s="767">
        <v>0</v>
      </c>
      <c r="F33" s="765"/>
      <c r="G33" s="764">
        <v>230</v>
      </c>
      <c r="H33" s="765">
        <v>915</v>
      </c>
      <c r="I33" s="764">
        <v>0</v>
      </c>
      <c r="J33" s="765">
        <v>0</v>
      </c>
      <c r="K33" s="764">
        <v>230</v>
      </c>
      <c r="L33" s="765">
        <v>915</v>
      </c>
      <c r="M33" s="791">
        <v>0</v>
      </c>
      <c r="N33" s="790">
        <v>0</v>
      </c>
      <c r="O33" s="766">
        <v>230</v>
      </c>
      <c r="P33" s="767">
        <v>915</v>
      </c>
    </row>
    <row r="34" spans="2:16" x14ac:dyDescent="0.25">
      <c r="B34" s="758" t="s">
        <v>370</v>
      </c>
      <c r="C34" s="764">
        <v>0</v>
      </c>
      <c r="D34" s="765">
        <v>0</v>
      </c>
      <c r="E34" s="761">
        <v>3252</v>
      </c>
      <c r="F34" s="756">
        <v>12978</v>
      </c>
      <c r="G34" s="759">
        <v>50</v>
      </c>
      <c r="H34" s="756">
        <v>54</v>
      </c>
      <c r="I34" s="764">
        <v>0</v>
      </c>
      <c r="J34" s="765">
        <v>0</v>
      </c>
      <c r="K34" s="759">
        <v>3302</v>
      </c>
      <c r="L34" s="756">
        <v>13032</v>
      </c>
      <c r="M34" s="759">
        <v>-3302</v>
      </c>
      <c r="N34" s="756">
        <v>-13032</v>
      </c>
      <c r="O34" s="761">
        <v>0</v>
      </c>
      <c r="P34" s="757">
        <v>0</v>
      </c>
    </row>
    <row r="35" spans="2:16" x14ac:dyDescent="0.25">
      <c r="B35" s="758" t="s">
        <v>378</v>
      </c>
      <c r="C35" s="764">
        <v>0</v>
      </c>
      <c r="D35" s="765">
        <v>0</v>
      </c>
      <c r="E35" s="761">
        <v>31</v>
      </c>
      <c r="F35" s="756">
        <v>122</v>
      </c>
      <c r="G35" s="759">
        <v>8</v>
      </c>
      <c r="H35" s="756">
        <v>31</v>
      </c>
      <c r="I35" s="759">
        <v>1032</v>
      </c>
      <c r="J35" s="756">
        <v>3533</v>
      </c>
      <c r="K35" s="759">
        <v>1071</v>
      </c>
      <c r="L35" s="756">
        <v>3686</v>
      </c>
      <c r="M35" s="759">
        <v>-1071</v>
      </c>
      <c r="N35" s="756">
        <v>-3686</v>
      </c>
      <c r="O35" s="761">
        <v>0</v>
      </c>
      <c r="P35" s="757">
        <v>0</v>
      </c>
    </row>
    <row r="36" spans="2:16" x14ac:dyDescent="0.25">
      <c r="B36" s="795" t="s">
        <v>396</v>
      </c>
      <c r="C36" s="796">
        <v>684</v>
      </c>
      <c r="D36" s="797">
        <v>2784</v>
      </c>
      <c r="E36" s="798">
        <v>0</v>
      </c>
      <c r="F36" s="799">
        <v>0</v>
      </c>
      <c r="G36" s="800">
        <v>-3</v>
      </c>
      <c r="H36" s="799">
        <v>216</v>
      </c>
      <c r="I36" s="800">
        <v>0</v>
      </c>
      <c r="J36" s="799">
        <v>0</v>
      </c>
      <c r="K36" s="800">
        <v>681</v>
      </c>
      <c r="L36" s="799">
        <v>3000</v>
      </c>
      <c r="M36" s="800">
        <v>0</v>
      </c>
      <c r="N36" s="799">
        <v>0</v>
      </c>
      <c r="O36" s="801">
        <v>681</v>
      </c>
      <c r="P36" s="798">
        <v>3000</v>
      </c>
    </row>
    <row r="37" spans="2:16" x14ac:dyDescent="0.25">
      <c r="B37" s="802" t="s">
        <v>397</v>
      </c>
      <c r="C37" s="803">
        <v>125</v>
      </c>
      <c r="D37" s="804">
        <v>513</v>
      </c>
      <c r="E37" s="805">
        <v>0</v>
      </c>
      <c r="F37" s="799">
        <v>0</v>
      </c>
      <c r="G37" s="806">
        <v>0</v>
      </c>
      <c r="H37" s="807">
        <v>0</v>
      </c>
      <c r="I37" s="806">
        <v>0</v>
      </c>
      <c r="J37" s="807">
        <v>0</v>
      </c>
      <c r="K37" s="806">
        <v>125</v>
      </c>
      <c r="L37" s="807">
        <v>513</v>
      </c>
      <c r="M37" s="806">
        <v>0</v>
      </c>
      <c r="N37" s="807">
        <v>0</v>
      </c>
      <c r="O37" s="808">
        <v>125</v>
      </c>
      <c r="P37" s="805">
        <v>513</v>
      </c>
    </row>
    <row r="38" spans="2:16" x14ac:dyDescent="0.25">
      <c r="B38" s="802" t="s">
        <v>398</v>
      </c>
      <c r="C38" s="803">
        <v>480</v>
      </c>
      <c r="D38" s="809">
        <v>1962</v>
      </c>
      <c r="E38" s="805">
        <v>0</v>
      </c>
      <c r="F38" s="799">
        <v>0</v>
      </c>
      <c r="G38" s="806">
        <v>0</v>
      </c>
      <c r="H38" s="807">
        <v>0</v>
      </c>
      <c r="I38" s="806">
        <v>0</v>
      </c>
      <c r="J38" s="807">
        <v>0</v>
      </c>
      <c r="K38" s="806">
        <v>480</v>
      </c>
      <c r="L38" s="807">
        <v>1962</v>
      </c>
      <c r="M38" s="806">
        <v>0</v>
      </c>
      <c r="N38" s="807">
        <v>0</v>
      </c>
      <c r="O38" s="808">
        <v>480</v>
      </c>
      <c r="P38" s="805">
        <v>1962</v>
      </c>
    </row>
    <row r="39" spans="2:16" ht="15.75" thickBot="1" x14ac:dyDescent="0.3">
      <c r="B39" s="810" t="s">
        <v>399</v>
      </c>
      <c r="C39" s="811">
        <v>79</v>
      </c>
      <c r="D39" s="812">
        <v>309</v>
      </c>
      <c r="E39" s="813">
        <v>0</v>
      </c>
      <c r="F39" s="814">
        <v>0</v>
      </c>
      <c r="G39" s="815">
        <v>-3</v>
      </c>
      <c r="H39" s="816">
        <v>216</v>
      </c>
      <c r="I39" s="813">
        <v>0</v>
      </c>
      <c r="J39" s="814">
        <v>0</v>
      </c>
      <c r="K39" s="813">
        <v>76</v>
      </c>
      <c r="L39" s="817">
        <v>525</v>
      </c>
      <c r="M39" s="813">
        <v>0</v>
      </c>
      <c r="N39" s="814">
        <v>0</v>
      </c>
      <c r="O39" s="818">
        <v>76</v>
      </c>
      <c r="P39" s="819">
        <v>525</v>
      </c>
    </row>
    <row r="40" spans="2:16" ht="5.25" customHeight="1" x14ac:dyDescent="0.25">
      <c r="B40" s="93"/>
    </row>
    <row r="41" spans="2:16" ht="12.75" customHeight="1" x14ac:dyDescent="0.25">
      <c r="B41" s="92" t="s">
        <v>400</v>
      </c>
    </row>
    <row r="42" spans="2:16" ht="12.75" customHeight="1" x14ac:dyDescent="0.25">
      <c r="B42" s="92" t="s">
        <v>401</v>
      </c>
    </row>
    <row r="43" spans="2:16" ht="12.75" customHeight="1" x14ac:dyDescent="0.25">
      <c r="B43" s="92" t="s">
        <v>402</v>
      </c>
    </row>
    <row r="44" spans="2:16" ht="12.75" customHeight="1" x14ac:dyDescent="0.25">
      <c r="B44" s="92" t="s">
        <v>403</v>
      </c>
    </row>
    <row r="45" spans="2:16" ht="12.75" customHeight="1" x14ac:dyDescent="0.25">
      <c r="B45" s="92" t="s">
        <v>404</v>
      </c>
    </row>
    <row r="46" spans="2:16" ht="12.75" customHeight="1" x14ac:dyDescent="0.25">
      <c r="B46" s="92" t="s">
        <v>405</v>
      </c>
    </row>
    <row r="47" spans="2:16" ht="12.75" customHeight="1" x14ac:dyDescent="0.25">
      <c r="B47" s="92" t="s">
        <v>406</v>
      </c>
    </row>
    <row r="48" spans="2:16" ht="12.75" customHeight="1" x14ac:dyDescent="0.25">
      <c r="B48" s="92" t="s">
        <v>407</v>
      </c>
    </row>
    <row r="49" spans="2:16" ht="12.75" customHeight="1" x14ac:dyDescent="0.25">
      <c r="B49" s="92" t="s">
        <v>408</v>
      </c>
    </row>
    <row r="50" spans="2:16" ht="9" customHeight="1" x14ac:dyDescent="0.25">
      <c r="B50" s="92" t="s">
        <v>409</v>
      </c>
    </row>
    <row r="51" spans="2:16" ht="12.75" customHeight="1" x14ac:dyDescent="0.25">
      <c r="B51" s="92" t="s">
        <v>410</v>
      </c>
    </row>
    <row r="52" spans="2:16" ht="15.75" thickBot="1" x14ac:dyDescent="0.3"/>
    <row r="53" spans="2:16" ht="15" customHeight="1" x14ac:dyDescent="0.25">
      <c r="B53" s="976" t="s">
        <v>720</v>
      </c>
      <c r="C53" s="976"/>
      <c r="D53" s="976"/>
      <c r="E53" s="976"/>
      <c r="F53" s="976"/>
      <c r="G53" s="976"/>
      <c r="I53" s="976" t="s">
        <v>721</v>
      </c>
      <c r="J53" s="976"/>
      <c r="K53" s="976"/>
      <c r="L53" s="976"/>
      <c r="M53" s="976"/>
      <c r="N53" s="976"/>
      <c r="O53" s="976"/>
      <c r="P53" s="976"/>
    </row>
    <row r="54" spans="2:16" ht="15.75" thickBot="1" x14ac:dyDescent="0.3">
      <c r="B54" s="977"/>
      <c r="C54" s="977"/>
      <c r="D54" s="977"/>
      <c r="E54" s="977"/>
      <c r="F54" s="977"/>
      <c r="G54" s="977"/>
      <c r="I54" s="977"/>
      <c r="J54" s="977"/>
      <c r="K54" s="977"/>
      <c r="L54" s="977"/>
      <c r="M54" s="977"/>
      <c r="N54" s="977"/>
      <c r="O54" s="977"/>
      <c r="P54" s="977"/>
    </row>
    <row r="87" spans="2:2" x14ac:dyDescent="0.25">
      <c r="B87" s="226" t="s">
        <v>411</v>
      </c>
    </row>
    <row r="88" spans="2:2" ht="12.75" customHeight="1" x14ac:dyDescent="0.25">
      <c r="B88" s="227" t="s">
        <v>412</v>
      </c>
    </row>
    <row r="89" spans="2:2" ht="12.75" customHeight="1" x14ac:dyDescent="0.25">
      <c r="B89" s="227" t="s">
        <v>413</v>
      </c>
    </row>
    <row r="90" spans="2:2" ht="12.75" customHeight="1" x14ac:dyDescent="0.25">
      <c r="B90" s="227" t="s">
        <v>414</v>
      </c>
    </row>
    <row r="91" spans="2:2" ht="12.75" customHeight="1" x14ac:dyDescent="0.25">
      <c r="B91" s="227" t="s">
        <v>415</v>
      </c>
    </row>
    <row r="92" spans="2:2" ht="12.75" customHeight="1" x14ac:dyDescent="0.25">
      <c r="B92" s="227" t="s">
        <v>416</v>
      </c>
    </row>
    <row r="93" spans="2:2" ht="12.75" customHeight="1" x14ac:dyDescent="0.25">
      <c r="B93" s="230" t="s">
        <v>417</v>
      </c>
    </row>
    <row r="94" spans="2:2" ht="12.75" customHeight="1" x14ac:dyDescent="0.25">
      <c r="B94" s="228" t="s">
        <v>418</v>
      </c>
    </row>
    <row r="95" spans="2:2" ht="12.75" customHeight="1" x14ac:dyDescent="0.25">
      <c r="B95" s="228" t="s">
        <v>419</v>
      </c>
    </row>
    <row r="96" spans="2:2" ht="12.75" customHeight="1" x14ac:dyDescent="0.25">
      <c r="B96" s="228" t="s">
        <v>420</v>
      </c>
    </row>
    <row r="97" spans="2:2" ht="12.75" customHeight="1" x14ac:dyDescent="0.25">
      <c r="B97" s="228" t="s">
        <v>421</v>
      </c>
    </row>
    <row r="98" spans="2:2" ht="12.75" customHeight="1" x14ac:dyDescent="0.25">
      <c r="B98" s="228" t="s">
        <v>422</v>
      </c>
    </row>
    <row r="99" spans="2:2" ht="12.75" customHeight="1" x14ac:dyDescent="0.25">
      <c r="B99" s="229" t="s">
        <v>423</v>
      </c>
    </row>
  </sheetData>
  <sheetProtection password="DDEA" sheet="1" objects="1" scenarios="1"/>
  <mergeCells count="10">
    <mergeCell ref="B53:G54"/>
    <mergeCell ref="I53:P54"/>
    <mergeCell ref="K6:L6"/>
    <mergeCell ref="M6:N6"/>
    <mergeCell ref="O6:P6"/>
    <mergeCell ref="B6:B7"/>
    <mergeCell ref="C6:D6"/>
    <mergeCell ref="E6:F6"/>
    <mergeCell ref="G6:H6"/>
    <mergeCell ref="I6:J6"/>
  </mergeCells>
  <pageMargins left="0.25" right="0.25" top="0.75" bottom="0.75" header="0.3" footer="0.3"/>
  <pageSetup paperSize="9" scale="65" fitToHeight="0" orientation="landscape" r:id="rId1"/>
  <rowBreaks count="1" manualBreakCount="1">
    <brk id="51" max="16383" man="1"/>
  </rowBreaks>
  <colBreaks count="1" manualBreakCount="1">
    <brk id="1"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M54"/>
  <sheetViews>
    <sheetView workbookViewId="0">
      <selection activeCell="G7" sqref="G7"/>
    </sheetView>
  </sheetViews>
  <sheetFormatPr defaultColWidth="9.140625" defaultRowHeight="15" x14ac:dyDescent="0.25"/>
  <cols>
    <col min="1" max="1" width="5.7109375" style="1" customWidth="1"/>
    <col min="2" max="2" width="38.5703125" style="1" customWidth="1"/>
    <col min="3" max="7" width="16.140625" style="1" customWidth="1"/>
    <col min="8" max="8" width="13.140625" style="1" customWidth="1"/>
    <col min="9" max="16384" width="9.140625" style="1"/>
  </cols>
  <sheetData>
    <row r="4" spans="2:13" ht="35.25" customHeight="1" x14ac:dyDescent="0.25"/>
    <row r="6" spans="2:13" ht="20.100000000000001" customHeight="1" x14ac:dyDescent="0.25">
      <c r="B6" s="823" t="s">
        <v>604</v>
      </c>
      <c r="C6" s="823"/>
      <c r="D6" s="824"/>
      <c r="E6" s="824"/>
      <c r="F6" s="824"/>
      <c r="G6" s="823"/>
      <c r="H6" s="823"/>
      <c r="I6" s="2"/>
      <c r="J6" s="5"/>
      <c r="K6" s="2"/>
      <c r="L6" s="2"/>
      <c r="M6" s="2"/>
    </row>
    <row r="7" spans="2:13" ht="30" customHeight="1" x14ac:dyDescent="0.25">
      <c r="B7" s="825" t="s">
        <v>603</v>
      </c>
      <c r="C7" s="826">
        <v>2017</v>
      </c>
      <c r="D7" s="826">
        <v>2018</v>
      </c>
      <c r="E7" s="826">
        <v>2019</v>
      </c>
      <c r="F7" s="825">
        <v>2020</v>
      </c>
      <c r="G7" s="825">
        <v>2021</v>
      </c>
      <c r="H7" s="825"/>
    </row>
    <row r="8" spans="2:13" x14ac:dyDescent="0.25">
      <c r="B8" s="827" t="s">
        <v>424</v>
      </c>
      <c r="C8" s="828">
        <v>1734</v>
      </c>
      <c r="D8" s="828">
        <v>1660</v>
      </c>
      <c r="E8" s="828">
        <v>1620</v>
      </c>
      <c r="F8" s="828">
        <v>1533</v>
      </c>
      <c r="G8" s="829">
        <v>1523</v>
      </c>
      <c r="H8" s="829"/>
    </row>
    <row r="9" spans="2:13" x14ac:dyDescent="0.25">
      <c r="B9" s="820" t="s">
        <v>262</v>
      </c>
      <c r="C9" s="821">
        <v>5746</v>
      </c>
      <c r="D9" s="821">
        <v>5364</v>
      </c>
      <c r="E9" s="821">
        <v>4964</v>
      </c>
      <c r="F9" s="821">
        <v>4641</v>
      </c>
      <c r="G9" s="830">
        <v>4430</v>
      </c>
      <c r="H9" s="830"/>
    </row>
    <row r="10" spans="2:13" x14ac:dyDescent="0.25">
      <c r="B10" s="820" t="s">
        <v>425</v>
      </c>
      <c r="C10" s="821">
        <v>649</v>
      </c>
      <c r="D10" s="821">
        <v>478</v>
      </c>
      <c r="E10" s="821">
        <v>412</v>
      </c>
      <c r="F10" s="821">
        <v>355</v>
      </c>
      <c r="G10" s="822">
        <v>0</v>
      </c>
      <c r="H10" s="822"/>
    </row>
    <row r="11" spans="2:13" x14ac:dyDescent="0.25">
      <c r="B11" s="820" t="s">
        <v>270</v>
      </c>
      <c r="C11" s="821">
        <v>78</v>
      </c>
      <c r="D11" s="821">
        <v>75</v>
      </c>
      <c r="E11" s="821">
        <v>61</v>
      </c>
      <c r="F11" s="821">
        <v>96</v>
      </c>
      <c r="G11" s="822">
        <v>169</v>
      </c>
      <c r="H11" s="822"/>
    </row>
    <row r="12" spans="2:13" x14ac:dyDescent="0.25">
      <c r="B12" s="820" t="s">
        <v>426</v>
      </c>
      <c r="C12" s="821">
        <v>38</v>
      </c>
      <c r="D12" s="821">
        <v>34</v>
      </c>
      <c r="E12" s="821">
        <v>38</v>
      </c>
      <c r="F12" s="821">
        <v>42</v>
      </c>
      <c r="G12" s="822">
        <v>44</v>
      </c>
      <c r="H12" s="822"/>
    </row>
    <row r="13" spans="2:13" x14ac:dyDescent="0.25">
      <c r="B13" s="831" t="s">
        <v>266</v>
      </c>
      <c r="C13" s="832">
        <v>0</v>
      </c>
      <c r="D13" s="832">
        <v>0</v>
      </c>
      <c r="E13" s="832">
        <v>0</v>
      </c>
      <c r="F13" s="832" t="s">
        <v>427</v>
      </c>
      <c r="G13" s="833">
        <v>217</v>
      </c>
      <c r="H13" s="833"/>
    </row>
    <row r="14" spans="2:13" x14ac:dyDescent="0.25">
      <c r="B14" s="834" t="s">
        <v>251</v>
      </c>
      <c r="C14" s="835">
        <f>SUM(C8:C13)</f>
        <v>8245</v>
      </c>
      <c r="D14" s="835">
        <f>SUM(D8:D13)</f>
        <v>7611</v>
      </c>
      <c r="E14" s="835">
        <f>SUM(E8:E13)</f>
        <v>7095</v>
      </c>
      <c r="F14" s="835">
        <f>SUM(F8:F13)</f>
        <v>6667</v>
      </c>
      <c r="G14" s="836">
        <f>SUM(G8:G13)</f>
        <v>6383</v>
      </c>
      <c r="H14" s="836"/>
    </row>
    <row r="15" spans="2:13" x14ac:dyDescent="0.25">
      <c r="B15" s="837"/>
      <c r="C15" s="835"/>
      <c r="D15" s="835"/>
      <c r="E15" s="835"/>
      <c r="F15" s="835"/>
      <c r="G15" s="836"/>
      <c r="H15" s="299"/>
    </row>
    <row r="16" spans="2:13" ht="30" customHeight="1" x14ac:dyDescent="0.25">
      <c r="B16" s="825" t="s">
        <v>722</v>
      </c>
      <c r="C16" s="826">
        <v>2017</v>
      </c>
      <c r="D16" s="826">
        <v>2018</v>
      </c>
      <c r="E16" s="826">
        <v>2019</v>
      </c>
      <c r="F16" s="825">
        <v>2020</v>
      </c>
      <c r="G16" s="838">
        <v>2021</v>
      </c>
      <c r="H16" s="838"/>
    </row>
    <row r="17" spans="2:13" x14ac:dyDescent="0.25">
      <c r="B17" s="820" t="s">
        <v>428</v>
      </c>
      <c r="C17" s="821">
        <v>163</v>
      </c>
      <c r="D17" s="821">
        <v>159</v>
      </c>
      <c r="E17" s="821">
        <v>148</v>
      </c>
      <c r="F17" s="821">
        <v>142</v>
      </c>
      <c r="G17" s="830">
        <v>133</v>
      </c>
      <c r="H17" s="830"/>
    </row>
    <row r="18" spans="2:13" x14ac:dyDescent="0.25">
      <c r="B18" s="820" t="s">
        <v>265</v>
      </c>
      <c r="C18" s="821">
        <v>17</v>
      </c>
      <c r="D18" s="821">
        <v>17</v>
      </c>
      <c r="E18" s="821">
        <v>16</v>
      </c>
      <c r="F18" s="821">
        <v>17</v>
      </c>
      <c r="G18" s="830">
        <v>15</v>
      </c>
      <c r="H18" s="830"/>
    </row>
    <row r="19" spans="2:13" x14ac:dyDescent="0.25">
      <c r="B19" s="839" t="s">
        <v>264</v>
      </c>
      <c r="C19" s="840">
        <v>7</v>
      </c>
      <c r="D19" s="840">
        <v>7</v>
      </c>
      <c r="E19" s="840">
        <v>7</v>
      </c>
      <c r="F19" s="840">
        <v>7</v>
      </c>
      <c r="G19" s="841">
        <v>7</v>
      </c>
      <c r="H19" s="841"/>
    </row>
    <row r="20" spans="2:13" x14ac:dyDescent="0.25">
      <c r="B20" s="88"/>
      <c r="C20" s="89"/>
      <c r="D20" s="89"/>
      <c r="E20" s="89"/>
      <c r="F20" s="89"/>
      <c r="G20" s="90"/>
    </row>
    <row r="21" spans="2:13" ht="20.100000000000001" customHeight="1" x14ac:dyDescent="0.25">
      <c r="B21" s="823" t="s">
        <v>615</v>
      </c>
      <c r="C21" s="823"/>
      <c r="D21" s="824"/>
      <c r="E21" s="824"/>
      <c r="F21" s="824"/>
      <c r="G21" s="823"/>
      <c r="H21" s="823"/>
      <c r="I21" s="2"/>
      <c r="J21" s="5"/>
      <c r="K21" s="2"/>
      <c r="L21" s="2"/>
      <c r="M21" s="2"/>
    </row>
    <row r="22" spans="2:13" ht="30" customHeight="1" x14ac:dyDescent="0.25">
      <c r="B22" s="825" t="s">
        <v>429</v>
      </c>
      <c r="C22" s="981" t="s">
        <v>323</v>
      </c>
      <c r="D22" s="981"/>
      <c r="E22" s="981" t="s">
        <v>606</v>
      </c>
      <c r="F22" s="982"/>
      <c r="G22" s="982" t="s">
        <v>608</v>
      </c>
      <c r="H22" s="982"/>
    </row>
    <row r="23" spans="2:13" x14ac:dyDescent="0.25">
      <c r="B23" s="821" t="s">
        <v>639</v>
      </c>
      <c r="C23" s="842">
        <v>18</v>
      </c>
      <c r="D23" s="844"/>
      <c r="E23" s="843">
        <v>4868.5000000000009</v>
      </c>
      <c r="F23" s="844"/>
      <c r="G23" s="842">
        <f>'IV - GENERATION'!D9+'IV - GENERATION'!D19+'IV - GENERATION'!D26</f>
        <v>2151.5</v>
      </c>
      <c r="H23" s="844"/>
    </row>
    <row r="24" spans="2:13" ht="15.75" customHeight="1" x14ac:dyDescent="0.25">
      <c r="B24" s="821" t="s">
        <v>640</v>
      </c>
      <c r="C24" s="842">
        <v>1</v>
      </c>
      <c r="D24" s="845"/>
      <c r="E24" s="845">
        <v>20</v>
      </c>
      <c r="F24" s="845"/>
      <c r="G24" s="842">
        <v>10.3</v>
      </c>
      <c r="H24" s="845"/>
    </row>
    <row r="25" spans="2:13" x14ac:dyDescent="0.25">
      <c r="B25" s="821" t="s">
        <v>641</v>
      </c>
      <c r="C25" s="842">
        <v>30</v>
      </c>
      <c r="D25" s="845"/>
      <c r="E25" s="845">
        <v>779.70499999999993</v>
      </c>
      <c r="F25" s="845"/>
      <c r="G25" s="842">
        <v>356.6</v>
      </c>
      <c r="H25" s="845"/>
    </row>
    <row r="26" spans="2:13" ht="15.75" customHeight="1" x14ac:dyDescent="0.25">
      <c r="B26" s="846" t="s">
        <v>430</v>
      </c>
      <c r="C26" s="847">
        <f>SUM(C23:C25)</f>
        <v>49</v>
      </c>
      <c r="D26" s="848"/>
      <c r="E26" s="848">
        <f t="shared" ref="E26:G26" si="0">SUM(E23:E25)</f>
        <v>5668.2050000000008</v>
      </c>
      <c r="F26" s="848"/>
      <c r="G26" s="847">
        <f t="shared" si="0"/>
        <v>2518.4</v>
      </c>
      <c r="H26" s="848"/>
    </row>
    <row r="27" spans="2:13" ht="30" customHeight="1" x14ac:dyDescent="0.25">
      <c r="B27" s="825" t="s">
        <v>605</v>
      </c>
      <c r="C27" s="981" t="s">
        <v>323</v>
      </c>
      <c r="D27" s="981"/>
      <c r="E27" s="981" t="s">
        <v>610</v>
      </c>
      <c r="F27" s="981"/>
      <c r="G27" s="981" t="s">
        <v>630</v>
      </c>
      <c r="H27" s="981"/>
    </row>
    <row r="28" spans="2:13" x14ac:dyDescent="0.25">
      <c r="B28" s="821" t="s">
        <v>639</v>
      </c>
      <c r="C28" s="821">
        <v>3</v>
      </c>
      <c r="D28" s="821"/>
      <c r="E28" s="821">
        <v>500.88906999999995</v>
      </c>
      <c r="F28" s="849"/>
      <c r="G28" s="821">
        <v>273.82708000000002</v>
      </c>
      <c r="H28" s="821"/>
    </row>
    <row r="29" spans="2:13" x14ac:dyDescent="0.25">
      <c r="B29" s="821" t="s">
        <v>640</v>
      </c>
      <c r="C29" s="821">
        <v>1</v>
      </c>
      <c r="D29" s="821"/>
      <c r="E29" s="821">
        <v>393.12979999999999</v>
      </c>
      <c r="F29" s="850"/>
      <c r="G29" s="821">
        <v>216.804</v>
      </c>
      <c r="H29" s="821"/>
    </row>
    <row r="30" spans="2:13" x14ac:dyDescent="0.25">
      <c r="B30" s="821" t="s">
        <v>641</v>
      </c>
      <c r="C30" s="821">
        <v>5</v>
      </c>
      <c r="D30" s="821"/>
      <c r="E30" s="821">
        <v>52.92</v>
      </c>
      <c r="F30" s="850"/>
      <c r="G30" s="821">
        <v>27.978999999999996</v>
      </c>
      <c r="H30" s="821"/>
    </row>
    <row r="31" spans="2:13" x14ac:dyDescent="0.25">
      <c r="B31" s="821" t="s">
        <v>431</v>
      </c>
      <c r="C31" s="851">
        <v>1</v>
      </c>
      <c r="D31" s="851"/>
      <c r="E31" s="851">
        <v>1.127</v>
      </c>
      <c r="F31" s="852"/>
      <c r="G31" s="851" t="s">
        <v>36</v>
      </c>
      <c r="H31" s="851"/>
    </row>
    <row r="32" spans="2:13" x14ac:dyDescent="0.25">
      <c r="B32" s="853" t="s">
        <v>642</v>
      </c>
      <c r="C32" s="854">
        <f>SUM(C28:C31)</f>
        <v>10</v>
      </c>
      <c r="D32" s="854"/>
      <c r="E32" s="854">
        <f t="shared" ref="E32:G32" si="1">SUM(E28:E31)</f>
        <v>948.06586999999979</v>
      </c>
      <c r="F32" s="855"/>
      <c r="G32" s="854">
        <f t="shared" si="1"/>
        <v>518.61008000000004</v>
      </c>
      <c r="H32" s="854"/>
    </row>
    <row r="33" spans="2:13" x14ac:dyDescent="0.25">
      <c r="B33" s="856" t="s">
        <v>107</v>
      </c>
      <c r="C33" s="857">
        <v>59</v>
      </c>
      <c r="D33" s="857"/>
      <c r="E33" s="857">
        <v>6616.2708700000003</v>
      </c>
      <c r="F33" s="857"/>
      <c r="G33" s="857">
        <v>3037.01008</v>
      </c>
      <c r="H33" s="857"/>
    </row>
    <row r="34" spans="2:13" x14ac:dyDescent="0.25">
      <c r="B34" s="94"/>
      <c r="C34" s="94"/>
      <c r="D34" s="94"/>
      <c r="E34" s="94"/>
      <c r="F34" s="95"/>
      <c r="G34" s="96"/>
      <c r="H34" s="94"/>
    </row>
    <row r="35" spans="2:13" ht="20.100000000000001" customHeight="1" x14ac:dyDescent="0.25">
      <c r="B35" s="823" t="s">
        <v>614</v>
      </c>
      <c r="C35" s="823"/>
      <c r="D35" s="824"/>
      <c r="E35" s="824"/>
      <c r="F35" s="824"/>
      <c r="G35" s="823"/>
      <c r="H35" s="823"/>
      <c r="I35" s="2"/>
      <c r="J35" s="5"/>
      <c r="K35" s="2"/>
      <c r="L35" s="2"/>
      <c r="M35" s="2"/>
    </row>
    <row r="36" spans="2:13" ht="30" customHeight="1" x14ac:dyDescent="0.25">
      <c r="B36" s="825" t="s">
        <v>366</v>
      </c>
      <c r="C36" s="981" t="s">
        <v>323</v>
      </c>
      <c r="D36" s="982"/>
      <c r="E36" s="862"/>
      <c r="F36" s="981" t="s">
        <v>628</v>
      </c>
      <c r="G36" s="981"/>
      <c r="H36" s="981"/>
      <c r="I36" s="2"/>
      <c r="J36" s="2"/>
      <c r="K36" s="2"/>
      <c r="L36" s="2"/>
      <c r="M36" s="2"/>
    </row>
    <row r="37" spans="2:13" x14ac:dyDescent="0.25">
      <c r="B37" s="863" t="s">
        <v>612</v>
      </c>
      <c r="C37" s="863"/>
      <c r="D37" s="864">
        <v>3638.3</v>
      </c>
      <c r="E37" s="865"/>
      <c r="F37" s="987">
        <v>792.2</v>
      </c>
      <c r="G37" s="987"/>
      <c r="H37" s="987"/>
      <c r="I37" s="2"/>
      <c r="J37" s="2"/>
      <c r="K37" s="2"/>
      <c r="L37" s="2"/>
      <c r="M37" s="2"/>
    </row>
    <row r="38" spans="2:13" x14ac:dyDescent="0.25">
      <c r="B38" s="863" t="s">
        <v>613</v>
      </c>
      <c r="C38" s="863"/>
      <c r="D38" s="866">
        <v>45</v>
      </c>
      <c r="E38" s="867"/>
      <c r="F38" s="989"/>
      <c r="G38" s="989"/>
      <c r="H38" s="989"/>
      <c r="I38" s="2"/>
      <c r="J38" s="2"/>
      <c r="K38" s="2"/>
      <c r="L38" s="2"/>
      <c r="M38" s="2"/>
    </row>
    <row r="39" spans="2:13" ht="30" customHeight="1" x14ac:dyDescent="0.25">
      <c r="B39" s="825" t="s">
        <v>605</v>
      </c>
      <c r="C39" s="981" t="s">
        <v>323</v>
      </c>
      <c r="D39" s="981"/>
      <c r="E39" s="299"/>
      <c r="F39" s="981" t="s">
        <v>629</v>
      </c>
      <c r="G39" s="981"/>
      <c r="H39" s="981"/>
      <c r="I39" s="2"/>
      <c r="J39" s="2"/>
      <c r="K39" s="2"/>
      <c r="L39" s="2"/>
      <c r="M39" s="2"/>
    </row>
    <row r="40" spans="2:13" x14ac:dyDescent="0.25">
      <c r="B40" s="863" t="s">
        <v>612</v>
      </c>
      <c r="C40" s="863"/>
      <c r="D40" s="864">
        <v>5978</v>
      </c>
      <c r="E40" s="865"/>
      <c r="F40" s="987">
        <v>427.9</v>
      </c>
      <c r="G40" s="987"/>
      <c r="H40" s="987"/>
      <c r="I40" s="2"/>
      <c r="J40" s="2"/>
      <c r="K40" s="2"/>
      <c r="L40" s="2"/>
      <c r="M40" s="2"/>
    </row>
    <row r="41" spans="2:13" x14ac:dyDescent="0.25">
      <c r="B41" s="868" t="s">
        <v>613</v>
      </c>
      <c r="C41" s="868"/>
      <c r="D41" s="868">
        <v>8</v>
      </c>
      <c r="E41" s="867"/>
      <c r="F41" s="988"/>
      <c r="G41" s="988"/>
      <c r="H41" s="988"/>
      <c r="I41" s="2"/>
      <c r="J41" s="2"/>
      <c r="K41" s="2"/>
      <c r="L41" s="2"/>
      <c r="M41" s="2"/>
    </row>
    <row r="42" spans="2:13" x14ac:dyDescent="0.25">
      <c r="B42" s="983" t="s">
        <v>107</v>
      </c>
      <c r="C42" s="858" t="s">
        <v>748</v>
      </c>
      <c r="D42" s="858">
        <f>D37+D40</f>
        <v>9616.2999999999993</v>
      </c>
      <c r="E42" s="859"/>
      <c r="F42" s="985">
        <f>F37+F40</f>
        <v>1220.0999999999999</v>
      </c>
      <c r="G42" s="985">
        <f>F40+F37</f>
        <v>1220.0999999999999</v>
      </c>
      <c r="H42" s="985"/>
      <c r="I42" s="2"/>
      <c r="J42" s="2"/>
      <c r="K42" s="2"/>
      <c r="L42" s="2"/>
      <c r="M42" s="2"/>
    </row>
    <row r="43" spans="2:13" x14ac:dyDescent="0.25">
      <c r="B43" s="984"/>
      <c r="C43" s="860" t="s">
        <v>749</v>
      </c>
      <c r="D43" s="860">
        <f>D38+D41</f>
        <v>53</v>
      </c>
      <c r="E43" s="861"/>
      <c r="F43" s="986"/>
      <c r="G43" s="986"/>
      <c r="H43" s="986"/>
      <c r="I43" s="2"/>
      <c r="J43" s="2"/>
      <c r="K43" s="2"/>
      <c r="L43" s="2"/>
      <c r="M43" s="2"/>
    </row>
    <row r="45" spans="2:13" ht="20.100000000000001" customHeight="1" x14ac:dyDescent="0.25">
      <c r="B45" s="823" t="s">
        <v>616</v>
      </c>
      <c r="C45" s="823"/>
      <c r="D45" s="824"/>
      <c r="E45" s="824"/>
      <c r="F45" s="824"/>
      <c r="G45" s="823"/>
      <c r="H45" s="823"/>
      <c r="I45" s="2"/>
      <c r="J45" s="5"/>
      <c r="K45" s="2"/>
      <c r="L45" s="2"/>
      <c r="M45" s="2"/>
    </row>
    <row r="46" spans="2:13" x14ac:dyDescent="0.25">
      <c r="B46" s="869" t="s">
        <v>617</v>
      </c>
      <c r="C46" s="869">
        <v>204957</v>
      </c>
      <c r="D46" s="870"/>
      <c r="E46" s="869"/>
      <c r="F46" s="869" t="s">
        <v>622</v>
      </c>
      <c r="G46" s="869"/>
      <c r="H46" s="869">
        <v>4926608</v>
      </c>
    </row>
    <row r="47" spans="2:13" x14ac:dyDescent="0.25">
      <c r="B47" s="863" t="s">
        <v>618</v>
      </c>
      <c r="C47" s="863">
        <v>384</v>
      </c>
      <c r="D47" s="863"/>
      <c r="E47" s="863"/>
      <c r="F47" s="863" t="s">
        <v>623</v>
      </c>
      <c r="G47" s="863"/>
      <c r="H47" s="863">
        <v>1112</v>
      </c>
    </row>
    <row r="48" spans="2:13" x14ac:dyDescent="0.25">
      <c r="B48" s="863" t="s">
        <v>619</v>
      </c>
      <c r="C48" s="863">
        <v>11627</v>
      </c>
      <c r="D48" s="863"/>
      <c r="E48" s="871"/>
      <c r="F48" s="863" t="s">
        <v>624</v>
      </c>
      <c r="G48" s="871"/>
      <c r="H48" s="871">
        <v>7.22</v>
      </c>
    </row>
    <row r="49" spans="2:13" x14ac:dyDescent="0.25">
      <c r="B49" s="863" t="s">
        <v>620</v>
      </c>
      <c r="C49" s="863">
        <v>395</v>
      </c>
      <c r="D49" s="863"/>
      <c r="E49" s="871"/>
      <c r="F49" s="863" t="s">
        <v>625</v>
      </c>
      <c r="G49" s="871"/>
      <c r="H49" s="871">
        <v>4.83</v>
      </c>
    </row>
    <row r="50" spans="2:13" x14ac:dyDescent="0.25">
      <c r="B50" s="872" t="s">
        <v>621</v>
      </c>
      <c r="C50" s="872">
        <v>1113</v>
      </c>
      <c r="D50" s="872"/>
      <c r="E50" s="872"/>
      <c r="F50" s="872"/>
      <c r="G50" s="872"/>
      <c r="H50" s="873"/>
    </row>
    <row r="52" spans="2:13" ht="20.100000000000001" customHeight="1" x14ac:dyDescent="0.25">
      <c r="B52" s="823" t="s">
        <v>432</v>
      </c>
      <c r="C52" s="823"/>
      <c r="D52" s="824"/>
      <c r="E52" s="824"/>
      <c r="F52" s="824"/>
      <c r="G52" s="823"/>
      <c r="H52" s="823"/>
      <c r="I52" s="2"/>
      <c r="J52" s="5"/>
      <c r="K52" s="2"/>
      <c r="L52" s="2"/>
      <c r="M52" s="2"/>
    </row>
    <row r="53" spans="2:13" x14ac:dyDescent="0.25">
      <c r="B53" s="863" t="s">
        <v>626</v>
      </c>
      <c r="C53" s="863"/>
      <c r="D53" s="863">
        <v>1637</v>
      </c>
      <c r="E53" s="863"/>
      <c r="F53" s="863"/>
      <c r="G53" s="874"/>
      <c r="H53" s="863"/>
    </row>
    <row r="54" spans="2:13" x14ac:dyDescent="0.25">
      <c r="B54" s="872" t="s">
        <v>627</v>
      </c>
      <c r="C54" s="872"/>
      <c r="D54" s="872">
        <v>23192</v>
      </c>
      <c r="E54" s="872"/>
      <c r="F54" s="872"/>
      <c r="G54" s="875"/>
      <c r="H54" s="872"/>
    </row>
  </sheetData>
  <sheetProtection password="DDEA" sheet="1" objects="1" scenarios="1"/>
  <mergeCells count="14">
    <mergeCell ref="B42:B43"/>
    <mergeCell ref="F42:H43"/>
    <mergeCell ref="F36:H36"/>
    <mergeCell ref="F39:H39"/>
    <mergeCell ref="F40:H41"/>
    <mergeCell ref="C36:D36"/>
    <mergeCell ref="F37:H38"/>
    <mergeCell ref="C39:D39"/>
    <mergeCell ref="C27:D27"/>
    <mergeCell ref="E22:F22"/>
    <mergeCell ref="G22:H22"/>
    <mergeCell ref="E27:F27"/>
    <mergeCell ref="G27:H27"/>
    <mergeCell ref="C22:D22"/>
  </mergeCells>
  <pageMargins left="0.25" right="0.25" top="0.75" bottom="0.75" header="0.3" footer="0.3"/>
  <pageSetup paperSize="9" scale="75" fitToHeight="0" orientation="portrait" r:id="rId1"/>
  <ignoredErrors>
    <ignoredError sqref="C14:G14"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H50"/>
  <sheetViews>
    <sheetView zoomScaleNormal="100" workbookViewId="0">
      <selection activeCell="J12" sqref="J12"/>
    </sheetView>
  </sheetViews>
  <sheetFormatPr defaultColWidth="9.140625" defaultRowHeight="15" x14ac:dyDescent="0.25"/>
  <cols>
    <col min="1" max="1" width="5.7109375" style="1" customWidth="1"/>
    <col min="2" max="2" width="82" style="1" customWidth="1"/>
    <col min="3" max="8" width="16.28515625" style="1" customWidth="1"/>
    <col min="9" max="16384" width="9.140625" style="1"/>
  </cols>
  <sheetData>
    <row r="4" spans="2:8" ht="35.25" customHeight="1" x14ac:dyDescent="0.25"/>
    <row r="5" spans="2:8" x14ac:dyDescent="0.25">
      <c r="H5" s="278" t="s">
        <v>733</v>
      </c>
    </row>
    <row r="6" spans="2:8" x14ac:dyDescent="0.25">
      <c r="B6" s="920" t="s">
        <v>253</v>
      </c>
      <c r="C6" s="922" t="s">
        <v>0</v>
      </c>
      <c r="D6" s="922" t="s">
        <v>1</v>
      </c>
      <c r="E6" s="924" t="s">
        <v>2</v>
      </c>
      <c r="F6" s="926" t="s">
        <v>3</v>
      </c>
      <c r="G6" s="928">
        <v>2020</v>
      </c>
      <c r="H6" s="924" t="s">
        <v>2</v>
      </c>
    </row>
    <row r="7" spans="2:8" x14ac:dyDescent="0.25">
      <c r="B7" s="921"/>
      <c r="C7" s="923"/>
      <c r="D7" s="923"/>
      <c r="E7" s="925"/>
      <c r="F7" s="927"/>
      <c r="G7" s="929"/>
      <c r="H7" s="925"/>
    </row>
    <row r="8" spans="2:8" x14ac:dyDescent="0.25">
      <c r="B8" s="279" t="s">
        <v>4</v>
      </c>
      <c r="C8" s="280">
        <v>6593692</v>
      </c>
      <c r="D8" s="280">
        <v>5655158.2063199999</v>
      </c>
      <c r="E8" s="281">
        <v>16.596066094687313</v>
      </c>
      <c r="F8" s="280">
        <v>23984287</v>
      </c>
      <c r="G8" s="280">
        <v>18633249</v>
      </c>
      <c r="H8" s="282">
        <v>28.717686325127723</v>
      </c>
    </row>
    <row r="9" spans="2:8" x14ac:dyDescent="0.25">
      <c r="B9" s="283" t="s">
        <v>5</v>
      </c>
      <c r="C9" s="284">
        <v>1902861</v>
      </c>
      <c r="D9" s="284">
        <v>1768797.3427299997</v>
      </c>
      <c r="E9" s="285">
        <v>7.5793678581110635</v>
      </c>
      <c r="F9" s="284">
        <v>7237677</v>
      </c>
      <c r="G9" s="284">
        <v>6652824</v>
      </c>
      <c r="H9" s="285">
        <v>8.7910487335904222</v>
      </c>
    </row>
    <row r="10" spans="2:8" x14ac:dyDescent="0.25">
      <c r="B10" s="283" t="s">
        <v>6</v>
      </c>
      <c r="C10" s="284">
        <v>1733764</v>
      </c>
      <c r="D10" s="284">
        <v>1435982</v>
      </c>
      <c r="E10" s="285">
        <v>20.737168014640851</v>
      </c>
      <c r="F10" s="284">
        <v>6051854</v>
      </c>
      <c r="G10" s="284">
        <v>3779830</v>
      </c>
      <c r="H10" s="285">
        <v>60.109158348391325</v>
      </c>
    </row>
    <row r="11" spans="2:8" x14ac:dyDescent="0.25">
      <c r="B11" s="283" t="s">
        <v>7</v>
      </c>
      <c r="C11" s="284">
        <v>1430490</v>
      </c>
      <c r="D11" s="284">
        <v>1315756.8635900002</v>
      </c>
      <c r="E11" s="285">
        <v>8.7199344791524922</v>
      </c>
      <c r="F11" s="284">
        <v>5295074</v>
      </c>
      <c r="G11" s="284">
        <v>4372596</v>
      </c>
      <c r="H11" s="285">
        <v>21.096803820888098</v>
      </c>
    </row>
    <row r="12" spans="2:8" x14ac:dyDescent="0.25">
      <c r="B12" s="283" t="s">
        <v>8</v>
      </c>
      <c r="C12" s="284">
        <v>568442</v>
      </c>
      <c r="D12" s="284">
        <v>493403</v>
      </c>
      <c r="E12" s="285">
        <v>15.208460426872161</v>
      </c>
      <c r="F12" s="284">
        <v>1951559</v>
      </c>
      <c r="G12" s="284">
        <v>1414067</v>
      </c>
      <c r="H12" s="285">
        <v>38.010363016745316</v>
      </c>
    </row>
    <row r="13" spans="2:8" x14ac:dyDescent="0.25">
      <c r="B13" s="283" t="s">
        <v>9</v>
      </c>
      <c r="C13" s="284">
        <v>45054</v>
      </c>
      <c r="D13" s="284">
        <v>44364</v>
      </c>
      <c r="E13" s="286">
        <v>1.5553151203678617</v>
      </c>
      <c r="F13" s="284">
        <v>142642</v>
      </c>
      <c r="G13" s="284">
        <v>57341</v>
      </c>
      <c r="H13" s="285">
        <v>148.76092150468253</v>
      </c>
    </row>
    <row r="14" spans="2:8" x14ac:dyDescent="0.25">
      <c r="B14" s="283" t="s">
        <v>10</v>
      </c>
      <c r="C14" s="284">
        <v>0</v>
      </c>
      <c r="D14" s="284">
        <v>0</v>
      </c>
      <c r="E14" s="285">
        <v>0</v>
      </c>
      <c r="F14" s="284">
        <v>0</v>
      </c>
      <c r="G14" s="284">
        <v>0</v>
      </c>
      <c r="H14" s="285">
        <v>0</v>
      </c>
    </row>
    <row r="15" spans="2:8" x14ac:dyDescent="0.25">
      <c r="B15" s="283" t="s">
        <v>11</v>
      </c>
      <c r="C15" s="284">
        <v>208314</v>
      </c>
      <c r="D15" s="284">
        <v>123384</v>
      </c>
      <c r="E15" s="285">
        <v>68.8338844582766</v>
      </c>
      <c r="F15" s="284">
        <v>712267</v>
      </c>
      <c r="G15" s="284">
        <v>502655</v>
      </c>
      <c r="H15" s="285">
        <v>41.700967860659887</v>
      </c>
    </row>
    <row r="16" spans="2:8" x14ac:dyDescent="0.25">
      <c r="B16" s="283" t="s">
        <v>12</v>
      </c>
      <c r="C16" s="284">
        <v>596444</v>
      </c>
      <c r="D16" s="284">
        <v>412907</v>
      </c>
      <c r="E16" s="285">
        <v>44.449960887076266</v>
      </c>
      <c r="F16" s="284">
        <v>2270859</v>
      </c>
      <c r="G16" s="284">
        <v>676939</v>
      </c>
      <c r="H16" s="285">
        <v>235.45991588606952</v>
      </c>
    </row>
    <row r="17" spans="2:8" x14ac:dyDescent="0.25">
      <c r="B17" s="283" t="s">
        <v>13</v>
      </c>
      <c r="C17" s="284">
        <v>108323</v>
      </c>
      <c r="D17" s="284">
        <v>60564</v>
      </c>
      <c r="E17" s="285">
        <v>78.857076811307053</v>
      </c>
      <c r="F17" s="284">
        <v>322355</v>
      </c>
      <c r="G17" s="284">
        <v>1176997</v>
      </c>
      <c r="H17" s="285">
        <v>-72.612079724927085</v>
      </c>
    </row>
    <row r="18" spans="2:8" x14ac:dyDescent="0.25">
      <c r="B18" s="287" t="s">
        <v>14</v>
      </c>
      <c r="C18" s="288">
        <v>-6046862</v>
      </c>
      <c r="D18" s="288">
        <v>-4724583</v>
      </c>
      <c r="E18" s="289">
        <v>27.987210723147427</v>
      </c>
      <c r="F18" s="288">
        <v>-18904563</v>
      </c>
      <c r="G18" s="288">
        <v>-14573530</v>
      </c>
      <c r="H18" s="289">
        <v>29.718489617820797</v>
      </c>
    </row>
    <row r="19" spans="2:8" x14ac:dyDescent="0.25">
      <c r="B19" s="283" t="s">
        <v>15</v>
      </c>
      <c r="C19" s="284">
        <v>-2361847</v>
      </c>
      <c r="D19" s="284">
        <v>-2321169</v>
      </c>
      <c r="E19" s="285">
        <v>1.7524790310399663</v>
      </c>
      <c r="F19" s="284">
        <v>-9503743</v>
      </c>
      <c r="G19" s="284">
        <v>-6829530</v>
      </c>
      <c r="H19" s="285">
        <v>39.15661839101665</v>
      </c>
    </row>
    <row r="20" spans="2:8" x14ac:dyDescent="0.25">
      <c r="B20" s="283" t="s">
        <v>16</v>
      </c>
      <c r="C20" s="284">
        <v>-878834</v>
      </c>
      <c r="D20" s="284">
        <v>-531060</v>
      </c>
      <c r="E20" s="285">
        <v>65.486762324407806</v>
      </c>
      <c r="F20" s="284">
        <v>-2501641</v>
      </c>
      <c r="G20" s="284">
        <v>-1525567</v>
      </c>
      <c r="H20" s="285">
        <v>63.981064089613902</v>
      </c>
    </row>
    <row r="21" spans="2:8" x14ac:dyDescent="0.25">
      <c r="B21" s="283" t="s">
        <v>17</v>
      </c>
      <c r="C21" s="284">
        <v>-568930</v>
      </c>
      <c r="D21" s="284">
        <v>-674337</v>
      </c>
      <c r="E21" s="285">
        <v>-15.631205168928886</v>
      </c>
      <c r="F21" s="284">
        <v>-1550857</v>
      </c>
      <c r="G21" s="284">
        <v>-1601895</v>
      </c>
      <c r="H21" s="285">
        <v>-3.186101461082036</v>
      </c>
    </row>
    <row r="22" spans="2:8" x14ac:dyDescent="0.25">
      <c r="B22" s="283" t="s">
        <v>18</v>
      </c>
      <c r="C22" s="284">
        <v>-64127</v>
      </c>
      <c r="D22" s="284">
        <v>-57732</v>
      </c>
      <c r="E22" s="285">
        <v>11.077045659253093</v>
      </c>
      <c r="F22" s="284">
        <v>-248773</v>
      </c>
      <c r="G22" s="284">
        <v>-228634</v>
      </c>
      <c r="H22" s="285">
        <v>8.8084012001714562</v>
      </c>
    </row>
    <row r="23" spans="2:8" x14ac:dyDescent="0.25">
      <c r="B23" s="283" t="s">
        <v>19</v>
      </c>
      <c r="C23" s="284">
        <v>-19780</v>
      </c>
      <c r="D23" s="284">
        <v>-18608</v>
      </c>
      <c r="E23" s="285">
        <v>6.2983662940670593</v>
      </c>
      <c r="F23" s="284">
        <v>-69822</v>
      </c>
      <c r="G23" s="284">
        <v>-72680</v>
      </c>
      <c r="H23" s="285">
        <v>-3.9323059988992881</v>
      </c>
    </row>
    <row r="24" spans="2:8" x14ac:dyDescent="0.25">
      <c r="B24" s="283" t="s">
        <v>20</v>
      </c>
      <c r="C24" s="284">
        <v>-698498</v>
      </c>
      <c r="D24" s="284">
        <v>-261087</v>
      </c>
      <c r="E24" s="285">
        <v>167.534576597073</v>
      </c>
      <c r="F24" s="284">
        <v>-1854948</v>
      </c>
      <c r="G24" s="284">
        <v>-404496</v>
      </c>
      <c r="H24" s="285">
        <v>358.58253233653733</v>
      </c>
    </row>
    <row r="25" spans="2:8" x14ac:dyDescent="0.25">
      <c r="B25" s="283" t="s">
        <v>21</v>
      </c>
      <c r="C25" s="284">
        <v>-145996</v>
      </c>
      <c r="D25" s="284">
        <v>-91091</v>
      </c>
      <c r="E25" s="285">
        <v>60.274889945219613</v>
      </c>
      <c r="F25" s="284">
        <v>-506065</v>
      </c>
      <c r="G25" s="284">
        <v>-354701</v>
      </c>
      <c r="H25" s="285">
        <v>42.673688543308309</v>
      </c>
    </row>
    <row r="26" spans="2:8" x14ac:dyDescent="0.25">
      <c r="B26" s="283" t="s">
        <v>22</v>
      </c>
      <c r="C26" s="284">
        <v>-210690</v>
      </c>
      <c r="D26" s="284">
        <v>-144371</v>
      </c>
      <c r="E26" s="285">
        <v>45.936510795104283</v>
      </c>
      <c r="F26" s="284">
        <v>-706599</v>
      </c>
      <c r="G26" s="284">
        <v>-558041</v>
      </c>
      <c r="H26" s="285">
        <v>26.621341442653844</v>
      </c>
    </row>
    <row r="27" spans="2:8" x14ac:dyDescent="0.25">
      <c r="B27" s="283" t="s">
        <v>23</v>
      </c>
      <c r="C27" s="284">
        <v>-308742</v>
      </c>
      <c r="D27" s="284">
        <v>-268017</v>
      </c>
      <c r="E27" s="285">
        <v>15.194931664782452</v>
      </c>
      <c r="F27" s="284">
        <v>-1082539</v>
      </c>
      <c r="G27" s="284">
        <v>-1009913</v>
      </c>
      <c r="H27" s="285">
        <v>7.19131251899916</v>
      </c>
    </row>
    <row r="28" spans="2:8" x14ac:dyDescent="0.25">
      <c r="B28" s="283" t="s">
        <v>24</v>
      </c>
      <c r="C28" s="284">
        <v>-142101</v>
      </c>
      <c r="D28" s="284">
        <v>178248</v>
      </c>
      <c r="E28" s="285">
        <v>0</v>
      </c>
      <c r="F28" s="284">
        <v>-240787</v>
      </c>
      <c r="G28" s="284">
        <v>-237294</v>
      </c>
      <c r="H28" s="285">
        <v>1.4720136202348133</v>
      </c>
    </row>
    <row r="29" spans="2:8" x14ac:dyDescent="0.25">
      <c r="B29" s="283" t="s">
        <v>25</v>
      </c>
      <c r="C29" s="284">
        <v>-548671</v>
      </c>
      <c r="D29" s="284">
        <v>-476289</v>
      </c>
      <c r="E29" s="285">
        <v>15.197075725032484</v>
      </c>
      <c r="F29" s="284">
        <v>-1899844</v>
      </c>
      <c r="G29" s="284">
        <v>-1417504</v>
      </c>
      <c r="H29" s="285">
        <v>34.027417206582847</v>
      </c>
    </row>
    <row r="30" spans="2:8" x14ac:dyDescent="0.25">
      <c r="B30" s="283" t="s">
        <v>26</v>
      </c>
      <c r="C30" s="284">
        <v>-98646</v>
      </c>
      <c r="D30" s="284">
        <v>-59070</v>
      </c>
      <c r="E30" s="285">
        <v>66.998476383951242</v>
      </c>
      <c r="F30" s="284">
        <v>1261055</v>
      </c>
      <c r="G30" s="284">
        <v>-333275</v>
      </c>
      <c r="H30" s="285">
        <v>0</v>
      </c>
    </row>
    <row r="31" spans="2:8" x14ac:dyDescent="0.25">
      <c r="B31" s="287" t="s">
        <v>27</v>
      </c>
      <c r="C31" s="288">
        <v>87348</v>
      </c>
      <c r="D31" s="288">
        <v>110148</v>
      </c>
      <c r="E31" s="289">
        <v>-20.699422595053928</v>
      </c>
      <c r="F31" s="288">
        <v>366314</v>
      </c>
      <c r="G31" s="288">
        <v>193547</v>
      </c>
      <c r="H31" s="289">
        <v>89.263589722393007</v>
      </c>
    </row>
    <row r="32" spans="2:8" x14ac:dyDescent="0.25">
      <c r="B32" s="287" t="s">
        <v>28</v>
      </c>
      <c r="C32" s="288">
        <v>634178</v>
      </c>
      <c r="D32" s="288">
        <v>1040723.2063199999</v>
      </c>
      <c r="E32" s="289">
        <v>-39.063720675312396</v>
      </c>
      <c r="F32" s="288">
        <v>5446038</v>
      </c>
      <c r="G32" s="288">
        <v>4253266</v>
      </c>
      <c r="H32" s="289">
        <v>28.043672791685271</v>
      </c>
    </row>
    <row r="33" spans="2:8" x14ac:dyDescent="0.25">
      <c r="B33" s="287" t="s">
        <v>29</v>
      </c>
      <c r="C33" s="288">
        <v>-207177</v>
      </c>
      <c r="D33" s="288">
        <v>-1693</v>
      </c>
      <c r="E33" s="286">
        <v>0</v>
      </c>
      <c r="F33" s="288">
        <v>-327361</v>
      </c>
      <c r="G33" s="288">
        <v>866271</v>
      </c>
      <c r="H33" s="285">
        <v>0</v>
      </c>
    </row>
    <row r="34" spans="2:8" x14ac:dyDescent="0.25">
      <c r="B34" s="283" t="s">
        <v>30</v>
      </c>
      <c r="C34" s="284">
        <v>213479</v>
      </c>
      <c r="D34" s="284">
        <v>256148</v>
      </c>
      <c r="E34" s="285">
        <v>-16.657947748957636</v>
      </c>
      <c r="F34" s="284">
        <v>932049</v>
      </c>
      <c r="G34" s="284">
        <v>1839668</v>
      </c>
      <c r="H34" s="285">
        <v>-49.336021499531434</v>
      </c>
    </row>
    <row r="35" spans="2:8" x14ac:dyDescent="0.25">
      <c r="B35" s="283" t="s">
        <v>31</v>
      </c>
      <c r="C35" s="284">
        <v>-420656</v>
      </c>
      <c r="D35" s="284">
        <v>-257841</v>
      </c>
      <c r="E35" s="285">
        <v>63.145504399998444</v>
      </c>
      <c r="F35" s="284">
        <v>-1259410</v>
      </c>
      <c r="G35" s="284">
        <v>-973397</v>
      </c>
      <c r="H35" s="285">
        <v>29.382975291684698</v>
      </c>
    </row>
    <row r="36" spans="2:8" x14ac:dyDescent="0.25">
      <c r="B36" s="287" t="s">
        <v>32</v>
      </c>
      <c r="C36" s="288">
        <v>427001</v>
      </c>
      <c r="D36" s="288">
        <v>1039030.2063199999</v>
      </c>
      <c r="E36" s="289">
        <v>-58.903889665312335</v>
      </c>
      <c r="F36" s="288">
        <v>5118677</v>
      </c>
      <c r="G36" s="288">
        <v>5119537</v>
      </c>
      <c r="H36" s="289">
        <v>-1.6798394073525014E-2</v>
      </c>
    </row>
    <row r="37" spans="2:8" x14ac:dyDescent="0.25">
      <c r="B37" s="287" t="s">
        <v>33</v>
      </c>
      <c r="C37" s="288">
        <v>-30830</v>
      </c>
      <c r="D37" s="288">
        <v>49241</v>
      </c>
      <c r="E37" s="289">
        <v>0</v>
      </c>
      <c r="F37" s="288">
        <v>-1259632</v>
      </c>
      <c r="G37" s="288">
        <v>-1285365</v>
      </c>
      <c r="H37" s="289">
        <v>-2.0019994320679357</v>
      </c>
    </row>
    <row r="38" spans="2:8" x14ac:dyDescent="0.25">
      <c r="B38" s="283" t="s">
        <v>34</v>
      </c>
      <c r="C38" s="284">
        <v>-18753</v>
      </c>
      <c r="D38" s="284">
        <v>-35299</v>
      </c>
      <c r="E38" s="286">
        <v>-46.873849117538732</v>
      </c>
      <c r="F38" s="284">
        <v>-469226</v>
      </c>
      <c r="G38" s="284">
        <v>-1260469</v>
      </c>
      <c r="H38" s="285">
        <v>-62.773697726798517</v>
      </c>
    </row>
    <row r="39" spans="2:8" x14ac:dyDescent="0.25">
      <c r="B39" s="283" t="s">
        <v>35</v>
      </c>
      <c r="C39" s="284">
        <v>-12077</v>
      </c>
      <c r="D39" s="284">
        <v>84540</v>
      </c>
      <c r="E39" s="286">
        <v>0</v>
      </c>
      <c r="F39" s="284">
        <v>-790406</v>
      </c>
      <c r="G39" s="284">
        <v>-24896</v>
      </c>
      <c r="H39" s="286" t="s">
        <v>36</v>
      </c>
    </row>
    <row r="40" spans="2:8" x14ac:dyDescent="0.25">
      <c r="B40" s="287" t="s">
        <v>37</v>
      </c>
      <c r="C40" s="288">
        <v>396171</v>
      </c>
      <c r="D40" s="288">
        <v>1088271.2063199999</v>
      </c>
      <c r="E40" s="290">
        <v>-63.596298634082558</v>
      </c>
      <c r="F40" s="288">
        <v>3859045</v>
      </c>
      <c r="G40" s="288">
        <v>3834172</v>
      </c>
      <c r="H40" s="290">
        <v>0.64871894114295614</v>
      </c>
    </row>
    <row r="41" spans="2:8" x14ac:dyDescent="0.25">
      <c r="B41" s="287" t="s">
        <v>38</v>
      </c>
      <c r="C41" s="288">
        <v>0</v>
      </c>
      <c r="D41" s="288">
        <v>35176</v>
      </c>
      <c r="E41" s="290">
        <v>0</v>
      </c>
      <c r="F41" s="288">
        <v>1189557</v>
      </c>
      <c r="G41" s="288">
        <v>75578</v>
      </c>
      <c r="H41" s="286" t="s">
        <v>36</v>
      </c>
    </row>
    <row r="42" spans="2:8" x14ac:dyDescent="0.25">
      <c r="B42" s="287" t="s">
        <v>39</v>
      </c>
      <c r="C42" s="288">
        <v>396171</v>
      </c>
      <c r="D42" s="288">
        <v>1123447.2063199999</v>
      </c>
      <c r="E42" s="290">
        <v>-64.736126649180918</v>
      </c>
      <c r="F42" s="288">
        <v>5048602</v>
      </c>
      <c r="G42" s="288">
        <v>3909750</v>
      </c>
      <c r="H42" s="290">
        <v>29.128512053200328</v>
      </c>
    </row>
    <row r="43" spans="2:8" x14ac:dyDescent="0.25">
      <c r="B43" s="283" t="s">
        <v>40</v>
      </c>
      <c r="C43" s="284">
        <v>387638</v>
      </c>
      <c r="D43" s="284">
        <v>1064701</v>
      </c>
      <c r="E43" s="286">
        <v>-63.591844095196684</v>
      </c>
      <c r="F43" s="284">
        <v>3767197</v>
      </c>
      <c r="G43" s="284">
        <v>3823981</v>
      </c>
      <c r="H43" s="286">
        <v>-1.4849446166181224</v>
      </c>
    </row>
    <row r="44" spans="2:8" x14ac:dyDescent="0.25">
      <c r="B44" s="283" t="s">
        <v>41</v>
      </c>
      <c r="C44" s="284">
        <v>0</v>
      </c>
      <c r="D44" s="284">
        <v>33745</v>
      </c>
      <c r="E44" s="286">
        <v>0</v>
      </c>
      <c r="F44" s="284">
        <v>1185376</v>
      </c>
      <c r="G44" s="284">
        <v>80221</v>
      </c>
      <c r="H44" s="286">
        <v>1377.6380249560589</v>
      </c>
    </row>
    <row r="45" spans="2:8" x14ac:dyDescent="0.25">
      <c r="B45" s="291" t="s">
        <v>42</v>
      </c>
      <c r="C45" s="284">
        <v>8534</v>
      </c>
      <c r="D45" s="284">
        <v>25001.379359999672</v>
      </c>
      <c r="E45" s="286">
        <v>-65.865883329406387</v>
      </c>
      <c r="F45" s="284">
        <v>96029</v>
      </c>
      <c r="G45" s="284">
        <v>5548</v>
      </c>
      <c r="H45" s="286">
        <v>1630.8759913482338</v>
      </c>
    </row>
    <row r="46" spans="2:8" x14ac:dyDescent="0.25">
      <c r="B46" s="118" t="s">
        <v>218</v>
      </c>
      <c r="C46" s="274">
        <v>942920</v>
      </c>
      <c r="D46" s="274">
        <v>1308740.2063199999</v>
      </c>
      <c r="E46" s="275">
        <v>-27.952087400801773</v>
      </c>
      <c r="F46" s="274">
        <v>6528577</v>
      </c>
      <c r="G46" s="274">
        <v>5263179</v>
      </c>
      <c r="H46" s="275">
        <v>24.04246558971299</v>
      </c>
    </row>
    <row r="47" spans="2:8" x14ac:dyDescent="0.25">
      <c r="B47" s="120" t="s">
        <v>730</v>
      </c>
      <c r="C47" s="276">
        <v>0</v>
      </c>
      <c r="D47" s="276">
        <v>68754</v>
      </c>
      <c r="E47" s="276">
        <v>0</v>
      </c>
      <c r="F47" s="276">
        <v>1872380</v>
      </c>
      <c r="G47" s="276">
        <v>259559</v>
      </c>
      <c r="H47" s="277">
        <v>621.36970785062351</v>
      </c>
    </row>
    <row r="48" spans="2:8" x14ac:dyDescent="0.25">
      <c r="B48" s="118" t="s">
        <v>731</v>
      </c>
      <c r="C48" s="274">
        <v>942920</v>
      </c>
      <c r="D48" s="274">
        <v>1377494.3793599999</v>
      </c>
      <c r="E48" s="275">
        <v>-31.548178044973806</v>
      </c>
      <c r="F48" s="274">
        <v>8400957</v>
      </c>
      <c r="G48" s="274">
        <v>5522738</v>
      </c>
      <c r="H48" s="275">
        <v>52.115798359436937</v>
      </c>
    </row>
    <row r="50" spans="8:8" x14ac:dyDescent="0.25">
      <c r="H50" s="278"/>
    </row>
  </sheetData>
  <sheetProtection password="DDEA" sheet="1" objects="1" scenarios="1"/>
  <mergeCells count="7">
    <mergeCell ref="B6:B7"/>
    <mergeCell ref="C6:C7"/>
    <mergeCell ref="E6:E7"/>
    <mergeCell ref="H6:H7"/>
    <mergeCell ref="D6:D7"/>
    <mergeCell ref="F6:F7"/>
    <mergeCell ref="G6:G7"/>
  </mergeCells>
  <conditionalFormatting sqref="B8:D8">
    <cfRule type="cellIs" dxfId="176" priority="25" operator="equal">
      <formula>"RECEITA OPERACIONAL"</formula>
    </cfRule>
  </conditionalFormatting>
  <conditionalFormatting sqref="E8:E45">
    <cfRule type="cellIs" dxfId="175" priority="13" operator="equal">
      <formula>"RECEITA OPERACIONAL"</formula>
    </cfRule>
  </conditionalFormatting>
  <conditionalFormatting sqref="E8:E45">
    <cfRule type="cellIs" dxfId="174" priority="11" operator="lessThan">
      <formula>-100</formula>
    </cfRule>
    <cfRule type="cellIs" dxfId="173" priority="12" operator="greaterThan">
      <formula>1000</formula>
    </cfRule>
  </conditionalFormatting>
  <conditionalFormatting sqref="E48">
    <cfRule type="cellIs" dxfId="172" priority="8" operator="equal">
      <formula>"RECEITA OPERACIONAL"</formula>
    </cfRule>
  </conditionalFormatting>
  <conditionalFormatting sqref="H48">
    <cfRule type="cellIs" dxfId="171" priority="9" operator="lessThan">
      <formula>-100</formula>
    </cfRule>
    <cfRule type="cellIs" dxfId="170" priority="10" operator="greaterThan">
      <formula>1000</formula>
    </cfRule>
  </conditionalFormatting>
  <conditionalFormatting sqref="E48">
    <cfRule type="cellIs" dxfId="169" priority="6" operator="lessThan">
      <formula>-100</formula>
    </cfRule>
    <cfRule type="cellIs" dxfId="168" priority="7" operator="greaterThan">
      <formula>1000</formula>
    </cfRule>
  </conditionalFormatting>
  <conditionalFormatting sqref="E46">
    <cfRule type="cellIs" dxfId="167" priority="3" operator="equal">
      <formula>"RECEITA OPERACIONAL"</formula>
    </cfRule>
  </conditionalFormatting>
  <conditionalFormatting sqref="H46">
    <cfRule type="cellIs" dxfId="166" priority="4" operator="lessThan">
      <formula>-100</formula>
    </cfRule>
    <cfRule type="cellIs" dxfId="165" priority="5" operator="greaterThan">
      <formula>1000</formula>
    </cfRule>
  </conditionalFormatting>
  <conditionalFormatting sqref="E46">
    <cfRule type="cellIs" dxfId="164" priority="1" operator="lessThan">
      <formula>-100</formula>
    </cfRule>
    <cfRule type="cellIs" dxfId="163" priority="2" operator="greaterThan">
      <formula>1000</formula>
    </cfRule>
  </conditionalFormatting>
  <conditionalFormatting sqref="F8:G8">
    <cfRule type="cellIs" dxfId="162" priority="24" operator="equal">
      <formula>"RECEITA OPERACIONAL"</formula>
    </cfRule>
  </conditionalFormatting>
  <conditionalFormatting sqref="H8">
    <cfRule type="cellIs" dxfId="161" priority="22" operator="equal">
      <formula>"RECEITA OPERACIONAL"</formula>
    </cfRule>
  </conditionalFormatting>
  <conditionalFormatting sqref="H8 C8:D8">
    <cfRule type="expression" dxfId="160" priority="21">
      <formula>"a3=""receita operacional"""</formula>
    </cfRule>
  </conditionalFormatting>
  <conditionalFormatting sqref="F8:G8">
    <cfRule type="expression" dxfId="159" priority="23">
      <formula>"a3=""receita operacional"""</formula>
    </cfRule>
  </conditionalFormatting>
  <conditionalFormatting sqref="H34:H38 H8:H32">
    <cfRule type="cellIs" dxfId="158" priority="19" operator="lessThan">
      <formula>-100</formula>
    </cfRule>
    <cfRule type="cellIs" dxfId="157" priority="20" operator="greaterThan">
      <formula>1000</formula>
    </cfRule>
  </conditionalFormatting>
  <conditionalFormatting sqref="H33">
    <cfRule type="cellIs" dxfId="156" priority="17" operator="lessThan">
      <formula>-100</formula>
    </cfRule>
    <cfRule type="cellIs" dxfId="155" priority="18" operator="greaterThan">
      <formula>1000</formula>
    </cfRule>
  </conditionalFormatting>
  <conditionalFormatting sqref="H40 H42:H43">
    <cfRule type="cellIs" dxfId="154" priority="15" operator="lessThan">
      <formula>-100</formula>
    </cfRule>
    <cfRule type="cellIs" dxfId="153" priority="16" operator="greaterThan">
      <formula>1000</formula>
    </cfRule>
  </conditionalFormatting>
  <conditionalFormatting sqref="H40 H42:H43">
    <cfRule type="cellIs" dxfId="152" priority="14" operator="equal">
      <formula>"RECEITA OPERACIONAL"</formula>
    </cfRule>
  </conditionalFormatting>
  <printOptions horizontalCentered="1"/>
  <pageMargins left="0.23622047244094491" right="0.23622047244094491" top="0.74803149606299213" bottom="0.74803149606299213" header="0.31496062992125984" footer="0.31496062992125984"/>
  <pageSetup paperSize="9" scale="65" orientation="landscape" r:id="rId1"/>
  <ignoredErrors>
    <ignoredError sqref="F6"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H71"/>
  <sheetViews>
    <sheetView workbookViewId="0">
      <selection activeCell="F17" sqref="F17"/>
    </sheetView>
  </sheetViews>
  <sheetFormatPr defaultColWidth="9.140625" defaultRowHeight="15" x14ac:dyDescent="0.25"/>
  <cols>
    <col min="1" max="1" width="5.5703125" style="1" customWidth="1"/>
    <col min="2" max="2" width="50.5703125" style="1" bestFit="1" customWidth="1"/>
    <col min="3" max="3" width="26.28515625" style="4" customWidth="1"/>
    <col min="4" max="4" width="15.42578125" style="9" bestFit="1" customWidth="1"/>
    <col min="5" max="5" width="11.85546875" style="9" customWidth="1"/>
    <col min="6" max="6" width="15.140625" style="9" customWidth="1"/>
    <col min="7" max="7" width="12.140625" style="4" customWidth="1"/>
    <col min="8" max="8" width="16.140625" style="1" customWidth="1"/>
    <col min="9" max="16384" width="9.140625" style="1"/>
  </cols>
  <sheetData>
    <row r="4" spans="2:8" ht="35.25" customHeight="1" x14ac:dyDescent="0.25"/>
    <row r="5" spans="2:8" x14ac:dyDescent="0.25">
      <c r="B5" s="2"/>
      <c r="C5" s="6"/>
      <c r="D5" s="10"/>
      <c r="E5" s="10"/>
      <c r="F5" s="10"/>
      <c r="G5" s="6"/>
      <c r="H5" s="2"/>
    </row>
    <row r="6" spans="2:8" ht="20.100000000000001" customHeight="1" x14ac:dyDescent="0.25">
      <c r="B6" s="58" t="s">
        <v>433</v>
      </c>
      <c r="C6" s="58"/>
      <c r="D6" s="60"/>
      <c r="E6" s="60"/>
      <c r="F6" s="60"/>
      <c r="G6" s="87"/>
      <c r="H6" s="87"/>
    </row>
    <row r="7" spans="2:8" ht="25.5" x14ac:dyDescent="0.25">
      <c r="B7" s="8"/>
      <c r="C7" s="8" t="s">
        <v>607</v>
      </c>
      <c r="D7" s="8" t="s">
        <v>608</v>
      </c>
      <c r="E7" s="8" t="s">
        <v>609</v>
      </c>
      <c r="F7" s="8" t="s">
        <v>611</v>
      </c>
    </row>
    <row r="8" spans="2:8" x14ac:dyDescent="0.25">
      <c r="B8" s="112" t="s">
        <v>633</v>
      </c>
      <c r="C8" s="100">
        <f>C9+C19+C26</f>
        <v>4868.5000000000009</v>
      </c>
      <c r="E8" s="101">
        <v>13454.6356331717</v>
      </c>
      <c r="F8" s="102"/>
    </row>
    <row r="9" spans="2:8" x14ac:dyDescent="0.25">
      <c r="B9" s="103" t="s">
        <v>636</v>
      </c>
      <c r="C9" s="104">
        <f>C10+C11+C12+C13+C16+C17+C18</f>
        <v>4801.8100000000004</v>
      </c>
      <c r="D9" s="104">
        <v>2109</v>
      </c>
      <c r="E9" s="104">
        <v>13152.3329526577</v>
      </c>
      <c r="F9" s="105"/>
    </row>
    <row r="10" spans="2:8" ht="15.75" x14ac:dyDescent="0.25">
      <c r="B10" s="159" t="s">
        <v>434</v>
      </c>
      <c r="C10" s="160">
        <v>1676</v>
      </c>
      <c r="D10" s="161">
        <v>603.29999999999995</v>
      </c>
      <c r="E10" s="161">
        <v>3634.0332440089996</v>
      </c>
      <c r="F10" s="113">
        <v>45647</v>
      </c>
    </row>
    <row r="11" spans="2:8" ht="15.75" x14ac:dyDescent="0.25">
      <c r="B11" s="162" t="s">
        <v>435</v>
      </c>
      <c r="C11" s="163">
        <v>1260</v>
      </c>
      <c r="D11" s="164">
        <v>578.5</v>
      </c>
      <c r="E11" s="164">
        <v>4316.0653471630003</v>
      </c>
      <c r="F11" s="165" t="s">
        <v>436</v>
      </c>
    </row>
    <row r="12" spans="2:8" ht="15.75" x14ac:dyDescent="0.25">
      <c r="B12" s="162" t="s">
        <v>437</v>
      </c>
      <c r="C12" s="163">
        <v>1240</v>
      </c>
      <c r="D12" s="164">
        <v>605.6</v>
      </c>
      <c r="E12" s="164">
        <v>3608.0189096149998</v>
      </c>
      <c r="F12" s="165" t="s">
        <v>438</v>
      </c>
    </row>
    <row r="13" spans="2:8" ht="15.75" x14ac:dyDescent="0.25">
      <c r="B13" s="166" t="s">
        <v>439</v>
      </c>
      <c r="C13" s="167">
        <v>260</v>
      </c>
      <c r="D13" s="168">
        <v>109</v>
      </c>
      <c r="E13" s="168">
        <v>222.585032609</v>
      </c>
      <c r="F13" s="990" t="s">
        <v>440</v>
      </c>
    </row>
    <row r="14" spans="2:8" x14ac:dyDescent="0.25">
      <c r="B14" s="169" t="s">
        <v>441</v>
      </c>
      <c r="C14" s="170">
        <v>182</v>
      </c>
      <c r="D14" s="171">
        <v>76.3</v>
      </c>
      <c r="E14" s="171">
        <v>155.8095228263</v>
      </c>
      <c r="F14" s="991"/>
    </row>
    <row r="15" spans="2:8" x14ac:dyDescent="0.25">
      <c r="B15" s="169" t="s">
        <v>442</v>
      </c>
      <c r="C15" s="170">
        <v>78</v>
      </c>
      <c r="D15" s="171">
        <v>32.699999999999996</v>
      </c>
      <c r="E15" s="171">
        <v>66.775509782699999</v>
      </c>
      <c r="F15" s="992"/>
    </row>
    <row r="16" spans="2:8" ht="15.75" x14ac:dyDescent="0.25">
      <c r="B16" s="162" t="s">
        <v>443</v>
      </c>
      <c r="C16" s="163">
        <v>300</v>
      </c>
      <c r="D16" s="164">
        <v>178.1</v>
      </c>
      <c r="E16" s="164">
        <v>1331.680394082</v>
      </c>
      <c r="F16" s="165" t="s">
        <v>444</v>
      </c>
    </row>
    <row r="17" spans="2:6" ht="15.75" x14ac:dyDescent="0.25">
      <c r="B17" s="162" t="s">
        <v>445</v>
      </c>
      <c r="C17" s="163">
        <v>36</v>
      </c>
      <c r="D17" s="164">
        <v>16.100000000000001</v>
      </c>
      <c r="E17" s="164">
        <v>152.44424354600002</v>
      </c>
      <c r="F17" s="165" t="s">
        <v>446</v>
      </c>
    </row>
    <row r="18" spans="2:6" ht="15.75" x14ac:dyDescent="0.25">
      <c r="B18" s="166" t="s">
        <v>447</v>
      </c>
      <c r="C18" s="167">
        <v>29.81</v>
      </c>
      <c r="D18" s="168">
        <v>18.37</v>
      </c>
      <c r="E18" s="168">
        <v>43.31530446</v>
      </c>
      <c r="F18" s="172" t="s">
        <v>448</v>
      </c>
    </row>
    <row r="19" spans="2:6" x14ac:dyDescent="0.25">
      <c r="B19" s="106" t="s">
        <v>637</v>
      </c>
      <c r="C19" s="107">
        <v>57.099999999999994</v>
      </c>
      <c r="D19" s="108">
        <v>37.299999999999997</v>
      </c>
      <c r="E19" s="108">
        <v>260.66428837000001</v>
      </c>
      <c r="F19" s="109"/>
    </row>
    <row r="20" spans="2:6" ht="15.75" x14ac:dyDescent="0.25">
      <c r="B20" s="162" t="s">
        <v>449</v>
      </c>
      <c r="C20" s="163">
        <v>1.3</v>
      </c>
      <c r="D20" s="164">
        <v>1</v>
      </c>
      <c r="E20" s="164">
        <v>1.4328693000000001</v>
      </c>
      <c r="F20" s="165" t="s">
        <v>450</v>
      </c>
    </row>
    <row r="21" spans="2:6" ht="15.75" x14ac:dyDescent="0.25">
      <c r="B21" s="159" t="s">
        <v>451</v>
      </c>
      <c r="C21" s="163">
        <v>19</v>
      </c>
      <c r="D21" s="164">
        <v>10.6</v>
      </c>
      <c r="E21" s="164">
        <v>46.928971382</v>
      </c>
      <c r="F21" s="165" t="s">
        <v>452</v>
      </c>
    </row>
    <row r="22" spans="2:6" ht="15.75" x14ac:dyDescent="0.25">
      <c r="B22" s="162" t="s">
        <v>453</v>
      </c>
      <c r="C22" s="163">
        <v>18</v>
      </c>
      <c r="D22" s="164">
        <v>11.6</v>
      </c>
      <c r="E22" s="164">
        <v>110.02644832999999</v>
      </c>
      <c r="F22" s="165" t="s">
        <v>454</v>
      </c>
    </row>
    <row r="23" spans="2:6" ht="15.75" x14ac:dyDescent="0.25">
      <c r="B23" s="162" t="s">
        <v>455</v>
      </c>
      <c r="C23" s="163">
        <v>10</v>
      </c>
      <c r="D23" s="164">
        <v>6.7</v>
      </c>
      <c r="E23" s="164">
        <v>45.825804921</v>
      </c>
      <c r="F23" s="165" t="s">
        <v>456</v>
      </c>
    </row>
    <row r="24" spans="2:6" ht="15.75" x14ac:dyDescent="0.25">
      <c r="B24" s="162" t="s">
        <v>457</v>
      </c>
      <c r="C24" s="163">
        <v>6.5</v>
      </c>
      <c r="D24" s="164">
        <v>5.9</v>
      </c>
      <c r="E24" s="164">
        <v>49.196047147999998</v>
      </c>
      <c r="F24" s="165" t="s">
        <v>458</v>
      </c>
    </row>
    <row r="25" spans="2:6" ht="15.75" x14ac:dyDescent="0.25">
      <c r="B25" s="162" t="s">
        <v>459</v>
      </c>
      <c r="C25" s="163">
        <v>2.2999999999999998</v>
      </c>
      <c r="D25" s="164">
        <v>1.5</v>
      </c>
      <c r="E25" s="164">
        <v>7.2541472889999996</v>
      </c>
      <c r="F25" s="165" t="s">
        <v>460</v>
      </c>
    </row>
    <row r="26" spans="2:6" x14ac:dyDescent="0.25">
      <c r="B26" s="106" t="s">
        <v>638</v>
      </c>
      <c r="C26" s="107">
        <v>9.5899999999999981</v>
      </c>
      <c r="D26" s="108">
        <v>5.1999999999999993</v>
      </c>
      <c r="E26" s="108">
        <v>41.638392144000001</v>
      </c>
      <c r="F26" s="109"/>
    </row>
    <row r="27" spans="2:6" ht="15.75" x14ac:dyDescent="0.25">
      <c r="B27" s="162" t="s">
        <v>461</v>
      </c>
      <c r="C27" s="163">
        <v>4.8</v>
      </c>
      <c r="D27" s="164">
        <v>2.4</v>
      </c>
      <c r="E27" s="164">
        <v>25.824017097999999</v>
      </c>
      <c r="F27" s="173" t="s">
        <v>462</v>
      </c>
    </row>
    <row r="28" spans="2:6" ht="15.75" x14ac:dyDescent="0.25">
      <c r="B28" s="162" t="s">
        <v>463</v>
      </c>
      <c r="C28" s="163">
        <v>1.98</v>
      </c>
      <c r="D28" s="164">
        <v>1.5</v>
      </c>
      <c r="E28" s="164">
        <v>7.7623351960000004</v>
      </c>
      <c r="F28" s="173" t="s">
        <v>464</v>
      </c>
    </row>
    <row r="29" spans="2:6" ht="15.75" x14ac:dyDescent="0.25">
      <c r="B29" s="162" t="s">
        <v>465</v>
      </c>
      <c r="C29" s="163">
        <v>1</v>
      </c>
      <c r="D29" s="164">
        <v>0.6</v>
      </c>
      <c r="E29" s="164">
        <v>3.7344865500000002</v>
      </c>
      <c r="F29" s="173" t="s">
        <v>464</v>
      </c>
    </row>
    <row r="30" spans="2:6" ht="15.75" x14ac:dyDescent="0.25">
      <c r="B30" s="162" t="s">
        <v>466</v>
      </c>
      <c r="C30" s="163">
        <v>0.94</v>
      </c>
      <c r="D30" s="164">
        <v>0.6</v>
      </c>
      <c r="E30" s="164">
        <v>3.1838499000000002</v>
      </c>
      <c r="F30" s="173" t="s">
        <v>464</v>
      </c>
    </row>
    <row r="31" spans="2:6" ht="15.75" x14ac:dyDescent="0.25">
      <c r="B31" s="162" t="s">
        <v>467</v>
      </c>
      <c r="C31" s="163">
        <v>0.87</v>
      </c>
      <c r="D31" s="164">
        <v>0.1</v>
      </c>
      <c r="E31" s="164">
        <v>1.1337034000000001</v>
      </c>
      <c r="F31" s="173" t="s">
        <v>464</v>
      </c>
    </row>
    <row r="32" spans="2:6" x14ac:dyDescent="0.25">
      <c r="B32" s="112" t="s">
        <v>634</v>
      </c>
      <c r="C32" s="100">
        <v>20</v>
      </c>
      <c r="D32" s="101">
        <v>10.3</v>
      </c>
      <c r="E32" s="101">
        <v>0</v>
      </c>
      <c r="F32" s="102"/>
    </row>
    <row r="33" spans="2:6" x14ac:dyDescent="0.25">
      <c r="B33" s="174" t="s">
        <v>468</v>
      </c>
      <c r="C33" s="175">
        <v>20</v>
      </c>
      <c r="D33" s="176">
        <v>10.3</v>
      </c>
      <c r="E33" s="176">
        <v>0</v>
      </c>
      <c r="F33" s="177" t="s">
        <v>469</v>
      </c>
    </row>
    <row r="34" spans="2:6" x14ac:dyDescent="0.25">
      <c r="B34" s="112" t="s">
        <v>635</v>
      </c>
      <c r="C34" s="100">
        <v>779.70499999999993</v>
      </c>
      <c r="D34" s="101">
        <v>356.6</v>
      </c>
      <c r="E34" s="101">
        <v>2559.536329612285</v>
      </c>
      <c r="F34" s="102"/>
    </row>
    <row r="35" spans="2:6" ht="15.75" x14ac:dyDescent="0.25">
      <c r="B35" s="162" t="s">
        <v>470</v>
      </c>
      <c r="C35" s="163">
        <v>2.5</v>
      </c>
      <c r="D35" s="164">
        <v>0.4</v>
      </c>
      <c r="E35" s="164">
        <v>3.1688396999999999</v>
      </c>
      <c r="F35" s="114" t="s">
        <v>471</v>
      </c>
    </row>
    <row r="36" spans="2:6" ht="15.75" x14ac:dyDescent="0.25">
      <c r="B36" s="178" t="s">
        <v>472</v>
      </c>
      <c r="C36" s="179">
        <v>94</v>
      </c>
      <c r="D36" s="179">
        <v>38.1</v>
      </c>
      <c r="E36" s="179">
        <v>395.19483587329137</v>
      </c>
      <c r="F36" s="180"/>
    </row>
    <row r="37" spans="2:6" x14ac:dyDescent="0.25">
      <c r="B37" s="162" t="s">
        <v>473</v>
      </c>
      <c r="C37" s="163">
        <v>14</v>
      </c>
      <c r="D37" s="164">
        <v>5.2</v>
      </c>
      <c r="E37" s="164">
        <v>47.244756149871478</v>
      </c>
      <c r="F37" s="114">
        <v>53445</v>
      </c>
    </row>
    <row r="38" spans="2:6" x14ac:dyDescent="0.25">
      <c r="B38" s="162" t="s">
        <v>474</v>
      </c>
      <c r="C38" s="163">
        <v>20</v>
      </c>
      <c r="D38" s="164">
        <v>8.8000000000000007</v>
      </c>
      <c r="E38" s="164">
        <v>83.471117341916681</v>
      </c>
      <c r="F38" s="114">
        <v>53437</v>
      </c>
    </row>
    <row r="39" spans="2:6" x14ac:dyDescent="0.25">
      <c r="B39" s="162" t="s">
        <v>475</v>
      </c>
      <c r="C39" s="163">
        <v>30</v>
      </c>
      <c r="D39" s="164">
        <v>12.8</v>
      </c>
      <c r="E39" s="164">
        <v>137.34330063876135</v>
      </c>
      <c r="F39" s="114" t="s">
        <v>476</v>
      </c>
    </row>
    <row r="40" spans="2:6" x14ac:dyDescent="0.25">
      <c r="B40" s="162" t="s">
        <v>477</v>
      </c>
      <c r="C40" s="163">
        <v>30</v>
      </c>
      <c r="D40" s="164">
        <v>11.3</v>
      </c>
      <c r="E40" s="164">
        <v>127.13566174274186</v>
      </c>
      <c r="F40" s="115">
        <v>53466</v>
      </c>
    </row>
    <row r="41" spans="2:6" ht="15.75" x14ac:dyDescent="0.25">
      <c r="B41" s="178" t="s">
        <v>478</v>
      </c>
      <c r="C41" s="179">
        <v>183.59999999999997</v>
      </c>
      <c r="D41" s="179">
        <v>89.4</v>
      </c>
      <c r="E41" s="179">
        <v>763.19966405218747</v>
      </c>
      <c r="F41" s="180"/>
    </row>
    <row r="42" spans="2:6" x14ac:dyDescent="0.25">
      <c r="B42" s="162" t="s">
        <v>479</v>
      </c>
      <c r="C42" s="163">
        <v>27</v>
      </c>
      <c r="D42" s="164">
        <v>12.1</v>
      </c>
      <c r="E42" s="164">
        <v>107.41283986948744</v>
      </c>
      <c r="F42" s="116">
        <v>53442</v>
      </c>
    </row>
    <row r="43" spans="2:6" x14ac:dyDescent="0.25">
      <c r="B43" s="162" t="s">
        <v>480</v>
      </c>
      <c r="C43" s="163">
        <v>27</v>
      </c>
      <c r="D43" s="164">
        <v>11.9</v>
      </c>
      <c r="E43" s="164">
        <v>107.97744783839921</v>
      </c>
      <c r="F43" s="114">
        <v>53478</v>
      </c>
    </row>
    <row r="44" spans="2:6" x14ac:dyDescent="0.25">
      <c r="B44" s="162" t="s">
        <v>481</v>
      </c>
      <c r="C44" s="163">
        <v>27</v>
      </c>
      <c r="D44" s="164">
        <v>12.3</v>
      </c>
      <c r="E44" s="164">
        <v>107.12487558994975</v>
      </c>
      <c r="F44" s="114">
        <v>53478</v>
      </c>
    </row>
    <row r="45" spans="2:6" x14ac:dyDescent="0.25">
      <c r="B45" s="162" t="s">
        <v>482</v>
      </c>
      <c r="C45" s="163">
        <v>27</v>
      </c>
      <c r="D45" s="164">
        <v>12.4</v>
      </c>
      <c r="E45" s="164">
        <v>113.41599743658044</v>
      </c>
      <c r="F45" s="114">
        <v>53444</v>
      </c>
    </row>
    <row r="46" spans="2:6" x14ac:dyDescent="0.25">
      <c r="B46" s="162" t="s">
        <v>483</v>
      </c>
      <c r="C46" s="163">
        <v>29.7</v>
      </c>
      <c r="D46" s="164">
        <v>15.7</v>
      </c>
      <c r="E46" s="164">
        <v>124.14720568967812</v>
      </c>
      <c r="F46" s="114">
        <v>53820</v>
      </c>
    </row>
    <row r="47" spans="2:6" x14ac:dyDescent="0.25">
      <c r="B47" s="162" t="s">
        <v>484</v>
      </c>
      <c r="C47" s="163">
        <v>29.7</v>
      </c>
      <c r="D47" s="164">
        <v>16</v>
      </c>
      <c r="E47" s="164">
        <v>136.22471251264739</v>
      </c>
      <c r="F47" s="114">
        <v>53791</v>
      </c>
    </row>
    <row r="48" spans="2:6" x14ac:dyDescent="0.25">
      <c r="B48" s="162" t="s">
        <v>485</v>
      </c>
      <c r="C48" s="163">
        <v>16.2</v>
      </c>
      <c r="D48" s="164">
        <v>9</v>
      </c>
      <c r="E48" s="164">
        <v>66.896585115445106</v>
      </c>
      <c r="F48" s="114">
        <v>53791</v>
      </c>
    </row>
    <row r="49" spans="2:6" ht="15.75" x14ac:dyDescent="0.25">
      <c r="B49" s="178" t="s">
        <v>486</v>
      </c>
      <c r="C49" s="179">
        <v>180.60000000000002</v>
      </c>
      <c r="D49" s="179">
        <v>71.400000000000006</v>
      </c>
      <c r="E49" s="179">
        <v>780.93496327914909</v>
      </c>
      <c r="F49" s="180"/>
    </row>
    <row r="50" spans="2:6" x14ac:dyDescent="0.25">
      <c r="B50" s="162" t="s">
        <v>487</v>
      </c>
      <c r="C50" s="163">
        <v>23.1</v>
      </c>
      <c r="D50" s="164">
        <v>9.6</v>
      </c>
      <c r="E50" s="164">
        <v>102.60376865404406</v>
      </c>
      <c r="F50" s="114">
        <v>51871</v>
      </c>
    </row>
    <row r="51" spans="2:6" x14ac:dyDescent="0.25">
      <c r="B51" s="162" t="s">
        <v>488</v>
      </c>
      <c r="C51" s="163">
        <v>27.3</v>
      </c>
      <c r="D51" s="164">
        <v>9.1</v>
      </c>
      <c r="E51" s="164">
        <v>96.071814748750839</v>
      </c>
      <c r="F51" s="117">
        <v>54919</v>
      </c>
    </row>
    <row r="52" spans="2:6" x14ac:dyDescent="0.25">
      <c r="B52" s="162" t="s">
        <v>489</v>
      </c>
      <c r="C52" s="163">
        <v>21</v>
      </c>
      <c r="D52" s="164">
        <v>8.3000000000000007</v>
      </c>
      <c r="E52" s="164">
        <v>88.078412036988169</v>
      </c>
      <c r="F52" s="117">
        <v>51871</v>
      </c>
    </row>
    <row r="53" spans="2:6" x14ac:dyDescent="0.25">
      <c r="B53" s="162" t="s">
        <v>490</v>
      </c>
      <c r="C53" s="163">
        <v>27.3</v>
      </c>
      <c r="D53" s="164">
        <v>10.3</v>
      </c>
      <c r="E53" s="164">
        <v>128.52375627772568</v>
      </c>
      <c r="F53" s="117">
        <v>51871</v>
      </c>
    </row>
    <row r="54" spans="2:6" x14ac:dyDescent="0.25">
      <c r="B54" s="162" t="s">
        <v>491</v>
      </c>
      <c r="C54" s="163">
        <v>27.3</v>
      </c>
      <c r="D54" s="164">
        <v>12</v>
      </c>
      <c r="E54" s="164">
        <v>119.28447821137443</v>
      </c>
      <c r="F54" s="117">
        <v>51871</v>
      </c>
    </row>
    <row r="55" spans="2:6" x14ac:dyDescent="0.25">
      <c r="B55" s="162" t="s">
        <v>492</v>
      </c>
      <c r="C55" s="163">
        <v>27.3</v>
      </c>
      <c r="D55" s="164">
        <v>10.6</v>
      </c>
      <c r="E55" s="164">
        <v>120.60408640881623</v>
      </c>
      <c r="F55" s="117">
        <v>54919</v>
      </c>
    </row>
    <row r="56" spans="2:6" x14ac:dyDescent="0.25">
      <c r="B56" s="162" t="s">
        <v>493</v>
      </c>
      <c r="C56" s="163">
        <v>27.3</v>
      </c>
      <c r="D56" s="164">
        <v>11.5</v>
      </c>
      <c r="E56" s="164">
        <v>125.76864694144962</v>
      </c>
      <c r="F56" s="117">
        <v>54919</v>
      </c>
    </row>
    <row r="57" spans="2:6" ht="15.75" x14ac:dyDescent="0.25">
      <c r="B57" s="178" t="s">
        <v>494</v>
      </c>
      <c r="C57" s="179">
        <v>132.30000000000001</v>
      </c>
      <c r="D57" s="179">
        <v>58.7</v>
      </c>
      <c r="E57" s="179">
        <v>534.8658493476355</v>
      </c>
      <c r="F57" s="180"/>
    </row>
    <row r="58" spans="2:6" x14ac:dyDescent="0.25">
      <c r="B58" s="162" t="s">
        <v>495</v>
      </c>
      <c r="C58" s="163">
        <v>23.1</v>
      </c>
      <c r="D58" s="164">
        <v>10.1</v>
      </c>
      <c r="E58" s="164">
        <v>97.625538422905748</v>
      </c>
      <c r="F58" s="117">
        <v>55004</v>
      </c>
    </row>
    <row r="59" spans="2:6" x14ac:dyDescent="0.25">
      <c r="B59" s="162" t="s">
        <v>496</v>
      </c>
      <c r="C59" s="163">
        <v>23.1</v>
      </c>
      <c r="D59" s="164">
        <v>10.8</v>
      </c>
      <c r="E59" s="164">
        <v>109.18369453492987</v>
      </c>
      <c r="F59" s="117">
        <v>55004</v>
      </c>
    </row>
    <row r="60" spans="2:6" x14ac:dyDescent="0.25">
      <c r="B60" s="162" t="s">
        <v>497</v>
      </c>
      <c r="C60" s="163">
        <v>23.1</v>
      </c>
      <c r="D60" s="164">
        <v>10.199999999999999</v>
      </c>
      <c r="E60" s="164">
        <v>95.634276405474296</v>
      </c>
      <c r="F60" s="117">
        <v>55004</v>
      </c>
    </row>
    <row r="61" spans="2:6" x14ac:dyDescent="0.25">
      <c r="B61" s="162" t="s">
        <v>498</v>
      </c>
      <c r="C61" s="163">
        <v>21</v>
      </c>
      <c r="D61" s="164">
        <v>9.3000000000000007</v>
      </c>
      <c r="E61" s="164">
        <v>76.593818262782435</v>
      </c>
      <c r="F61" s="117">
        <v>55004</v>
      </c>
    </row>
    <row r="62" spans="2:6" x14ac:dyDescent="0.25">
      <c r="B62" s="162" t="s">
        <v>499</v>
      </c>
      <c r="C62" s="163">
        <v>21</v>
      </c>
      <c r="D62" s="164">
        <v>9.1</v>
      </c>
      <c r="E62" s="164">
        <v>77.079490596520529</v>
      </c>
      <c r="F62" s="117">
        <v>55004</v>
      </c>
    </row>
    <row r="63" spans="2:6" x14ac:dyDescent="0.25">
      <c r="B63" s="162" t="s">
        <v>500</v>
      </c>
      <c r="C63" s="163">
        <v>21</v>
      </c>
      <c r="D63" s="164">
        <v>9.1999999999999993</v>
      </c>
      <c r="E63" s="164">
        <v>78.749031125022711</v>
      </c>
      <c r="F63" s="117">
        <v>55004</v>
      </c>
    </row>
    <row r="64" spans="2:6" ht="15.75" x14ac:dyDescent="0.25">
      <c r="B64" s="178" t="s">
        <v>501</v>
      </c>
      <c r="C64" s="179">
        <v>186.70499999999998</v>
      </c>
      <c r="D64" s="179">
        <v>98.6</v>
      </c>
      <c r="E64" s="179">
        <v>82.172177360021649</v>
      </c>
      <c r="F64" s="180"/>
    </row>
    <row r="65" spans="2:8" x14ac:dyDescent="0.25">
      <c r="B65" s="162" t="s">
        <v>502</v>
      </c>
      <c r="C65" s="163">
        <v>31.95</v>
      </c>
      <c r="D65" s="164">
        <v>17.8</v>
      </c>
      <c r="E65" s="164">
        <v>14.729287610036851</v>
      </c>
      <c r="F65" s="117" t="s">
        <v>503</v>
      </c>
    </row>
    <row r="66" spans="2:8" x14ac:dyDescent="0.25">
      <c r="B66" s="162" t="s">
        <v>504</v>
      </c>
      <c r="C66" s="163">
        <v>31.95</v>
      </c>
      <c r="D66" s="164">
        <v>17.8</v>
      </c>
      <c r="E66" s="164">
        <v>14.315806187847555</v>
      </c>
      <c r="F66" s="117" t="s">
        <v>505</v>
      </c>
    </row>
    <row r="67" spans="2:8" x14ac:dyDescent="0.25">
      <c r="B67" s="162" t="s">
        <v>506</v>
      </c>
      <c r="C67" s="163">
        <v>31.95</v>
      </c>
      <c r="D67" s="164">
        <v>17.8</v>
      </c>
      <c r="E67" s="164">
        <v>14.645513095290781</v>
      </c>
      <c r="F67" s="117" t="s">
        <v>503</v>
      </c>
    </row>
    <row r="68" spans="2:8" x14ac:dyDescent="0.25">
      <c r="B68" s="162" t="s">
        <v>507</v>
      </c>
      <c r="C68" s="163">
        <v>31.95</v>
      </c>
      <c r="D68" s="164">
        <v>16.600000000000001</v>
      </c>
      <c r="E68" s="164">
        <v>13.899908950832367</v>
      </c>
      <c r="F68" s="117" t="s">
        <v>503</v>
      </c>
    </row>
    <row r="69" spans="2:8" x14ac:dyDescent="0.25">
      <c r="B69" s="162" t="s">
        <v>508</v>
      </c>
      <c r="C69" s="163">
        <v>58.905000000000001</v>
      </c>
      <c r="D69" s="164">
        <v>28.6</v>
      </c>
      <c r="E69" s="164">
        <v>24.581661516014098</v>
      </c>
      <c r="F69" s="117" t="s">
        <v>509</v>
      </c>
    </row>
    <row r="70" spans="2:8" x14ac:dyDescent="0.25">
      <c r="B70" s="111" t="s">
        <v>251</v>
      </c>
      <c r="C70" s="110">
        <f>C34+C32+C8</f>
        <v>5668.2050000000008</v>
      </c>
      <c r="D70" s="110">
        <v>2518.4</v>
      </c>
      <c r="E70" s="110">
        <v>16014.171962783985</v>
      </c>
      <c r="F70" s="181"/>
    </row>
    <row r="71" spans="2:8" s="155" customFormat="1" ht="78.75" customHeight="1" x14ac:dyDescent="0.25">
      <c r="B71" s="210" t="s">
        <v>632</v>
      </c>
      <c r="C71" s="993" t="s">
        <v>631</v>
      </c>
      <c r="D71" s="994"/>
      <c r="E71" s="994"/>
      <c r="F71" s="211"/>
      <c r="G71" s="211"/>
      <c r="H71" s="211"/>
    </row>
  </sheetData>
  <sheetProtection password="DDEA" sheet="1" objects="1" scenarios="1"/>
  <mergeCells count="2">
    <mergeCell ref="F13:F15"/>
    <mergeCell ref="C71:E71"/>
  </mergeCells>
  <pageMargins left="0.25" right="0.25" top="0.75" bottom="0.75" header="0.3" footer="0.3"/>
  <pageSetup paperSize="9" scale="64" orientation="portrait" r:id="rId1"/>
  <ignoredErrors>
    <ignoredError sqref="F27:F31"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H27"/>
  <sheetViews>
    <sheetView workbookViewId="0">
      <selection activeCell="G14" sqref="G14"/>
    </sheetView>
  </sheetViews>
  <sheetFormatPr defaultColWidth="9.140625" defaultRowHeight="15" x14ac:dyDescent="0.25"/>
  <cols>
    <col min="1" max="1" width="5.7109375" style="1" customWidth="1"/>
    <col min="2" max="2" width="50.5703125" style="1" bestFit="1" customWidth="1"/>
    <col min="3" max="3" width="26.28515625" style="4" customWidth="1"/>
    <col min="4" max="4" width="15.42578125" style="9" bestFit="1" customWidth="1"/>
    <col min="5" max="5" width="11.85546875" style="9" customWidth="1"/>
    <col min="6" max="6" width="15.140625" style="9" bestFit="1" customWidth="1"/>
    <col min="7" max="7" width="12.140625" style="4" customWidth="1"/>
    <col min="8" max="8" width="16.140625" style="1" customWidth="1"/>
    <col min="9" max="16384" width="9.140625" style="1"/>
  </cols>
  <sheetData>
    <row r="4" spans="2:8" ht="35.25" customHeight="1" x14ac:dyDescent="0.25"/>
    <row r="5" spans="2:8" x14ac:dyDescent="0.25">
      <c r="B5" s="2"/>
      <c r="C5" s="6"/>
      <c r="D5" s="10"/>
      <c r="E5" s="10"/>
      <c r="F5" s="10"/>
      <c r="G5" s="6"/>
      <c r="H5" s="2"/>
    </row>
    <row r="6" spans="2:8" ht="20.100000000000001" customHeight="1" x14ac:dyDescent="0.25">
      <c r="B6" s="876" t="s">
        <v>750</v>
      </c>
      <c r="C6" s="877"/>
      <c r="D6" s="878"/>
      <c r="E6" s="878"/>
      <c r="F6" s="878"/>
      <c r="G6" s="877"/>
      <c r="H6" s="877"/>
    </row>
    <row r="7" spans="2:8" ht="71.25" x14ac:dyDescent="0.25">
      <c r="B7" s="879" t="s">
        <v>643</v>
      </c>
      <c r="C7" s="879" t="s">
        <v>644</v>
      </c>
      <c r="D7" s="879" t="s">
        <v>607</v>
      </c>
      <c r="E7" s="879" t="s">
        <v>608</v>
      </c>
      <c r="F7" s="879" t="s">
        <v>610</v>
      </c>
      <c r="G7" s="879" t="s">
        <v>630</v>
      </c>
      <c r="H7" s="879" t="s">
        <v>611</v>
      </c>
    </row>
    <row r="8" spans="2:8" x14ac:dyDescent="0.25">
      <c r="B8" s="880" t="s">
        <v>633</v>
      </c>
      <c r="C8" s="881"/>
      <c r="D8" s="882">
        <v>1113.875</v>
      </c>
      <c r="E8" s="882">
        <v>515.59999999999991</v>
      </c>
      <c r="F8" s="882">
        <f>F9+F15</f>
        <v>500.88906999999995</v>
      </c>
      <c r="G8" s="882">
        <f>G9+G15</f>
        <v>273.82708000000002</v>
      </c>
      <c r="H8" s="883"/>
    </row>
    <row r="9" spans="2:8" x14ac:dyDescent="0.25">
      <c r="B9" s="884" t="s">
        <v>636</v>
      </c>
      <c r="C9" s="885"/>
      <c r="D9" s="886">
        <v>1078.7</v>
      </c>
      <c r="E9" s="886">
        <v>490.29999999999995</v>
      </c>
      <c r="F9" s="886">
        <f>F10+F11+F12+F13+F14</f>
        <v>486.22749999999996</v>
      </c>
      <c r="G9" s="886">
        <v>263.10000000000002</v>
      </c>
      <c r="H9" s="886"/>
    </row>
    <row r="10" spans="2:8" ht="25.5" customHeight="1" x14ac:dyDescent="0.25">
      <c r="B10" s="887" t="s">
        <v>673</v>
      </c>
      <c r="C10" s="888" t="s">
        <v>510</v>
      </c>
      <c r="D10" s="889">
        <v>361</v>
      </c>
      <c r="E10" s="889">
        <v>197.7</v>
      </c>
      <c r="F10" s="890">
        <v>184.1</v>
      </c>
      <c r="G10" s="890">
        <v>100.8</v>
      </c>
      <c r="H10" s="891">
        <v>53839</v>
      </c>
    </row>
    <row r="11" spans="2:8" ht="25.5" customHeight="1" x14ac:dyDescent="0.25">
      <c r="B11" s="887" t="s">
        <v>675</v>
      </c>
      <c r="C11" s="888" t="s">
        <v>511</v>
      </c>
      <c r="D11" s="889">
        <v>350.2</v>
      </c>
      <c r="E11" s="889">
        <v>172.4</v>
      </c>
      <c r="F11" s="890">
        <v>105.05999999999999</v>
      </c>
      <c r="G11" s="890">
        <v>51.72</v>
      </c>
      <c r="H11" s="891">
        <v>54760</v>
      </c>
    </row>
    <row r="12" spans="2:8" ht="25.5" customHeight="1" x14ac:dyDescent="0.25">
      <c r="B12" s="892" t="s">
        <v>677</v>
      </c>
      <c r="C12" s="888" t="s">
        <v>512</v>
      </c>
      <c r="D12" s="889">
        <v>120.2</v>
      </c>
      <c r="E12" s="889">
        <v>69.2</v>
      </c>
      <c r="F12" s="890">
        <v>84.14</v>
      </c>
      <c r="G12" s="890">
        <v>48.44</v>
      </c>
      <c r="H12" s="891">
        <v>51298</v>
      </c>
    </row>
    <row r="13" spans="2:8" ht="25.5" customHeight="1" x14ac:dyDescent="0.25">
      <c r="B13" s="892" t="s">
        <v>678</v>
      </c>
      <c r="C13" s="888" t="s">
        <v>512</v>
      </c>
      <c r="D13" s="889">
        <v>120.2</v>
      </c>
      <c r="E13" s="889">
        <v>63.8</v>
      </c>
      <c r="F13" s="890">
        <v>84.14</v>
      </c>
      <c r="G13" s="890">
        <v>44.66</v>
      </c>
      <c r="H13" s="891">
        <v>51298</v>
      </c>
    </row>
    <row r="14" spans="2:8" ht="51" customHeight="1" x14ac:dyDescent="0.25">
      <c r="B14" s="893" t="s">
        <v>679</v>
      </c>
      <c r="C14" s="888" t="s">
        <v>513</v>
      </c>
      <c r="D14" s="894">
        <v>125</v>
      </c>
      <c r="E14" s="894">
        <v>75.900000000000006</v>
      </c>
      <c r="F14" s="895">
        <v>28.787500000000001</v>
      </c>
      <c r="G14" s="895">
        <v>17.479770000000002</v>
      </c>
      <c r="H14" s="896">
        <v>50304</v>
      </c>
    </row>
    <row r="15" spans="2:8" x14ac:dyDescent="0.25">
      <c r="B15" s="897" t="s">
        <v>637</v>
      </c>
      <c r="C15" s="898"/>
      <c r="D15" s="899">
        <v>35.175000000000004</v>
      </c>
      <c r="E15" s="899">
        <v>25.299999999999997</v>
      </c>
      <c r="F15" s="899">
        <v>14.661570000000001</v>
      </c>
      <c r="G15" s="899">
        <v>10.727080000000001</v>
      </c>
      <c r="H15" s="899"/>
    </row>
    <row r="16" spans="2:8" ht="25.5" customHeight="1" x14ac:dyDescent="0.25">
      <c r="B16" s="892" t="s">
        <v>680</v>
      </c>
      <c r="C16" s="888" t="s">
        <v>512</v>
      </c>
      <c r="D16" s="889">
        <v>3.6</v>
      </c>
      <c r="E16" s="889">
        <v>2.79</v>
      </c>
      <c r="F16" s="890">
        <v>2.52</v>
      </c>
      <c r="G16" s="890">
        <v>1.9529999999999998</v>
      </c>
      <c r="H16" s="891">
        <v>48567</v>
      </c>
    </row>
    <row r="17" spans="2:8" ht="25.5" customHeight="1" x14ac:dyDescent="0.25">
      <c r="B17" s="892" t="s">
        <v>681</v>
      </c>
      <c r="C17" s="888" t="s">
        <v>512</v>
      </c>
      <c r="D17" s="889">
        <v>2.4750000000000001</v>
      </c>
      <c r="E17" s="889">
        <v>2.11</v>
      </c>
      <c r="F17" s="890">
        <v>1.7324999999999999</v>
      </c>
      <c r="G17" s="890">
        <v>1.4769999999999999</v>
      </c>
      <c r="H17" s="891">
        <v>48567</v>
      </c>
    </row>
    <row r="18" spans="2:8" ht="25.5" customHeight="1" x14ac:dyDescent="0.25">
      <c r="B18" s="900" t="s">
        <v>682</v>
      </c>
      <c r="C18" s="901" t="s">
        <v>514</v>
      </c>
      <c r="D18" s="902">
        <v>29.1</v>
      </c>
      <c r="E18" s="902">
        <v>20.399999999999999</v>
      </c>
      <c r="F18" s="895">
        <v>10.409070000000002</v>
      </c>
      <c r="G18" s="895">
        <v>7.2970800000000002</v>
      </c>
      <c r="H18" s="891">
        <v>48441</v>
      </c>
    </row>
    <row r="19" spans="2:8" x14ac:dyDescent="0.25">
      <c r="B19" s="880" t="s">
        <v>634</v>
      </c>
      <c r="C19" s="903"/>
      <c r="D19" s="904">
        <v>484.15</v>
      </c>
      <c r="E19" s="904">
        <v>267</v>
      </c>
      <c r="F19" s="904">
        <v>393.12979999999999</v>
      </c>
      <c r="G19" s="904">
        <v>216.804</v>
      </c>
      <c r="H19" s="905"/>
    </row>
    <row r="20" spans="2:8" ht="40.5" x14ac:dyDescent="0.25">
      <c r="B20" s="906" t="s">
        <v>683</v>
      </c>
      <c r="C20" s="907" t="s">
        <v>515</v>
      </c>
      <c r="D20" s="908">
        <v>484.15</v>
      </c>
      <c r="E20" s="908">
        <v>267</v>
      </c>
      <c r="F20" s="908">
        <v>393.12979999999999</v>
      </c>
      <c r="G20" s="908">
        <v>216.804</v>
      </c>
      <c r="H20" s="909">
        <v>47475</v>
      </c>
    </row>
    <row r="21" spans="2:8" x14ac:dyDescent="0.25">
      <c r="B21" s="880" t="s">
        <v>635</v>
      </c>
      <c r="C21" s="903"/>
      <c r="D21" s="904">
        <v>108</v>
      </c>
      <c r="E21" s="904">
        <v>57.099999999999994</v>
      </c>
      <c r="F21" s="904">
        <v>52.92</v>
      </c>
      <c r="G21" s="904">
        <v>27.978999999999996</v>
      </c>
      <c r="H21" s="905"/>
    </row>
    <row r="22" spans="2:8" ht="27" x14ac:dyDescent="0.25">
      <c r="B22" s="887" t="s">
        <v>516</v>
      </c>
      <c r="C22" s="888" t="s">
        <v>517</v>
      </c>
      <c r="D22" s="889">
        <v>108</v>
      </c>
      <c r="E22" s="889">
        <v>57.099999999999994</v>
      </c>
      <c r="F22" s="890">
        <v>52.92</v>
      </c>
      <c r="G22" s="890">
        <v>27.978999999999996</v>
      </c>
      <c r="H22" s="891">
        <v>53839</v>
      </c>
    </row>
    <row r="23" spans="2:8" x14ac:dyDescent="0.25">
      <c r="B23" s="880" t="s">
        <v>518</v>
      </c>
      <c r="C23" s="903"/>
      <c r="D23" s="904">
        <v>2.2999999999999998</v>
      </c>
      <c r="E23" s="904">
        <v>0</v>
      </c>
      <c r="F23" s="904">
        <v>1.127</v>
      </c>
      <c r="G23" s="904">
        <v>0</v>
      </c>
      <c r="H23" s="905"/>
    </row>
    <row r="24" spans="2:8" ht="40.5" x14ac:dyDescent="0.25">
      <c r="B24" s="910" t="s">
        <v>245</v>
      </c>
      <c r="C24" s="911" t="s">
        <v>519</v>
      </c>
      <c r="D24" s="912">
        <v>2.2999999999999998</v>
      </c>
      <c r="E24" s="913">
        <v>0</v>
      </c>
      <c r="F24" s="914">
        <v>1.127</v>
      </c>
      <c r="G24" s="913">
        <v>0</v>
      </c>
      <c r="H24" s="915">
        <v>47475</v>
      </c>
    </row>
    <row r="25" spans="2:8" x14ac:dyDescent="0.25">
      <c r="B25" s="916" t="s">
        <v>251</v>
      </c>
      <c r="C25" s="917"/>
      <c r="D25" s="917">
        <f>D8+D19+D21+D23</f>
        <v>1708.325</v>
      </c>
      <c r="E25" s="917">
        <f>E8+E19+E21+E23</f>
        <v>839.69999999999993</v>
      </c>
      <c r="F25" s="917">
        <f>F8+F19+F21+F23</f>
        <v>948.06586999999979</v>
      </c>
      <c r="G25" s="917">
        <f>G8+G19+G21+G23</f>
        <v>518.61008000000004</v>
      </c>
      <c r="H25" s="917"/>
    </row>
    <row r="26" spans="2:8" ht="15" customHeight="1" x14ac:dyDescent="0.25">
      <c r="B26" s="995" t="s">
        <v>662</v>
      </c>
      <c r="C26" s="995"/>
      <c r="D26" s="995"/>
      <c r="E26" s="995"/>
      <c r="F26" s="995"/>
      <c r="G26" s="995"/>
      <c r="H26" s="995"/>
    </row>
    <row r="27" spans="2:8" ht="9.75" customHeight="1" x14ac:dyDescent="0.25">
      <c r="B27" s="995" t="s">
        <v>665</v>
      </c>
      <c r="C27" s="995"/>
      <c r="D27" s="995"/>
      <c r="E27" s="995"/>
      <c r="F27" s="995"/>
      <c r="G27" s="995"/>
      <c r="H27" s="995"/>
    </row>
  </sheetData>
  <sheetProtection password="DDEA" sheet="1" objects="1" scenarios="1"/>
  <mergeCells count="2">
    <mergeCell ref="B26:H26"/>
    <mergeCell ref="B27:H27"/>
  </mergeCells>
  <pageMargins left="0.25" right="0.25" top="0.75" bottom="0.75" header="0.3" footer="0.3"/>
  <pageSetup paperSize="9" scale="61"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J38"/>
  <sheetViews>
    <sheetView workbookViewId="0">
      <selection activeCell="H17" sqref="H17"/>
    </sheetView>
  </sheetViews>
  <sheetFormatPr defaultColWidth="9.140625" defaultRowHeight="15" x14ac:dyDescent="0.25"/>
  <cols>
    <col min="1" max="1" width="5.7109375" style="1" customWidth="1"/>
    <col min="2" max="2" width="22.7109375" style="1" customWidth="1"/>
    <col min="3" max="3" width="12.7109375" style="4" customWidth="1"/>
    <col min="4" max="4" width="33.28515625" style="1" customWidth="1"/>
    <col min="5" max="5" width="12.7109375" style="1" customWidth="1"/>
    <col min="6" max="6" width="12.7109375" style="4" customWidth="1"/>
    <col min="7" max="7" width="12.7109375" style="1" customWidth="1"/>
    <col min="8" max="8" width="22.85546875" style="1" customWidth="1"/>
    <col min="9" max="9" width="12.7109375" style="1" customWidth="1"/>
    <col min="10" max="10" width="9.7109375" style="1" customWidth="1"/>
    <col min="11" max="16384" width="9.140625" style="1"/>
  </cols>
  <sheetData>
    <row r="4" spans="2:10" ht="35.25" customHeight="1" x14ac:dyDescent="0.25"/>
    <row r="5" spans="2:10" x14ac:dyDescent="0.25">
      <c r="B5" s="2"/>
      <c r="C5" s="5"/>
      <c r="D5" s="2"/>
      <c r="E5" s="2"/>
      <c r="F5" s="5"/>
      <c r="G5" s="2"/>
      <c r="H5" s="2"/>
      <c r="I5" s="2"/>
      <c r="J5" s="2"/>
    </row>
    <row r="6" spans="2:10" ht="15" customHeight="1" x14ac:dyDescent="0.25">
      <c r="B6" s="1001" t="s">
        <v>645</v>
      </c>
      <c r="C6" s="1003" t="s">
        <v>646</v>
      </c>
      <c r="D6" s="1005" t="s">
        <v>643</v>
      </c>
      <c r="E6" s="182" t="s">
        <v>647</v>
      </c>
      <c r="F6" s="1007"/>
      <c r="G6" s="1007"/>
      <c r="H6" s="1003" t="s">
        <v>649</v>
      </c>
      <c r="I6" s="996" t="s">
        <v>650</v>
      </c>
    </row>
    <row r="7" spans="2:10" x14ac:dyDescent="0.25">
      <c r="B7" s="1002"/>
      <c r="C7" s="1004"/>
      <c r="D7" s="1006"/>
      <c r="E7" s="182" t="s">
        <v>648</v>
      </c>
      <c r="F7" s="183" t="s">
        <v>323</v>
      </c>
      <c r="G7" s="183" t="s">
        <v>520</v>
      </c>
      <c r="H7" s="1006"/>
      <c r="I7" s="997"/>
    </row>
    <row r="8" spans="2:10" x14ac:dyDescent="0.25">
      <c r="B8" s="184" t="s">
        <v>366</v>
      </c>
      <c r="C8" s="185" t="s">
        <v>521</v>
      </c>
      <c r="D8" s="11" t="s">
        <v>651</v>
      </c>
      <c r="E8" s="12">
        <v>2063</v>
      </c>
      <c r="F8" s="13">
        <v>35</v>
      </c>
      <c r="G8" s="186">
        <v>12440</v>
      </c>
      <c r="H8" s="187">
        <v>459.4</v>
      </c>
      <c r="I8" s="14" t="s">
        <v>522</v>
      </c>
    </row>
    <row r="9" spans="2:10" x14ac:dyDescent="0.25">
      <c r="B9" s="74" t="s">
        <v>366</v>
      </c>
      <c r="C9" s="188" t="s">
        <v>523</v>
      </c>
      <c r="D9" s="15" t="s">
        <v>652</v>
      </c>
      <c r="E9" s="12">
        <v>138</v>
      </c>
      <c r="F9" s="13" t="s">
        <v>36</v>
      </c>
      <c r="G9" s="186" t="s">
        <v>36</v>
      </c>
      <c r="H9" s="187">
        <v>15.9</v>
      </c>
      <c r="I9" s="16">
        <v>48077</v>
      </c>
    </row>
    <row r="10" spans="2:10" x14ac:dyDescent="0.25">
      <c r="B10" s="74" t="s">
        <v>366</v>
      </c>
      <c r="C10" s="188" t="s">
        <v>524</v>
      </c>
      <c r="D10" s="15" t="s">
        <v>653</v>
      </c>
      <c r="E10" s="12">
        <v>32</v>
      </c>
      <c r="F10" s="13" t="s">
        <v>36</v>
      </c>
      <c r="G10" s="186" t="s">
        <v>36</v>
      </c>
      <c r="H10" s="187">
        <v>1.2</v>
      </c>
      <c r="I10" s="16">
        <v>50481</v>
      </c>
    </row>
    <row r="11" spans="2:10" x14ac:dyDescent="0.25">
      <c r="B11" s="74" t="s">
        <v>366</v>
      </c>
      <c r="C11" s="188" t="s">
        <v>525</v>
      </c>
      <c r="D11" s="15" t="s">
        <v>654</v>
      </c>
      <c r="E11" s="12">
        <v>117</v>
      </c>
      <c r="F11" s="13" t="s">
        <v>36</v>
      </c>
      <c r="G11" s="186" t="s">
        <v>36</v>
      </c>
      <c r="H11" s="187">
        <v>13.8</v>
      </c>
      <c r="I11" s="16">
        <v>51093</v>
      </c>
    </row>
    <row r="12" spans="2:10" x14ac:dyDescent="0.25">
      <c r="B12" s="74" t="s">
        <v>366</v>
      </c>
      <c r="C12" s="188" t="s">
        <v>526</v>
      </c>
      <c r="D12" s="15" t="s">
        <v>655</v>
      </c>
      <c r="E12" s="12">
        <v>334.3</v>
      </c>
      <c r="F12" s="13" t="s">
        <v>36</v>
      </c>
      <c r="G12" s="186" t="s">
        <v>36</v>
      </c>
      <c r="H12" s="187">
        <v>37.5</v>
      </c>
      <c r="I12" s="16">
        <v>51415</v>
      </c>
    </row>
    <row r="13" spans="2:10" x14ac:dyDescent="0.25">
      <c r="B13" s="75" t="s">
        <v>366</v>
      </c>
      <c r="C13" s="189" t="s">
        <v>527</v>
      </c>
      <c r="D13" s="17" t="s">
        <v>528</v>
      </c>
      <c r="E13" s="12" t="s">
        <v>36</v>
      </c>
      <c r="F13" s="13">
        <v>1</v>
      </c>
      <c r="G13" s="186">
        <v>300</v>
      </c>
      <c r="H13" s="187">
        <v>6</v>
      </c>
      <c r="I13" s="16">
        <v>51415</v>
      </c>
    </row>
    <row r="14" spans="2:10" ht="25.5" x14ac:dyDescent="0.25">
      <c r="B14" s="74" t="s">
        <v>366</v>
      </c>
      <c r="C14" s="188" t="s">
        <v>529</v>
      </c>
      <c r="D14" s="18" t="s">
        <v>656</v>
      </c>
      <c r="E14" s="12">
        <v>102</v>
      </c>
      <c r="F14" s="13" t="s">
        <v>36</v>
      </c>
      <c r="G14" s="186" t="s">
        <v>36</v>
      </c>
      <c r="H14" s="187">
        <v>6.7</v>
      </c>
      <c r="I14" s="16">
        <v>52105</v>
      </c>
    </row>
    <row r="15" spans="2:10" x14ac:dyDescent="0.25">
      <c r="B15" s="74" t="s">
        <v>366</v>
      </c>
      <c r="C15" s="188" t="s">
        <v>530</v>
      </c>
      <c r="D15" s="190" t="s">
        <v>657</v>
      </c>
      <c r="E15" s="12">
        <v>83</v>
      </c>
      <c r="F15" s="19">
        <v>1</v>
      </c>
      <c r="G15" s="191">
        <v>150</v>
      </c>
      <c r="H15" s="187">
        <v>10.5</v>
      </c>
      <c r="I15" s="16">
        <v>52287</v>
      </c>
    </row>
    <row r="16" spans="2:10" x14ac:dyDescent="0.25">
      <c r="B16" s="74" t="s">
        <v>366</v>
      </c>
      <c r="C16" s="188" t="s">
        <v>531</v>
      </c>
      <c r="D16" s="20" t="s">
        <v>658</v>
      </c>
      <c r="E16" s="12">
        <v>31</v>
      </c>
      <c r="F16" s="19">
        <v>1</v>
      </c>
      <c r="G16" s="192">
        <v>300</v>
      </c>
      <c r="H16" s="187">
        <v>11.1</v>
      </c>
      <c r="I16" s="16">
        <v>52625</v>
      </c>
    </row>
    <row r="17" spans="2:9" x14ac:dyDescent="0.25">
      <c r="B17" s="74" t="s">
        <v>366</v>
      </c>
      <c r="C17" s="193" t="s">
        <v>532</v>
      </c>
      <c r="D17" s="20" t="s">
        <v>659</v>
      </c>
      <c r="E17" s="12">
        <v>52</v>
      </c>
      <c r="F17" s="19">
        <v>1</v>
      </c>
      <c r="G17" s="192">
        <v>300</v>
      </c>
      <c r="H17" s="187">
        <v>11.2</v>
      </c>
      <c r="I17" s="16">
        <v>52845</v>
      </c>
    </row>
    <row r="18" spans="2:9" x14ac:dyDescent="0.25">
      <c r="B18" s="194" t="s">
        <v>366</v>
      </c>
      <c r="C18" s="190" t="s">
        <v>533</v>
      </c>
      <c r="D18" s="190" t="s">
        <v>660</v>
      </c>
      <c r="E18" s="12">
        <v>122</v>
      </c>
      <c r="F18" s="21" t="s">
        <v>36</v>
      </c>
      <c r="G18" s="195" t="s">
        <v>36</v>
      </c>
      <c r="H18" s="187">
        <v>23.3</v>
      </c>
      <c r="I18" s="196">
        <v>52845</v>
      </c>
    </row>
    <row r="19" spans="2:9" ht="63.75" x14ac:dyDescent="0.25">
      <c r="B19" s="197" t="s">
        <v>366</v>
      </c>
      <c r="C19" s="198" t="s">
        <v>534</v>
      </c>
      <c r="D19" s="199" t="s">
        <v>661</v>
      </c>
      <c r="E19" s="22">
        <v>254</v>
      </c>
      <c r="F19" s="23">
        <v>4</v>
      </c>
      <c r="G19" s="200">
        <v>900</v>
      </c>
      <c r="H19" s="187">
        <v>133.30000000000001</v>
      </c>
      <c r="I19" s="24">
        <v>53424</v>
      </c>
    </row>
    <row r="20" spans="2:9" ht="38.25" x14ac:dyDescent="0.25">
      <c r="B20" s="197" t="s">
        <v>535</v>
      </c>
      <c r="C20" s="201" t="s">
        <v>536</v>
      </c>
      <c r="D20" s="199" t="s">
        <v>663</v>
      </c>
      <c r="E20" s="12">
        <v>159</v>
      </c>
      <c r="F20" s="13">
        <v>1</v>
      </c>
      <c r="G20" s="186">
        <v>300</v>
      </c>
      <c r="H20" s="187">
        <v>14.8</v>
      </c>
      <c r="I20" s="14">
        <v>51878</v>
      </c>
    </row>
    <row r="21" spans="2:9" ht="24" x14ac:dyDescent="0.25">
      <c r="B21" s="197" t="s">
        <v>537</v>
      </c>
      <c r="C21" s="198" t="s">
        <v>538</v>
      </c>
      <c r="D21" s="199" t="s">
        <v>664</v>
      </c>
      <c r="E21" s="12">
        <v>29</v>
      </c>
      <c r="F21" s="13">
        <v>1</v>
      </c>
      <c r="G21" s="186">
        <v>672</v>
      </c>
      <c r="H21" s="187">
        <v>21.5</v>
      </c>
      <c r="I21" s="24">
        <v>51996</v>
      </c>
    </row>
    <row r="22" spans="2:9" ht="25.5" x14ac:dyDescent="0.25">
      <c r="B22" s="197" t="s">
        <v>539</v>
      </c>
      <c r="C22" s="198" t="s">
        <v>540</v>
      </c>
      <c r="D22" s="199" t="s">
        <v>666</v>
      </c>
      <c r="E22" s="22">
        <v>122</v>
      </c>
      <c r="F22" s="23" t="s">
        <v>36</v>
      </c>
      <c r="G22" s="200" t="s">
        <v>36</v>
      </c>
      <c r="H22" s="202">
        <v>26</v>
      </c>
      <c r="I22" s="24">
        <v>49372</v>
      </c>
    </row>
    <row r="23" spans="2:9" x14ac:dyDescent="0.25">
      <c r="B23" s="203" t="s">
        <v>541</v>
      </c>
      <c r="C23" s="204"/>
      <c r="D23" s="25"/>
      <c r="E23" s="26">
        <v>3638.3</v>
      </c>
      <c r="F23" s="26">
        <v>45</v>
      </c>
      <c r="G23" s="26">
        <v>15362</v>
      </c>
      <c r="H23" s="25">
        <v>792.2</v>
      </c>
      <c r="I23" s="27"/>
    </row>
    <row r="24" spans="2:9" ht="38.25" x14ac:dyDescent="0.25">
      <c r="B24" s="205" t="s">
        <v>542</v>
      </c>
      <c r="C24" s="206" t="s">
        <v>543</v>
      </c>
      <c r="D24" s="199" t="s">
        <v>667</v>
      </c>
      <c r="E24" s="12">
        <v>142</v>
      </c>
      <c r="F24" s="13">
        <v>2</v>
      </c>
      <c r="G24" s="186">
        <f>300+300+100</f>
        <v>700</v>
      </c>
      <c r="H24" s="187">
        <v>12.8</v>
      </c>
      <c r="I24" s="16">
        <v>51996</v>
      </c>
    </row>
    <row r="25" spans="2:9" ht="35.25" x14ac:dyDescent="0.25">
      <c r="B25" s="197" t="s">
        <v>544</v>
      </c>
      <c r="C25" s="198" t="s">
        <v>545</v>
      </c>
      <c r="D25" s="199" t="s">
        <v>668</v>
      </c>
      <c r="E25" s="12">
        <v>365</v>
      </c>
      <c r="F25" s="13" t="s">
        <v>36</v>
      </c>
      <c r="G25" s="186" t="s">
        <v>36</v>
      </c>
      <c r="H25" s="187">
        <v>19.3</v>
      </c>
      <c r="I25" s="24">
        <v>51996</v>
      </c>
    </row>
    <row r="26" spans="2:9" ht="37.5" x14ac:dyDescent="0.25">
      <c r="B26" s="74" t="s">
        <v>546</v>
      </c>
      <c r="C26" s="198" t="s">
        <v>547</v>
      </c>
      <c r="D26" s="199" t="s">
        <v>669</v>
      </c>
      <c r="E26" s="22">
        <v>2033</v>
      </c>
      <c r="F26" s="23">
        <v>4</v>
      </c>
      <c r="G26" s="200">
        <v>800</v>
      </c>
      <c r="H26" s="187">
        <v>115.3</v>
      </c>
      <c r="I26" s="207">
        <v>51996</v>
      </c>
    </row>
    <row r="27" spans="2:9" ht="35.25" x14ac:dyDescent="0.25">
      <c r="B27" s="76" t="s">
        <v>548</v>
      </c>
      <c r="C27" s="198" t="s">
        <v>549</v>
      </c>
      <c r="D27" s="199" t="s">
        <v>670</v>
      </c>
      <c r="E27" s="22">
        <v>930</v>
      </c>
      <c r="F27" s="23">
        <v>1</v>
      </c>
      <c r="G27" s="186" t="s">
        <v>36</v>
      </c>
      <c r="H27" s="187">
        <v>52.3</v>
      </c>
      <c r="I27" s="196">
        <v>51996</v>
      </c>
    </row>
    <row r="28" spans="2:9" ht="46.5" x14ac:dyDescent="0.25">
      <c r="B28" s="74" t="s">
        <v>550</v>
      </c>
      <c r="C28" s="198" t="s">
        <v>543</v>
      </c>
      <c r="D28" s="190" t="s">
        <v>671</v>
      </c>
      <c r="E28" s="12">
        <v>967</v>
      </c>
      <c r="F28" s="13" t="s">
        <v>36</v>
      </c>
      <c r="G28" s="200" t="s">
        <v>36</v>
      </c>
      <c r="H28" s="187">
        <v>38.299999999999997</v>
      </c>
      <c r="I28" s="196">
        <v>52353</v>
      </c>
    </row>
    <row r="29" spans="2:9" ht="35.25" x14ac:dyDescent="0.25">
      <c r="B29" s="74" t="s">
        <v>551</v>
      </c>
      <c r="C29" s="198" t="s">
        <v>552</v>
      </c>
      <c r="D29" s="190" t="s">
        <v>672</v>
      </c>
      <c r="E29" s="12">
        <v>656</v>
      </c>
      <c r="F29" s="13" t="s">
        <v>36</v>
      </c>
      <c r="G29" s="200" t="s">
        <v>36</v>
      </c>
      <c r="H29" s="187">
        <v>58.6</v>
      </c>
      <c r="I29" s="196">
        <v>52845</v>
      </c>
    </row>
    <row r="30" spans="2:9" ht="35.25" x14ac:dyDescent="0.25">
      <c r="B30" s="76" t="s">
        <v>553</v>
      </c>
      <c r="C30" s="193" t="s">
        <v>554</v>
      </c>
      <c r="D30" s="193" t="s">
        <v>674</v>
      </c>
      <c r="E30" s="208">
        <v>885</v>
      </c>
      <c r="F30" s="28">
        <v>1</v>
      </c>
      <c r="G30" s="209">
        <v>3600</v>
      </c>
      <c r="H30" s="187">
        <v>131.30000000000001</v>
      </c>
      <c r="I30" s="196">
        <v>52731</v>
      </c>
    </row>
    <row r="31" spans="2:9" x14ac:dyDescent="0.25">
      <c r="B31" s="203" t="s">
        <v>676</v>
      </c>
      <c r="C31" s="29"/>
      <c r="D31" s="29"/>
      <c r="E31" s="26">
        <f>SUM(E24:E30)</f>
        <v>5978</v>
      </c>
      <c r="F31" s="26">
        <v>8</v>
      </c>
      <c r="G31" s="26">
        <v>5100</v>
      </c>
      <c r="H31" s="25">
        <v>427.9</v>
      </c>
      <c r="I31" s="27"/>
    </row>
    <row r="32" spans="2:9" x14ac:dyDescent="0.25">
      <c r="B32" s="203" t="s">
        <v>555</v>
      </c>
      <c r="C32" s="29"/>
      <c r="D32" s="29"/>
      <c r="E32" s="26">
        <f>E31+E23</f>
        <v>9616.2999999999993</v>
      </c>
      <c r="F32" s="31">
        <v>53</v>
      </c>
      <c r="G32" s="26">
        <v>20462</v>
      </c>
      <c r="H32" s="30">
        <f>H23+H31</f>
        <v>1220.0999999999999</v>
      </c>
      <c r="I32" s="27"/>
    </row>
    <row r="33" spans="2:9" ht="123.75" customHeight="1" x14ac:dyDescent="0.25">
      <c r="B33" s="998" t="s">
        <v>687</v>
      </c>
      <c r="C33" s="999"/>
      <c r="D33" s="999"/>
      <c r="E33" s="999"/>
      <c r="F33" s="999"/>
      <c r="G33" s="999"/>
      <c r="H33" s="999"/>
      <c r="I33" s="1000"/>
    </row>
    <row r="34" spans="2:9" x14ac:dyDescent="0.25">
      <c r="B34" s="231"/>
      <c r="C34" s="232"/>
      <c r="D34" s="232"/>
      <c r="E34" s="232"/>
      <c r="F34" s="232"/>
      <c r="G34" s="232"/>
      <c r="H34" s="232"/>
      <c r="I34" s="232"/>
    </row>
    <row r="35" spans="2:9" x14ac:dyDescent="0.25">
      <c r="B35" s="232"/>
      <c r="C35" s="232"/>
      <c r="D35" s="232"/>
      <c r="E35" s="232"/>
      <c r="F35" s="232"/>
      <c r="G35" s="232"/>
      <c r="H35" s="232"/>
      <c r="I35" s="232"/>
    </row>
    <row r="36" spans="2:9" x14ac:dyDescent="0.25">
      <c r="B36" s="232"/>
      <c r="C36" s="232"/>
      <c r="D36" s="232"/>
      <c r="E36" s="232"/>
      <c r="F36" s="232"/>
      <c r="G36" s="232"/>
      <c r="H36" s="232"/>
      <c r="I36" s="232"/>
    </row>
    <row r="37" spans="2:9" x14ac:dyDescent="0.25">
      <c r="B37" s="232"/>
      <c r="C37" s="232"/>
      <c r="D37" s="232"/>
      <c r="E37" s="232"/>
      <c r="F37" s="232"/>
      <c r="G37" s="232"/>
      <c r="H37" s="232"/>
      <c r="I37" s="232"/>
    </row>
    <row r="38" spans="2:9" ht="56.25" customHeight="1" x14ac:dyDescent="0.25">
      <c r="B38" s="232"/>
      <c r="C38" s="232"/>
      <c r="D38" s="232"/>
      <c r="E38" s="232"/>
      <c r="F38" s="232"/>
      <c r="G38" s="232"/>
      <c r="H38" s="232"/>
      <c r="I38" s="232"/>
    </row>
  </sheetData>
  <sheetProtection password="DDEA" sheet="1" objects="1" scenarios="1"/>
  <mergeCells count="7">
    <mergeCell ref="I6:I7"/>
    <mergeCell ref="B33:I33"/>
    <mergeCell ref="B6:B7"/>
    <mergeCell ref="C6:C7"/>
    <mergeCell ref="D6:D7"/>
    <mergeCell ref="F6:G6"/>
    <mergeCell ref="H6:H7"/>
  </mergeCells>
  <pageMargins left="0.25" right="0.25" top="0.75" bottom="0.75" header="0.3" footer="0.3"/>
  <pageSetup paperSize="9" scale="63" fitToHeight="0" orientation="portrait" r:id="rId1"/>
  <ignoredErrors>
    <ignoredError sqref="E31"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M42"/>
  <sheetViews>
    <sheetView workbookViewId="0">
      <selection activeCell="H18" sqref="H18"/>
    </sheetView>
  </sheetViews>
  <sheetFormatPr defaultColWidth="9.140625" defaultRowHeight="15" x14ac:dyDescent="0.25"/>
  <cols>
    <col min="1" max="1" width="5.7109375" style="1" customWidth="1"/>
    <col min="2" max="2" width="23.42578125" style="1" customWidth="1"/>
    <col min="3" max="3" width="20.7109375" style="4" customWidth="1"/>
    <col min="4" max="5" width="20.7109375" style="1" customWidth="1"/>
    <col min="6" max="6" width="18.5703125" style="4" customWidth="1"/>
    <col min="7" max="8" width="20.7109375" style="1" customWidth="1"/>
    <col min="9" max="9" width="9.140625" style="4" customWidth="1"/>
    <col min="10" max="10" width="9.140625" style="1" customWidth="1"/>
    <col min="11" max="11" width="12.7109375" style="1" customWidth="1"/>
    <col min="12" max="12" width="9.7109375" style="1" customWidth="1"/>
    <col min="13" max="16384" width="9.140625" style="1"/>
  </cols>
  <sheetData>
    <row r="4" spans="2:13" ht="35.25" customHeight="1" x14ac:dyDescent="0.25"/>
    <row r="5" spans="2:13" x14ac:dyDescent="0.25">
      <c r="B5" s="2"/>
      <c r="C5" s="6"/>
      <c r="D5" s="2"/>
      <c r="E5" s="2"/>
      <c r="F5" s="6"/>
      <c r="G5" s="2"/>
      <c r="H5" s="2"/>
      <c r="I5" s="5"/>
      <c r="J5" s="2"/>
      <c r="K5" s="2"/>
      <c r="L5" s="2"/>
    </row>
    <row r="6" spans="2:13" ht="20.100000000000001" customHeight="1" x14ac:dyDescent="0.25">
      <c r="B6" s="58" t="s">
        <v>689</v>
      </c>
      <c r="C6" s="58"/>
      <c r="D6" s="60"/>
      <c r="E6" s="60"/>
      <c r="F6" s="58"/>
      <c r="G6" s="57"/>
      <c r="H6" s="57"/>
      <c r="I6" s="2"/>
      <c r="J6" s="2"/>
      <c r="K6" s="2"/>
    </row>
    <row r="7" spans="2:13" x14ac:dyDescent="0.25">
      <c r="B7" s="65"/>
      <c r="C7" s="66"/>
      <c r="D7" s="65"/>
      <c r="E7" s="66"/>
      <c r="F7" s="66"/>
      <c r="G7" s="2"/>
      <c r="H7" s="2"/>
      <c r="I7" s="5"/>
      <c r="J7" s="2"/>
      <c r="K7" s="2"/>
      <c r="L7" s="2"/>
    </row>
    <row r="8" spans="2:13" ht="25.5" x14ac:dyDescent="0.25">
      <c r="B8" s="37" t="s">
        <v>690</v>
      </c>
      <c r="C8" s="37" t="s">
        <v>621</v>
      </c>
      <c r="D8" s="37" t="s">
        <v>691</v>
      </c>
      <c r="E8" s="37" t="s">
        <v>692</v>
      </c>
      <c r="F8" s="37" t="s">
        <v>693</v>
      </c>
      <c r="G8" s="37" t="s">
        <v>694</v>
      </c>
      <c r="H8" s="37"/>
      <c r="I8" s="5"/>
      <c r="J8" s="2"/>
      <c r="K8" s="2"/>
      <c r="L8" s="2"/>
    </row>
    <row r="9" spans="2:13" x14ac:dyDescent="0.25">
      <c r="B9" s="1014">
        <v>4928933</v>
      </c>
      <c r="C9" s="1014">
        <v>1113</v>
      </c>
      <c r="D9" s="1017">
        <v>395</v>
      </c>
      <c r="E9" s="215" t="s">
        <v>556</v>
      </c>
      <c r="F9" s="216" t="s">
        <v>36</v>
      </c>
      <c r="G9" s="217">
        <v>109944</v>
      </c>
      <c r="H9" s="61"/>
      <c r="I9" s="1"/>
      <c r="J9" s="5"/>
      <c r="K9" s="2"/>
      <c r="L9" s="2"/>
      <c r="M9" s="2"/>
    </row>
    <row r="10" spans="2:13" x14ac:dyDescent="0.25">
      <c r="B10" s="1015"/>
      <c r="C10" s="1015"/>
      <c r="D10" s="1018"/>
      <c r="E10" s="218" t="s">
        <v>557</v>
      </c>
      <c r="F10" s="219">
        <v>235</v>
      </c>
      <c r="G10" s="220">
        <v>87744</v>
      </c>
      <c r="H10" s="52"/>
      <c r="I10" s="1"/>
      <c r="J10" s="5"/>
      <c r="K10" s="2"/>
      <c r="L10" s="2"/>
      <c r="M10" s="2"/>
    </row>
    <row r="11" spans="2:13" x14ac:dyDescent="0.25">
      <c r="B11" s="1015"/>
      <c r="C11" s="1015"/>
      <c r="D11" s="1018"/>
      <c r="E11" s="218" t="s">
        <v>558</v>
      </c>
      <c r="F11" s="219">
        <v>36</v>
      </c>
      <c r="G11" s="219">
        <v>755</v>
      </c>
      <c r="H11" s="53"/>
      <c r="I11" s="1"/>
      <c r="J11" s="5"/>
      <c r="K11" s="2"/>
      <c r="L11" s="2"/>
      <c r="M11" s="2"/>
    </row>
    <row r="12" spans="2:13" x14ac:dyDescent="0.25">
      <c r="B12" s="1016"/>
      <c r="C12" s="1016"/>
      <c r="D12" s="1019"/>
      <c r="E12" s="221" t="s">
        <v>559</v>
      </c>
      <c r="F12" s="222">
        <v>113</v>
      </c>
      <c r="G12" s="223">
        <v>6514</v>
      </c>
      <c r="H12" s="62"/>
      <c r="I12" s="1"/>
      <c r="J12" s="4"/>
    </row>
    <row r="13" spans="2:13" x14ac:dyDescent="0.25">
      <c r="B13" s="63"/>
      <c r="C13" s="63"/>
      <c r="D13" s="63"/>
      <c r="E13" s="224"/>
      <c r="F13" s="225">
        <v>383</v>
      </c>
      <c r="G13" s="225">
        <v>204125</v>
      </c>
      <c r="H13" s="64"/>
      <c r="I13" s="1"/>
      <c r="J13" s="4"/>
    </row>
    <row r="14" spans="2:13" x14ac:dyDescent="0.25">
      <c r="C14" s="59"/>
      <c r="F14" s="59"/>
      <c r="I14" s="7"/>
    </row>
    <row r="15" spans="2:13" ht="30" customHeight="1" x14ac:dyDescent="0.25">
      <c r="B15" s="77" t="s">
        <v>700</v>
      </c>
      <c r="C15" s="78">
        <v>2017</v>
      </c>
      <c r="D15" s="78">
        <v>2018</v>
      </c>
      <c r="E15" s="78">
        <v>2019</v>
      </c>
      <c r="F15" s="77">
        <v>2020</v>
      </c>
      <c r="G15" s="98">
        <v>2021</v>
      </c>
      <c r="H15" s="98"/>
      <c r="I15" s="1"/>
    </row>
    <row r="16" spans="2:13" ht="25.5" x14ac:dyDescent="0.25">
      <c r="B16" s="242" t="s">
        <v>701</v>
      </c>
      <c r="C16" s="83">
        <v>4560493</v>
      </c>
      <c r="D16" s="83">
        <v>4637804</v>
      </c>
      <c r="E16" s="83">
        <v>4713240</v>
      </c>
      <c r="F16" s="83">
        <v>4835852</v>
      </c>
      <c r="G16" s="214">
        <v>4926608</v>
      </c>
      <c r="H16" s="214"/>
      <c r="I16" s="1"/>
    </row>
    <row r="17" spans="2:12" x14ac:dyDescent="0.25">
      <c r="B17" s="79" t="s">
        <v>702</v>
      </c>
      <c r="C17" s="80">
        <v>5746</v>
      </c>
      <c r="D17" s="80">
        <v>5364</v>
      </c>
      <c r="E17" s="80">
        <v>4964</v>
      </c>
      <c r="F17" s="80">
        <v>4641</v>
      </c>
      <c r="G17" s="99">
        <v>4430</v>
      </c>
      <c r="H17" s="99"/>
      <c r="I17" s="1"/>
    </row>
    <row r="18" spans="2:12" x14ac:dyDescent="0.25">
      <c r="B18" s="84" t="s">
        <v>560</v>
      </c>
      <c r="C18" s="81">
        <v>793.68134354333449</v>
      </c>
      <c r="D18" s="81">
        <v>864.61670395227441</v>
      </c>
      <c r="E18" s="81">
        <v>949.48428686543116</v>
      </c>
      <c r="F18" s="81">
        <v>1041.9849170437406</v>
      </c>
      <c r="G18" s="97">
        <v>1112.1011286681717</v>
      </c>
      <c r="H18" s="97"/>
      <c r="I18" s="1"/>
    </row>
    <row r="19" spans="2:12" x14ac:dyDescent="0.25">
      <c r="B19" s="85"/>
      <c r="C19" s="82"/>
      <c r="D19" s="82"/>
      <c r="E19" s="82"/>
      <c r="F19" s="82"/>
      <c r="G19" s="86"/>
      <c r="I19" s="1"/>
    </row>
    <row r="20" spans="2:12" ht="20.100000000000001" customHeight="1" x14ac:dyDescent="0.25">
      <c r="B20" s="58" t="s">
        <v>688</v>
      </c>
      <c r="C20" s="58"/>
      <c r="D20" s="60"/>
      <c r="E20" s="60"/>
      <c r="F20" s="58"/>
      <c r="G20" s="57"/>
      <c r="H20" s="57"/>
      <c r="I20" s="2"/>
      <c r="J20" s="2"/>
      <c r="K20" s="2"/>
    </row>
    <row r="21" spans="2:12" x14ac:dyDescent="0.25">
      <c r="B21" s="49"/>
      <c r="C21" s="49"/>
      <c r="D21" s="49"/>
      <c r="E21" s="67"/>
      <c r="F21" s="68"/>
      <c r="G21" s="2"/>
      <c r="H21" s="2"/>
      <c r="I21" s="68"/>
      <c r="J21" s="2"/>
      <c r="K21" s="2"/>
      <c r="L21" s="2"/>
    </row>
    <row r="22" spans="2:12" ht="25.5" customHeight="1" x14ac:dyDescent="0.25">
      <c r="B22" s="47"/>
      <c r="C22" s="47" t="s">
        <v>703</v>
      </c>
      <c r="D22" s="48" t="s">
        <v>684</v>
      </c>
      <c r="E22" s="37" t="s">
        <v>685</v>
      </c>
      <c r="F22" s="54"/>
      <c r="G22" s="54"/>
      <c r="H22" s="54"/>
    </row>
    <row r="23" spans="2:12" x14ac:dyDescent="0.25">
      <c r="B23" s="32"/>
      <c r="C23" s="32">
        <v>2017</v>
      </c>
      <c r="D23" s="38">
        <v>10.46</v>
      </c>
      <c r="E23" s="38">
        <v>6.83</v>
      </c>
      <c r="F23" s="55"/>
      <c r="G23" s="55"/>
      <c r="H23" s="55"/>
    </row>
    <row r="24" spans="2:12" x14ac:dyDescent="0.25">
      <c r="B24" s="33"/>
      <c r="C24" s="33">
        <v>2018</v>
      </c>
      <c r="D24" s="35">
        <v>10.31</v>
      </c>
      <c r="E24" s="35">
        <v>6.22</v>
      </c>
      <c r="F24" s="56"/>
      <c r="G24" s="56"/>
      <c r="H24" s="56"/>
    </row>
    <row r="25" spans="2:12" x14ac:dyDescent="0.25">
      <c r="B25" s="34"/>
      <c r="C25" s="34">
        <v>2019</v>
      </c>
      <c r="D25" s="36">
        <v>9.11</v>
      </c>
      <c r="E25" s="36">
        <v>6.02</v>
      </c>
      <c r="F25" s="56"/>
      <c r="G25" s="56"/>
      <c r="H25" s="56"/>
    </row>
    <row r="26" spans="2:12" x14ac:dyDescent="0.25">
      <c r="B26" s="34"/>
      <c r="C26" s="34">
        <v>2020</v>
      </c>
      <c r="D26" s="36">
        <v>7.83</v>
      </c>
      <c r="E26" s="36">
        <v>5.61</v>
      </c>
      <c r="F26" s="56"/>
      <c r="G26" s="56"/>
      <c r="H26" s="56"/>
    </row>
    <row r="27" spans="2:12" x14ac:dyDescent="0.25">
      <c r="B27" s="39"/>
      <c r="C27" s="39">
        <v>2021</v>
      </c>
      <c r="D27" s="40">
        <v>7.22</v>
      </c>
      <c r="E27" s="40">
        <v>4.83</v>
      </c>
      <c r="F27" s="212"/>
      <c r="G27" s="212"/>
      <c r="H27" s="212"/>
    </row>
    <row r="28" spans="2:12" ht="45" customHeight="1" x14ac:dyDescent="0.25">
      <c r="B28" s="1022" t="s">
        <v>686</v>
      </c>
      <c r="C28" s="1022"/>
      <c r="D28" s="1022"/>
      <c r="E28" s="1023"/>
    </row>
    <row r="29" spans="2:12" x14ac:dyDescent="0.25">
      <c r="B29" s="1020" t="s">
        <v>707</v>
      </c>
      <c r="C29" s="1013" t="s">
        <v>704</v>
      </c>
      <c r="D29" s="1013"/>
      <c r="E29" s="1013" t="s">
        <v>705</v>
      </c>
      <c r="F29" s="1013"/>
      <c r="G29" s="1013" t="s">
        <v>706</v>
      </c>
      <c r="H29" s="1013"/>
      <c r="I29" s="1"/>
      <c r="J29" s="4"/>
    </row>
    <row r="30" spans="2:12" x14ac:dyDescent="0.25">
      <c r="B30" s="1021"/>
      <c r="C30" s="41" t="s">
        <v>708</v>
      </c>
      <c r="D30" s="41" t="s">
        <v>561</v>
      </c>
      <c r="E30" s="41" t="s">
        <v>709</v>
      </c>
      <c r="F30" s="41" t="s">
        <v>711</v>
      </c>
      <c r="G30" s="41" t="s">
        <v>710</v>
      </c>
      <c r="H30" s="41" t="s">
        <v>562</v>
      </c>
      <c r="I30" s="1"/>
      <c r="J30" s="4"/>
    </row>
    <row r="31" spans="2:12" x14ac:dyDescent="0.25">
      <c r="B31" s="42">
        <v>43070</v>
      </c>
      <c r="C31" s="43">
        <v>6.0469999999999989E-2</v>
      </c>
      <c r="D31" s="43">
        <v>6.0916299083522765E-2</v>
      </c>
      <c r="E31" s="43">
        <v>4.6999999999999993E-2</v>
      </c>
      <c r="F31" s="43">
        <v>4.0459268759394915E-2</v>
      </c>
      <c r="G31" s="43">
        <v>8.0876267380649833E-2</v>
      </c>
      <c r="H31" s="43">
        <v>7.8036439496378424E-2</v>
      </c>
      <c r="I31" s="1"/>
      <c r="J31" s="4"/>
    </row>
    <row r="32" spans="2:12" x14ac:dyDescent="0.25">
      <c r="B32" s="44">
        <v>43435</v>
      </c>
      <c r="C32" s="43">
        <v>6.0469999999999989E-2</v>
      </c>
      <c r="D32" s="43">
        <v>5.9022228241528425E-2</v>
      </c>
      <c r="E32" s="43">
        <v>4.6999999999999993E-2</v>
      </c>
      <c r="F32" s="43">
        <v>5.180439279321402E-2</v>
      </c>
      <c r="G32" s="43">
        <v>8.0747811049122251E-2</v>
      </c>
      <c r="H32" s="43">
        <v>8.2820631671814984E-2</v>
      </c>
      <c r="I32" s="1"/>
      <c r="J32" s="4"/>
    </row>
    <row r="33" spans="2:10" x14ac:dyDescent="0.25">
      <c r="B33" s="44">
        <v>43800</v>
      </c>
      <c r="C33" s="43">
        <v>6.0469999999999989E-2</v>
      </c>
      <c r="D33" s="43">
        <v>5.9695364805510201E-2</v>
      </c>
      <c r="E33" s="43">
        <v>4.6999999999999993E-2</v>
      </c>
      <c r="F33" s="43">
        <v>2.7739048980036537E-2</v>
      </c>
      <c r="G33" s="43">
        <v>8.13620814224678E-2</v>
      </c>
      <c r="H33" s="43">
        <v>7.2800350422824386E-2</v>
      </c>
      <c r="I33" s="1"/>
      <c r="J33" s="4"/>
    </row>
    <row r="34" spans="2:10" x14ac:dyDescent="0.25">
      <c r="B34" s="44">
        <v>44166</v>
      </c>
      <c r="C34" s="43">
        <v>6.0469999999999989E-2</v>
      </c>
      <c r="D34" s="43">
        <v>6.0295991707158159E-2</v>
      </c>
      <c r="E34" s="43">
        <v>4.6999999999999993E-2</v>
      </c>
      <c r="F34" s="43">
        <v>3.8542602437819519E-2</v>
      </c>
      <c r="G34" s="43">
        <v>8.1789138806537806E-2</v>
      </c>
      <c r="H34" s="43">
        <v>7.7952874283767598E-2</v>
      </c>
      <c r="I34" s="1"/>
      <c r="J34" s="4"/>
    </row>
    <row r="35" spans="2:10" x14ac:dyDescent="0.25">
      <c r="B35" s="45">
        <v>44531</v>
      </c>
      <c r="C35" s="46">
        <v>5.7861833656967392E-2</v>
      </c>
      <c r="D35" s="46">
        <v>5.844264668364476E-2</v>
      </c>
      <c r="E35" s="46">
        <v>4.4680448560670882E-2</v>
      </c>
      <c r="F35" s="46">
        <v>4.4142462717927704E-2</v>
      </c>
      <c r="G35" s="46">
        <v>7.7555583312301474E-2</v>
      </c>
      <c r="H35" s="46">
        <v>7.7318455914381287E-2</v>
      </c>
      <c r="I35" s="1"/>
      <c r="J35" s="4"/>
    </row>
    <row r="36" spans="2:10" ht="11.25" customHeight="1" x14ac:dyDescent="0.25">
      <c r="B36" s="1024" t="s">
        <v>712</v>
      </c>
      <c r="C36" s="1024"/>
      <c r="D36" s="1024"/>
      <c r="E36" s="1024"/>
      <c r="F36" s="1024"/>
      <c r="G36" s="1024"/>
      <c r="H36" s="1025"/>
    </row>
    <row r="37" spans="2:10" ht="11.25" customHeight="1" x14ac:dyDescent="0.25">
      <c r="B37" s="1008" t="s">
        <v>713</v>
      </c>
      <c r="C37" s="1009"/>
      <c r="D37" s="1009"/>
      <c r="E37" s="1009"/>
      <c r="F37" s="1009"/>
      <c r="G37" s="1009"/>
      <c r="H37" s="1010"/>
    </row>
    <row r="38" spans="2:10" ht="11.25" customHeight="1" x14ac:dyDescent="0.25">
      <c r="B38" s="1008" t="s">
        <v>714</v>
      </c>
      <c r="C38" s="1009"/>
      <c r="D38" s="1009"/>
      <c r="E38" s="1009"/>
      <c r="F38" s="1009"/>
      <c r="G38" s="1009"/>
      <c r="H38" s="1010"/>
    </row>
    <row r="39" spans="2:10" ht="11.25" customHeight="1" x14ac:dyDescent="0.25">
      <c r="B39" s="1008" t="s">
        <v>715</v>
      </c>
      <c r="C39" s="1008"/>
      <c r="D39" s="1008"/>
      <c r="E39" s="1008"/>
      <c r="F39" s="1008"/>
      <c r="G39" s="1008"/>
      <c r="H39" s="1010"/>
    </row>
    <row r="40" spans="2:10" ht="11.25" customHeight="1" x14ac:dyDescent="0.25">
      <c r="B40" s="1008" t="s">
        <v>716</v>
      </c>
      <c r="C40" s="1008"/>
      <c r="D40" s="1008"/>
      <c r="E40" s="1008"/>
      <c r="F40" s="1008"/>
      <c r="G40" s="1008"/>
      <c r="H40" s="1010"/>
    </row>
    <row r="41" spans="2:10" ht="11.25" customHeight="1" x14ac:dyDescent="0.25">
      <c r="B41" s="1008" t="s">
        <v>717</v>
      </c>
      <c r="C41" s="1009"/>
      <c r="D41" s="1009"/>
      <c r="E41" s="1009"/>
      <c r="F41" s="1009"/>
      <c r="G41" s="1009"/>
      <c r="H41" s="1010"/>
    </row>
    <row r="42" spans="2:10" ht="25.5" customHeight="1" x14ac:dyDescent="0.25">
      <c r="B42" s="1011" t="s">
        <v>718</v>
      </c>
      <c r="C42" s="1011"/>
      <c r="D42" s="1011"/>
      <c r="E42" s="1011"/>
      <c r="F42" s="1011"/>
      <c r="G42" s="1011"/>
      <c r="H42" s="1012"/>
    </row>
  </sheetData>
  <sheetProtection password="DDEA" sheet="1" objects="1" scenarios="1"/>
  <mergeCells count="15">
    <mergeCell ref="B41:H41"/>
    <mergeCell ref="B42:H42"/>
    <mergeCell ref="G29:H29"/>
    <mergeCell ref="B9:B12"/>
    <mergeCell ref="C9:C12"/>
    <mergeCell ref="D9:D12"/>
    <mergeCell ref="B29:B30"/>
    <mergeCell ref="C29:D29"/>
    <mergeCell ref="B28:E28"/>
    <mergeCell ref="E29:F29"/>
    <mergeCell ref="B36:H36"/>
    <mergeCell ref="B37:H37"/>
    <mergeCell ref="B38:H38"/>
    <mergeCell ref="B39:H39"/>
    <mergeCell ref="B40:H40"/>
  </mergeCells>
  <printOptions horizontalCentered="1"/>
  <pageMargins left="0.23622047244094491" right="0.23622047244094491" top="0.74803149606299213" bottom="0.74803149606299213" header="0.31496062992125984" footer="0.31496062992125984"/>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J47"/>
  <sheetViews>
    <sheetView zoomScaleNormal="100" workbookViewId="0">
      <selection activeCell="G19" sqref="G19"/>
    </sheetView>
  </sheetViews>
  <sheetFormatPr defaultColWidth="9.140625" defaultRowHeight="15" x14ac:dyDescent="0.25"/>
  <cols>
    <col min="1" max="1" width="5.7109375" style="1" customWidth="1"/>
    <col min="2" max="2" width="61.7109375" style="1" customWidth="1"/>
    <col min="3" max="4" width="15.28515625" style="1" bestFit="1" customWidth="1"/>
    <col min="5" max="5" width="10.140625" style="1" customWidth="1"/>
    <col min="6" max="6" width="4.7109375" style="1" customWidth="1"/>
    <col min="7" max="7" width="58.140625" style="1" customWidth="1"/>
    <col min="8" max="9" width="15.28515625" style="1" bestFit="1" customWidth="1"/>
    <col min="10" max="10" width="10.140625" style="1" customWidth="1"/>
    <col min="11" max="16384" width="9.140625" style="1"/>
  </cols>
  <sheetData>
    <row r="4" spans="2:10" ht="35.25" customHeight="1" x14ac:dyDescent="0.25"/>
    <row r="5" spans="2:10" x14ac:dyDescent="0.25">
      <c r="B5" s="930" t="s">
        <v>44</v>
      </c>
      <c r="C5" s="930"/>
      <c r="D5" s="930"/>
      <c r="E5" s="930"/>
      <c r="G5" s="930" t="s">
        <v>44</v>
      </c>
      <c r="H5" s="930"/>
      <c r="I5" s="930"/>
      <c r="J5" s="930"/>
    </row>
    <row r="6" spans="2:10" ht="30" customHeight="1" x14ac:dyDescent="0.25">
      <c r="B6" s="292" t="s">
        <v>45</v>
      </c>
      <c r="C6" s="293">
        <v>44531</v>
      </c>
      <c r="D6" s="293">
        <v>44166</v>
      </c>
      <c r="E6" s="294" t="s">
        <v>2</v>
      </c>
      <c r="F6" s="295"/>
      <c r="G6" s="292" t="s">
        <v>46</v>
      </c>
      <c r="H6" s="293">
        <v>44531</v>
      </c>
      <c r="I6" s="293">
        <v>44166</v>
      </c>
      <c r="J6" s="294" t="s">
        <v>2</v>
      </c>
    </row>
    <row r="7" spans="2:10" ht="24" customHeight="1" x14ac:dyDescent="0.25">
      <c r="B7" s="296" t="s">
        <v>47</v>
      </c>
      <c r="C7" s="297">
        <v>11189872</v>
      </c>
      <c r="D7" s="297">
        <v>11407431</v>
      </c>
      <c r="E7" s="298">
        <v>-1.9071691075755792</v>
      </c>
      <c r="F7" s="299"/>
      <c r="G7" s="300" t="s">
        <v>47</v>
      </c>
      <c r="H7" s="301">
        <v>7979993</v>
      </c>
      <c r="I7" s="280">
        <v>9654392</v>
      </c>
      <c r="J7" s="302">
        <v>-17.34339148441455</v>
      </c>
    </row>
    <row r="8" spans="2:10" x14ac:dyDescent="0.25">
      <c r="B8" s="303" t="s">
        <v>48</v>
      </c>
      <c r="C8" s="304">
        <v>3472845</v>
      </c>
      <c r="D8" s="304">
        <v>3222768</v>
      </c>
      <c r="E8" s="305">
        <v>7.7596960128684334</v>
      </c>
      <c r="F8" s="299"/>
      <c r="G8" s="306" t="s">
        <v>49</v>
      </c>
      <c r="H8" s="307">
        <v>604810</v>
      </c>
      <c r="I8" s="308">
        <v>684046</v>
      </c>
      <c r="J8" s="309">
        <v>-11.583431523610987</v>
      </c>
    </row>
    <row r="9" spans="2:10" x14ac:dyDescent="0.25">
      <c r="B9" s="303" t="s">
        <v>50</v>
      </c>
      <c r="C9" s="304">
        <v>16121</v>
      </c>
      <c r="D9" s="304">
        <v>1465</v>
      </c>
      <c r="E9" s="305">
        <v>0</v>
      </c>
      <c r="F9" s="299"/>
      <c r="G9" s="306" t="s">
        <v>51</v>
      </c>
      <c r="H9" s="307">
        <v>2585735</v>
      </c>
      <c r="I9" s="308">
        <v>2291307</v>
      </c>
      <c r="J9" s="309">
        <v>12.849783987916075</v>
      </c>
    </row>
    <row r="10" spans="2:10" x14ac:dyDescent="0.25">
      <c r="B10" s="303" t="s">
        <v>52</v>
      </c>
      <c r="C10" s="304">
        <v>182</v>
      </c>
      <c r="D10" s="304">
        <v>197</v>
      </c>
      <c r="E10" s="305">
        <v>-7.6142131979695442</v>
      </c>
      <c r="F10" s="299"/>
      <c r="G10" s="306" t="s">
        <v>53</v>
      </c>
      <c r="H10" s="307">
        <v>63946</v>
      </c>
      <c r="I10" s="310">
        <v>681831</v>
      </c>
      <c r="J10" s="309">
        <v>-90.621429650455909</v>
      </c>
    </row>
    <row r="11" spans="2:10" x14ac:dyDescent="0.25">
      <c r="B11" s="311" t="s">
        <v>54</v>
      </c>
      <c r="C11" s="304">
        <v>4433193</v>
      </c>
      <c r="D11" s="304">
        <v>3768242</v>
      </c>
      <c r="E11" s="305">
        <v>17.646186205663007</v>
      </c>
      <c r="F11" s="299"/>
      <c r="G11" s="306" t="s">
        <v>55</v>
      </c>
      <c r="H11" s="312">
        <v>440933</v>
      </c>
      <c r="I11" s="313">
        <v>490608</v>
      </c>
      <c r="J11" s="309">
        <v>-10.125191598995531</v>
      </c>
    </row>
    <row r="12" spans="2:10" x14ac:dyDescent="0.25">
      <c r="B12" s="303" t="s">
        <v>56</v>
      </c>
      <c r="C12" s="304">
        <v>68162</v>
      </c>
      <c r="D12" s="304">
        <v>67066</v>
      </c>
      <c r="E12" s="305">
        <v>1.6342110756568218</v>
      </c>
      <c r="F12" s="299"/>
      <c r="G12" s="306" t="s">
        <v>57</v>
      </c>
      <c r="H12" s="314">
        <v>2724255</v>
      </c>
      <c r="I12" s="315">
        <v>2599088</v>
      </c>
      <c r="J12" s="309">
        <v>4.8158046206977279</v>
      </c>
    </row>
    <row r="13" spans="2:10" x14ac:dyDescent="0.25">
      <c r="B13" s="311" t="s">
        <v>58</v>
      </c>
      <c r="C13" s="304">
        <v>0</v>
      </c>
      <c r="D13" s="304">
        <v>287789</v>
      </c>
      <c r="E13" s="305">
        <v>0</v>
      </c>
      <c r="F13" s="299"/>
      <c r="G13" s="306" t="s">
        <v>59</v>
      </c>
      <c r="H13" s="312">
        <v>330947</v>
      </c>
      <c r="I13" s="313">
        <v>991887</v>
      </c>
      <c r="J13" s="309">
        <v>-66.634606563045978</v>
      </c>
    </row>
    <row r="14" spans="2:10" x14ac:dyDescent="0.25">
      <c r="B14" s="311" t="s">
        <v>60</v>
      </c>
      <c r="C14" s="304">
        <v>383740</v>
      </c>
      <c r="D14" s="304">
        <v>173465</v>
      </c>
      <c r="E14" s="305">
        <v>121.22041910471854</v>
      </c>
      <c r="F14" s="299"/>
      <c r="G14" s="306" t="s">
        <v>61</v>
      </c>
      <c r="H14" s="312">
        <v>68836</v>
      </c>
      <c r="I14" s="313">
        <v>69231</v>
      </c>
      <c r="J14" s="309">
        <v>-0.57055365371004862</v>
      </c>
    </row>
    <row r="15" spans="2:10" x14ac:dyDescent="0.25">
      <c r="B15" s="311" t="s">
        <v>62</v>
      </c>
      <c r="C15" s="304">
        <v>5121</v>
      </c>
      <c r="D15" s="304">
        <v>4515</v>
      </c>
      <c r="E15" s="305">
        <v>13.421926910298998</v>
      </c>
      <c r="F15" s="299"/>
      <c r="G15" s="306" t="s">
        <v>63</v>
      </c>
      <c r="H15" s="312">
        <v>198386</v>
      </c>
      <c r="I15" s="313">
        <v>33712</v>
      </c>
      <c r="J15" s="309">
        <v>488.47294731846222</v>
      </c>
    </row>
    <row r="16" spans="2:10" x14ac:dyDescent="0.25">
      <c r="B16" s="316" t="s">
        <v>64</v>
      </c>
      <c r="C16" s="304">
        <v>0</v>
      </c>
      <c r="D16" s="304">
        <v>0</v>
      </c>
      <c r="E16" s="305">
        <v>0</v>
      </c>
      <c r="F16" s="299"/>
      <c r="G16" s="306" t="s">
        <v>65</v>
      </c>
      <c r="H16" s="312">
        <v>292495</v>
      </c>
      <c r="I16" s="313">
        <v>380186</v>
      </c>
      <c r="J16" s="309">
        <v>-23.065289095337548</v>
      </c>
    </row>
    <row r="17" spans="2:10" x14ac:dyDescent="0.25">
      <c r="B17" s="316" t="s">
        <v>66</v>
      </c>
      <c r="C17" s="304">
        <v>148488</v>
      </c>
      <c r="D17" s="304">
        <v>285682</v>
      </c>
      <c r="E17" s="305">
        <v>-48.023326635909861</v>
      </c>
      <c r="F17" s="299"/>
      <c r="G17" s="306" t="s">
        <v>67</v>
      </c>
      <c r="H17" s="312">
        <v>104963</v>
      </c>
      <c r="I17" s="313">
        <v>88951</v>
      </c>
      <c r="J17" s="309">
        <v>18.000921855853225</v>
      </c>
    </row>
    <row r="18" spans="2:10" x14ac:dyDescent="0.25">
      <c r="B18" s="317" t="s">
        <v>68</v>
      </c>
      <c r="C18" s="304">
        <v>749816</v>
      </c>
      <c r="D18" s="304">
        <v>514185</v>
      </c>
      <c r="E18" s="305">
        <v>45.826113169384563</v>
      </c>
      <c r="F18" s="299"/>
      <c r="G18" s="306" t="s">
        <v>69</v>
      </c>
      <c r="H18" s="312">
        <v>139770</v>
      </c>
      <c r="I18" s="313">
        <v>188709</v>
      </c>
      <c r="J18" s="309">
        <v>-25.933580274390732</v>
      </c>
    </row>
    <row r="19" spans="2:10" x14ac:dyDescent="0.25">
      <c r="B19" s="317" t="s">
        <v>70</v>
      </c>
      <c r="C19" s="304">
        <v>197779</v>
      </c>
      <c r="D19" s="304">
        <v>162791</v>
      </c>
      <c r="E19" s="305">
        <v>21.49258865662107</v>
      </c>
      <c r="F19" s="299"/>
      <c r="G19" s="306" t="s">
        <v>71</v>
      </c>
      <c r="H19" s="312">
        <v>47240</v>
      </c>
      <c r="I19" s="313">
        <v>41193</v>
      </c>
      <c r="J19" s="309">
        <v>14.679678586167544</v>
      </c>
    </row>
    <row r="20" spans="2:10" x14ac:dyDescent="0.25">
      <c r="B20" s="311" t="s">
        <v>72</v>
      </c>
      <c r="C20" s="304">
        <v>151912</v>
      </c>
      <c r="D20" s="304">
        <v>86410</v>
      </c>
      <c r="E20" s="305">
        <v>75.803726420553176</v>
      </c>
      <c r="F20" s="299"/>
      <c r="G20" s="306" t="s">
        <v>73</v>
      </c>
      <c r="H20" s="312">
        <v>370383</v>
      </c>
      <c r="I20" s="313">
        <v>235400</v>
      </c>
      <c r="J20" s="309">
        <v>57.341971112999147</v>
      </c>
    </row>
    <row r="21" spans="2:10" x14ac:dyDescent="0.25">
      <c r="B21" s="311" t="s">
        <v>74</v>
      </c>
      <c r="C21" s="304">
        <v>1508864</v>
      </c>
      <c r="D21" s="304">
        <v>1565323</v>
      </c>
      <c r="E21" s="305">
        <v>-3.6068594149578082</v>
      </c>
      <c r="F21" s="299"/>
      <c r="G21" s="306" t="s">
        <v>75</v>
      </c>
      <c r="H21" s="312">
        <v>7294</v>
      </c>
      <c r="I21" s="313">
        <v>121838</v>
      </c>
      <c r="J21" s="309">
        <v>-94.0133620052857</v>
      </c>
    </row>
    <row r="22" spans="2:10" x14ac:dyDescent="0.25">
      <c r="B22" s="311" t="s">
        <v>76</v>
      </c>
      <c r="C22" s="304">
        <v>53649</v>
      </c>
      <c r="D22" s="304">
        <v>36987</v>
      </c>
      <c r="E22" s="305">
        <v>45.048260199529565</v>
      </c>
      <c r="F22" s="299"/>
      <c r="G22" s="306" t="s">
        <v>77</v>
      </c>
      <c r="H22" s="312">
        <v>0</v>
      </c>
      <c r="I22" s="313">
        <v>0</v>
      </c>
      <c r="J22" s="309">
        <v>0</v>
      </c>
    </row>
    <row r="23" spans="2:10" x14ac:dyDescent="0.25">
      <c r="B23" s="311" t="s">
        <v>78</v>
      </c>
      <c r="C23" s="304">
        <v>0</v>
      </c>
      <c r="D23" s="304">
        <v>0</v>
      </c>
      <c r="E23" s="305">
        <v>0</v>
      </c>
      <c r="F23" s="299"/>
      <c r="G23" s="306" t="s">
        <v>79</v>
      </c>
      <c r="H23" s="312">
        <v>0</v>
      </c>
      <c r="I23" s="313">
        <v>756405</v>
      </c>
      <c r="J23" s="309">
        <v>0</v>
      </c>
    </row>
    <row r="24" spans="2:10" x14ac:dyDescent="0.25">
      <c r="B24" s="311" t="s">
        <v>80</v>
      </c>
      <c r="C24" s="304">
        <v>0</v>
      </c>
      <c r="D24" s="304">
        <v>1230546</v>
      </c>
      <c r="E24" s="305">
        <v>0</v>
      </c>
      <c r="F24" s="299"/>
      <c r="G24" s="318" t="s">
        <v>81</v>
      </c>
      <c r="H24" s="319">
        <v>19382307</v>
      </c>
      <c r="I24" s="320">
        <v>16879754</v>
      </c>
      <c r="J24" s="321">
        <v>14.825767010585578</v>
      </c>
    </row>
    <row r="25" spans="2:10" x14ac:dyDescent="0.25">
      <c r="B25" s="322" t="s">
        <v>81</v>
      </c>
      <c r="C25" s="323">
        <v>38347663</v>
      </c>
      <c r="D25" s="323">
        <v>35377232.807439998</v>
      </c>
      <c r="E25" s="324">
        <v>8.3964458405443985</v>
      </c>
      <c r="F25" s="299"/>
      <c r="G25" s="325" t="s">
        <v>82</v>
      </c>
      <c r="H25" s="312">
        <v>0</v>
      </c>
      <c r="I25" s="313">
        <v>0</v>
      </c>
      <c r="J25" s="309">
        <v>0</v>
      </c>
    </row>
    <row r="26" spans="2:10" x14ac:dyDescent="0.25">
      <c r="B26" s="322" t="s">
        <v>83</v>
      </c>
      <c r="C26" s="323">
        <v>15743322</v>
      </c>
      <c r="D26" s="323">
        <v>16090279</v>
      </c>
      <c r="E26" s="324">
        <v>-2.1563143808755569</v>
      </c>
      <c r="F26" s="299"/>
      <c r="G26" s="325" t="s">
        <v>51</v>
      </c>
      <c r="H26" s="312">
        <v>125249</v>
      </c>
      <c r="I26" s="313">
        <v>145145</v>
      </c>
      <c r="J26" s="309">
        <v>-13.70767163870612</v>
      </c>
    </row>
    <row r="27" spans="2:10" x14ac:dyDescent="0.25">
      <c r="B27" s="303" t="s">
        <v>50</v>
      </c>
      <c r="C27" s="304">
        <v>344937</v>
      </c>
      <c r="D27" s="304">
        <v>299065</v>
      </c>
      <c r="E27" s="305">
        <v>15.338471569725654</v>
      </c>
      <c r="F27" s="299"/>
      <c r="G27" s="325" t="s">
        <v>84</v>
      </c>
      <c r="H27" s="312">
        <v>1364828</v>
      </c>
      <c r="I27" s="313">
        <v>484338</v>
      </c>
      <c r="J27" s="309">
        <v>181.79246724394949</v>
      </c>
    </row>
    <row r="28" spans="2:10" x14ac:dyDescent="0.25">
      <c r="B28" s="303" t="s">
        <v>85</v>
      </c>
      <c r="C28" s="304">
        <v>19985</v>
      </c>
      <c r="D28" s="304">
        <v>22385</v>
      </c>
      <c r="E28" s="305">
        <v>-10.721465266919816</v>
      </c>
      <c r="F28" s="299"/>
      <c r="G28" s="325" t="s">
        <v>55</v>
      </c>
      <c r="H28" s="312">
        <v>594810</v>
      </c>
      <c r="I28" s="313">
        <v>622483</v>
      </c>
      <c r="J28" s="309">
        <v>-4.4455832528759842</v>
      </c>
    </row>
    <row r="29" spans="2:10" x14ac:dyDescent="0.25">
      <c r="B29" s="303" t="s">
        <v>52</v>
      </c>
      <c r="C29" s="304">
        <v>142764</v>
      </c>
      <c r="D29" s="304">
        <v>133521</v>
      </c>
      <c r="E29" s="305">
        <v>6.922506571999909</v>
      </c>
      <c r="F29" s="299"/>
      <c r="G29" s="325" t="s">
        <v>86</v>
      </c>
      <c r="H29" s="312">
        <v>9101806</v>
      </c>
      <c r="I29" s="313">
        <v>7346924</v>
      </c>
      <c r="J29" s="309">
        <v>23.885941926172105</v>
      </c>
    </row>
    <row r="30" spans="2:10" x14ac:dyDescent="0.25">
      <c r="B30" s="311" t="s">
        <v>54</v>
      </c>
      <c r="C30" s="304">
        <v>82233</v>
      </c>
      <c r="D30" s="304">
        <v>51438</v>
      </c>
      <c r="E30" s="305">
        <v>59.86819083168087</v>
      </c>
      <c r="F30" s="299"/>
      <c r="G30" s="325" t="s">
        <v>61</v>
      </c>
      <c r="H30" s="312">
        <v>1226338</v>
      </c>
      <c r="I30" s="313">
        <v>1424383</v>
      </c>
      <c r="J30" s="309">
        <v>-13.90391488806031</v>
      </c>
    </row>
    <row r="31" spans="2:10" x14ac:dyDescent="0.25">
      <c r="B31" s="311" t="s">
        <v>58</v>
      </c>
      <c r="C31" s="304">
        <v>0</v>
      </c>
      <c r="D31" s="304">
        <v>1104835</v>
      </c>
      <c r="E31" s="305">
        <v>0</v>
      </c>
      <c r="F31" s="299"/>
      <c r="G31" s="325" t="s">
        <v>65</v>
      </c>
      <c r="H31" s="312">
        <v>334602</v>
      </c>
      <c r="I31" s="313">
        <v>284825</v>
      </c>
      <c r="J31" s="309">
        <v>17.476345124199067</v>
      </c>
    </row>
    <row r="32" spans="2:10" x14ac:dyDescent="0.25">
      <c r="B32" s="311" t="s">
        <v>87</v>
      </c>
      <c r="C32" s="304">
        <v>591131</v>
      </c>
      <c r="D32" s="304">
        <v>486746</v>
      </c>
      <c r="E32" s="305">
        <v>21.445476696264578</v>
      </c>
      <c r="F32" s="299"/>
      <c r="G32" s="306" t="s">
        <v>88</v>
      </c>
      <c r="H32" s="312">
        <v>798996</v>
      </c>
      <c r="I32" s="313">
        <v>642913</v>
      </c>
      <c r="J32" s="309">
        <v>24.277468335529061</v>
      </c>
    </row>
    <row r="33" spans="2:10" x14ac:dyDescent="0.25">
      <c r="B33" s="311" t="s">
        <v>89</v>
      </c>
      <c r="C33" s="304">
        <v>383740</v>
      </c>
      <c r="D33" s="304">
        <v>173465</v>
      </c>
      <c r="E33" s="305">
        <v>121.22041910471854</v>
      </c>
      <c r="F33" s="299"/>
      <c r="G33" s="325" t="s">
        <v>69</v>
      </c>
      <c r="H33" s="312">
        <v>153409</v>
      </c>
      <c r="I33" s="313">
        <v>0</v>
      </c>
      <c r="J33" s="309">
        <v>0</v>
      </c>
    </row>
    <row r="34" spans="2:10" x14ac:dyDescent="0.25">
      <c r="B34" s="311" t="s">
        <v>62</v>
      </c>
      <c r="C34" s="304">
        <v>2261684</v>
      </c>
      <c r="D34" s="304">
        <v>1897825</v>
      </c>
      <c r="E34" s="305">
        <v>19.172421060951361</v>
      </c>
      <c r="F34" s="299"/>
      <c r="G34" s="325" t="s">
        <v>71</v>
      </c>
      <c r="H34" s="312">
        <v>165494</v>
      </c>
      <c r="I34" s="313">
        <v>97168</v>
      </c>
      <c r="J34" s="309">
        <v>70.317388440638879</v>
      </c>
    </row>
    <row r="35" spans="2:10" x14ac:dyDescent="0.25">
      <c r="B35" s="311" t="s">
        <v>64</v>
      </c>
      <c r="C35" s="304">
        <v>0</v>
      </c>
      <c r="D35" s="304">
        <v>0</v>
      </c>
      <c r="E35" s="305">
        <v>0</v>
      </c>
      <c r="F35" s="299"/>
      <c r="G35" s="325" t="s">
        <v>73</v>
      </c>
      <c r="H35" s="312">
        <v>599909</v>
      </c>
      <c r="I35" s="313">
        <v>469886</v>
      </c>
      <c r="J35" s="309">
        <v>27.671179818083537</v>
      </c>
    </row>
    <row r="36" spans="2:10" x14ac:dyDescent="0.25">
      <c r="B36" s="311" t="s">
        <v>66</v>
      </c>
      <c r="C36" s="304">
        <v>6739560</v>
      </c>
      <c r="D36" s="304">
        <v>5207115</v>
      </c>
      <c r="E36" s="305">
        <v>29.429828225418486</v>
      </c>
      <c r="F36" s="299"/>
      <c r="G36" s="325" t="s">
        <v>75</v>
      </c>
      <c r="H36" s="312">
        <v>3319501</v>
      </c>
      <c r="I36" s="313">
        <v>3805985</v>
      </c>
      <c r="J36" s="309">
        <v>-12.782078752280945</v>
      </c>
    </row>
    <row r="37" spans="2:10" x14ac:dyDescent="0.25">
      <c r="B37" s="311" t="s">
        <v>90</v>
      </c>
      <c r="C37" s="304">
        <v>916606</v>
      </c>
      <c r="D37" s="304">
        <v>845460</v>
      </c>
      <c r="E37" s="305">
        <v>8.4150639888344703</v>
      </c>
      <c r="F37" s="299"/>
      <c r="G37" s="325" t="s">
        <v>91</v>
      </c>
      <c r="H37" s="312">
        <v>1597365</v>
      </c>
      <c r="I37" s="313">
        <v>1555704</v>
      </c>
      <c r="J37" s="309">
        <v>2.6779515897625839</v>
      </c>
    </row>
    <row r="38" spans="2:10" ht="24" customHeight="1" x14ac:dyDescent="0.25">
      <c r="B38" s="311" t="s">
        <v>72</v>
      </c>
      <c r="C38" s="304">
        <v>153850</v>
      </c>
      <c r="D38" s="304">
        <v>137778</v>
      </c>
      <c r="E38" s="305">
        <v>11.665142475576662</v>
      </c>
      <c r="F38" s="299"/>
      <c r="G38" s="326" t="s">
        <v>92</v>
      </c>
      <c r="H38" s="319">
        <v>22175235</v>
      </c>
      <c r="I38" s="320">
        <v>20250518</v>
      </c>
      <c r="J38" s="321">
        <v>9.504532180362002</v>
      </c>
    </row>
    <row r="39" spans="2:10" x14ac:dyDescent="0.25">
      <c r="B39" s="311" t="s">
        <v>93</v>
      </c>
      <c r="C39" s="304">
        <v>963259</v>
      </c>
      <c r="D39" s="304">
        <v>1191104</v>
      </c>
      <c r="E39" s="305">
        <v>-19.128892187416046</v>
      </c>
      <c r="F39" s="299"/>
      <c r="G39" s="327" t="s">
        <v>94</v>
      </c>
      <c r="H39" s="312">
        <v>21837024</v>
      </c>
      <c r="I39" s="313">
        <v>19959111</v>
      </c>
      <c r="J39" s="309">
        <v>9.4088008228422559</v>
      </c>
    </row>
    <row r="40" spans="2:10" x14ac:dyDescent="0.25">
      <c r="B40" s="311" t="s">
        <v>95</v>
      </c>
      <c r="C40" s="304">
        <v>3143546</v>
      </c>
      <c r="D40" s="304">
        <v>4539498</v>
      </c>
      <c r="E40" s="305">
        <v>-30.751241657117156</v>
      </c>
      <c r="F40" s="299"/>
      <c r="G40" s="328" t="s">
        <v>96</v>
      </c>
      <c r="H40" s="312">
        <v>10800000</v>
      </c>
      <c r="I40" s="313">
        <v>10800000</v>
      </c>
      <c r="J40" s="309">
        <v>0</v>
      </c>
    </row>
    <row r="41" spans="2:10" x14ac:dyDescent="0.25">
      <c r="B41" s="311" t="s">
        <v>76</v>
      </c>
      <c r="C41" s="304">
        <v>27</v>
      </c>
      <c r="D41" s="304">
        <v>44</v>
      </c>
      <c r="E41" s="305">
        <v>-38.636363636363633</v>
      </c>
      <c r="F41" s="299"/>
      <c r="G41" s="328" t="s">
        <v>97</v>
      </c>
      <c r="H41" s="312">
        <v>426170</v>
      </c>
      <c r="I41" s="313">
        <v>353349</v>
      </c>
      <c r="J41" s="309">
        <v>20.608803194575344</v>
      </c>
    </row>
    <row r="42" spans="2:10" x14ac:dyDescent="0.25">
      <c r="B42" s="311" t="s">
        <v>78</v>
      </c>
      <c r="C42" s="304">
        <v>0</v>
      </c>
      <c r="D42" s="304">
        <v>0</v>
      </c>
      <c r="E42" s="305">
        <v>0</v>
      </c>
      <c r="F42" s="299"/>
      <c r="G42" s="328" t="s">
        <v>98</v>
      </c>
      <c r="H42" s="312">
        <v>1457087</v>
      </c>
      <c r="I42" s="313">
        <v>1209458</v>
      </c>
      <c r="J42" s="309">
        <v>20.474377779137431</v>
      </c>
    </row>
    <row r="43" spans="2:10" x14ac:dyDescent="0.25">
      <c r="B43" s="322" t="s">
        <v>99</v>
      </c>
      <c r="C43" s="323">
        <v>3042134</v>
      </c>
      <c r="D43" s="323">
        <v>2729517</v>
      </c>
      <c r="E43" s="329">
        <v>11.453198496290739</v>
      </c>
      <c r="F43" s="299"/>
      <c r="G43" s="328" t="s">
        <v>100</v>
      </c>
      <c r="H43" s="312">
        <v>7785092</v>
      </c>
      <c r="I43" s="313">
        <v>6088855</v>
      </c>
      <c r="J43" s="309">
        <v>27.858061983739148</v>
      </c>
    </row>
    <row r="44" spans="2:10" x14ac:dyDescent="0.25">
      <c r="B44" s="322" t="s">
        <v>101</v>
      </c>
      <c r="C44" s="323">
        <v>10142591</v>
      </c>
      <c r="D44" s="323">
        <v>9495460</v>
      </c>
      <c r="E44" s="329">
        <v>6.8151621933008055</v>
      </c>
      <c r="F44" s="299"/>
      <c r="G44" s="328" t="s">
        <v>102</v>
      </c>
      <c r="H44" s="312">
        <v>1368675</v>
      </c>
      <c r="I44" s="313">
        <v>1507449</v>
      </c>
      <c r="J44" s="309">
        <v>-9.2058835821311362</v>
      </c>
    </row>
    <row r="45" spans="2:10" x14ac:dyDescent="0.25">
      <c r="B45" s="322" t="s">
        <v>103</v>
      </c>
      <c r="C45" s="323">
        <v>9215560</v>
      </c>
      <c r="D45" s="323">
        <v>6929456</v>
      </c>
      <c r="E45" s="329">
        <v>32.991103486334275</v>
      </c>
      <c r="F45" s="299"/>
      <c r="G45" s="328" t="s">
        <v>104</v>
      </c>
      <c r="H45" s="312">
        <v>0</v>
      </c>
      <c r="I45" s="313">
        <v>0</v>
      </c>
      <c r="J45" s="309">
        <v>0</v>
      </c>
    </row>
    <row r="46" spans="2:10" x14ac:dyDescent="0.25">
      <c r="B46" s="330" t="s">
        <v>105</v>
      </c>
      <c r="C46" s="323">
        <v>204056</v>
      </c>
      <c r="D46" s="323">
        <v>132520.80744</v>
      </c>
      <c r="E46" s="329">
        <v>53.980347646454099</v>
      </c>
      <c r="F46" s="299"/>
      <c r="G46" s="327" t="s">
        <v>106</v>
      </c>
      <c r="H46" s="312">
        <v>338211</v>
      </c>
      <c r="I46" s="313">
        <v>291407</v>
      </c>
      <c r="J46" s="309">
        <v>16.061384935845744</v>
      </c>
    </row>
    <row r="47" spans="2:10" ht="24" customHeight="1" x14ac:dyDescent="0.25">
      <c r="B47" s="331" t="s">
        <v>107</v>
      </c>
      <c r="C47" s="332">
        <v>49537535</v>
      </c>
      <c r="D47" s="332">
        <v>46784663.807439998</v>
      </c>
      <c r="E47" s="333">
        <v>5.88413161178305</v>
      </c>
      <c r="F47" s="295"/>
      <c r="G47" s="331" t="s">
        <v>107</v>
      </c>
      <c r="H47" s="332">
        <v>49537535</v>
      </c>
      <c r="I47" s="332">
        <v>46784664</v>
      </c>
      <c r="J47" s="333">
        <v>5.8841311759768145</v>
      </c>
    </row>
  </sheetData>
  <sheetProtection password="DDEA" sheet="1" objects="1" scenarios="1"/>
  <mergeCells count="2">
    <mergeCell ref="B5:E5"/>
    <mergeCell ref="G5:J5"/>
  </mergeCells>
  <conditionalFormatting sqref="J47">
    <cfRule type="cellIs" dxfId="151" priority="1" operator="lessThan">
      <formula>-100</formula>
    </cfRule>
    <cfRule type="cellIs" dxfId="150" priority="2" operator="greaterThan">
      <formula>1000</formula>
    </cfRule>
    <cfRule type="cellIs" dxfId="149" priority="3" operator="lessThan">
      <formula>-100</formula>
    </cfRule>
    <cfRule type="cellIs" dxfId="148" priority="4" operator="greaterThan">
      <formula>1000</formula>
    </cfRule>
    <cfRule type="cellIs" dxfId="147" priority="5" operator="lessThan">
      <formula>-100</formula>
    </cfRule>
    <cfRule type="cellIs" dxfId="146" priority="6" operator="greaterThan">
      <formula>1000</formula>
    </cfRule>
  </conditionalFormatting>
  <conditionalFormatting sqref="H7">
    <cfRule type="cellIs" dxfId="145" priority="18" operator="equal">
      <formula>"RECEITA OPERACIONAL"</formula>
    </cfRule>
  </conditionalFormatting>
  <conditionalFormatting sqref="H7">
    <cfRule type="expression" dxfId="144" priority="17">
      <formula>"a3=""receita operacional"""</formula>
    </cfRule>
  </conditionalFormatting>
  <conditionalFormatting sqref="J7">
    <cfRule type="cellIs" dxfId="143" priority="11" operator="lessThan">
      <formula>-100</formula>
    </cfRule>
    <cfRule type="cellIs" dxfId="142" priority="12" operator="greaterThan">
      <formula>1000</formula>
    </cfRule>
    <cfRule type="cellIs" dxfId="141" priority="13" operator="lessThan">
      <formula>-100</formula>
    </cfRule>
    <cfRule type="cellIs" dxfId="140" priority="14" operator="greaterThan">
      <formula>1000</formula>
    </cfRule>
    <cfRule type="cellIs" dxfId="139" priority="15" operator="lessThan">
      <formula>-100</formula>
    </cfRule>
    <cfRule type="cellIs" dxfId="138" priority="16" operator="greaterThan">
      <formula>1000</formula>
    </cfRule>
  </conditionalFormatting>
  <conditionalFormatting sqref="J7:J46">
    <cfRule type="cellIs" dxfId="137" priority="9" operator="lessThan">
      <formula>-100</formula>
    </cfRule>
    <cfRule type="cellIs" dxfId="136" priority="10" operator="greaterThan">
      <formula>10000</formula>
    </cfRule>
  </conditionalFormatting>
  <conditionalFormatting sqref="I7">
    <cfRule type="cellIs" dxfId="135" priority="8" operator="equal">
      <formula>"RECEITA OPERACIONAL"</formula>
    </cfRule>
  </conditionalFormatting>
  <conditionalFormatting sqref="I7">
    <cfRule type="expression" dxfId="134" priority="7">
      <formula>"a3=""receita operacional"""</formula>
    </cfRule>
  </conditionalFormatting>
  <conditionalFormatting sqref="E47 E7:E44">
    <cfRule type="cellIs" dxfId="133" priority="31" operator="lessThan">
      <formula>-100</formula>
    </cfRule>
    <cfRule type="cellIs" dxfId="132" priority="32" operator="greaterThan">
      <formula>1000</formula>
    </cfRule>
    <cfRule type="cellIs" dxfId="131" priority="35" operator="lessThan">
      <formula>-100</formula>
    </cfRule>
    <cfRule type="cellIs" dxfId="130" priority="36" operator="greaterThan">
      <formula>1000</formula>
    </cfRule>
    <cfRule type="cellIs" dxfId="129" priority="37" operator="lessThan">
      <formula>-100</formula>
    </cfRule>
    <cfRule type="cellIs" dxfId="128" priority="38" operator="greaterThan">
      <formula>1000</formula>
    </cfRule>
  </conditionalFormatting>
  <conditionalFormatting sqref="C7:D7">
    <cfRule type="cellIs" dxfId="127" priority="34" operator="equal">
      <formula>"RECEITA OPERACIONAL"</formula>
    </cfRule>
  </conditionalFormatting>
  <conditionalFormatting sqref="C7:D7">
    <cfRule type="expression" dxfId="126" priority="33">
      <formula>"a3=""receita operacional"""</formula>
    </cfRule>
  </conditionalFormatting>
  <conditionalFormatting sqref="E45">
    <cfRule type="cellIs" dxfId="125" priority="25" operator="lessThan">
      <formula>-100</formula>
    </cfRule>
    <cfRule type="cellIs" dxfId="124" priority="26" operator="greaterThan">
      <formula>1000</formula>
    </cfRule>
    <cfRule type="cellIs" dxfId="123" priority="27" operator="lessThan">
      <formula>-100</formula>
    </cfRule>
    <cfRule type="cellIs" dxfId="122" priority="28" operator="greaterThan">
      <formula>1000</formula>
    </cfRule>
    <cfRule type="cellIs" dxfId="121" priority="29" operator="lessThan">
      <formula>-100</formula>
    </cfRule>
    <cfRule type="cellIs" dxfId="120" priority="30" operator="greaterThan">
      <formula>1000</formula>
    </cfRule>
  </conditionalFormatting>
  <conditionalFormatting sqref="E46">
    <cfRule type="cellIs" dxfId="119" priority="19" operator="lessThan">
      <formula>-100</formula>
    </cfRule>
    <cfRule type="cellIs" dxfId="118" priority="20" operator="greaterThan">
      <formula>1000</formula>
    </cfRule>
    <cfRule type="cellIs" dxfId="117" priority="21" operator="lessThan">
      <formula>-100</formula>
    </cfRule>
    <cfRule type="cellIs" dxfId="116" priority="22" operator="greaterThan">
      <formula>1000</formula>
    </cfRule>
    <cfRule type="cellIs" dxfId="115" priority="23" operator="lessThan">
      <formula>-100</formula>
    </cfRule>
    <cfRule type="cellIs" dxfId="114" priority="24" operator="greaterThan">
      <formula>1000</formula>
    </cfRule>
  </conditionalFormatting>
  <pageMargins left="0.25" right="0.25" top="0.75" bottom="0.75" header="0.3" footer="0.3"/>
  <pageSetup paperSize="9" scale="6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D93"/>
  <sheetViews>
    <sheetView zoomScale="90" zoomScaleNormal="90" workbookViewId="0">
      <selection activeCell="D28" sqref="D28"/>
    </sheetView>
  </sheetViews>
  <sheetFormatPr defaultColWidth="9.140625" defaultRowHeight="15" x14ac:dyDescent="0.25"/>
  <cols>
    <col min="1" max="1" width="5.7109375" style="1" customWidth="1"/>
    <col min="2" max="2" width="110.140625" style="1" customWidth="1"/>
    <col min="3" max="4" width="30" style="1" customWidth="1"/>
    <col min="5" max="16384" width="9.140625" style="1"/>
  </cols>
  <sheetData>
    <row r="5" spans="2:4" ht="28.5" customHeight="1" x14ac:dyDescent="0.25">
      <c r="D5" s="213" t="s">
        <v>44</v>
      </c>
    </row>
    <row r="6" spans="2:4" x14ac:dyDescent="0.25">
      <c r="B6" s="134"/>
      <c r="C6" s="134">
        <v>2021</v>
      </c>
      <c r="D6" s="134">
        <v>2020</v>
      </c>
    </row>
    <row r="7" spans="2:4" x14ac:dyDescent="0.25">
      <c r="B7" s="299"/>
      <c r="C7" s="299"/>
      <c r="D7" s="299"/>
    </row>
    <row r="8" spans="2:4" x14ac:dyDescent="0.25">
      <c r="B8" s="299"/>
      <c r="C8" s="299"/>
      <c r="D8" s="334" t="s">
        <v>732</v>
      </c>
    </row>
    <row r="9" spans="2:4" x14ac:dyDescent="0.25">
      <c r="B9" s="135" t="s">
        <v>108</v>
      </c>
      <c r="C9" s="136">
        <v>1189557</v>
      </c>
      <c r="D9" s="136">
        <v>75578</v>
      </c>
    </row>
    <row r="10" spans="2:4" x14ac:dyDescent="0.25">
      <c r="B10" s="137" t="s">
        <v>109</v>
      </c>
      <c r="C10" s="138">
        <v>5048602</v>
      </c>
      <c r="D10" s="138">
        <v>3909750</v>
      </c>
    </row>
    <row r="11" spans="2:4" x14ac:dyDescent="0.25">
      <c r="B11" s="137" t="s">
        <v>110</v>
      </c>
      <c r="C11" s="139">
        <v>1996761</v>
      </c>
      <c r="D11" s="139">
        <v>3577975</v>
      </c>
    </row>
    <row r="12" spans="2:4" x14ac:dyDescent="0.25">
      <c r="B12" s="135" t="s">
        <v>111</v>
      </c>
      <c r="C12" s="136">
        <v>747246</v>
      </c>
      <c r="D12" s="136">
        <v>456456</v>
      </c>
    </row>
    <row r="13" spans="2:4" x14ac:dyDescent="0.25">
      <c r="B13" s="135" t="s">
        <v>112</v>
      </c>
      <c r="C13" s="136">
        <v>-134482</v>
      </c>
      <c r="D13" s="136">
        <v>-94307</v>
      </c>
    </row>
    <row r="14" spans="2:4" x14ac:dyDescent="0.25">
      <c r="B14" s="135" t="s">
        <v>113</v>
      </c>
      <c r="C14" s="136">
        <v>-1084986</v>
      </c>
      <c r="D14" s="136">
        <v>-777670</v>
      </c>
    </row>
    <row r="15" spans="2:4" x14ac:dyDescent="0.25">
      <c r="B15" s="135" t="s">
        <v>114</v>
      </c>
      <c r="C15" s="140">
        <v>0</v>
      </c>
      <c r="D15" s="140">
        <v>0</v>
      </c>
    </row>
    <row r="16" spans="2:4" x14ac:dyDescent="0.25">
      <c r="B16" s="135" t="s">
        <v>115</v>
      </c>
      <c r="C16" s="140">
        <v>0</v>
      </c>
      <c r="D16" s="140">
        <v>0</v>
      </c>
    </row>
    <row r="17" spans="2:4" x14ac:dyDescent="0.25">
      <c r="B17" s="135" t="s">
        <v>116</v>
      </c>
      <c r="C17" s="140">
        <v>-21640</v>
      </c>
      <c r="D17" s="140">
        <v>-1755112</v>
      </c>
    </row>
    <row r="18" spans="2:4" x14ac:dyDescent="0.25">
      <c r="B18" s="135" t="s">
        <v>117</v>
      </c>
      <c r="C18" s="140">
        <v>469226</v>
      </c>
      <c r="D18" s="140">
        <v>1260469</v>
      </c>
    </row>
    <row r="19" spans="2:4" x14ac:dyDescent="0.25">
      <c r="B19" s="135" t="s">
        <v>118</v>
      </c>
      <c r="C19" s="140">
        <v>790406</v>
      </c>
      <c r="D19" s="140">
        <v>24896</v>
      </c>
    </row>
    <row r="20" spans="2:4" x14ac:dyDescent="0.25">
      <c r="B20" s="135" t="s">
        <v>119</v>
      </c>
      <c r="C20" s="140">
        <v>-303137</v>
      </c>
      <c r="D20" s="140">
        <v>-193547</v>
      </c>
    </row>
    <row r="21" spans="2:4" x14ac:dyDescent="0.25">
      <c r="B21" s="135" t="s">
        <v>120</v>
      </c>
      <c r="C21" s="140">
        <v>116504</v>
      </c>
      <c r="D21" s="140">
        <v>94349</v>
      </c>
    </row>
    <row r="22" spans="2:4" x14ac:dyDescent="0.25">
      <c r="B22" s="135" t="s">
        <v>121</v>
      </c>
      <c r="C22" s="140">
        <v>130308</v>
      </c>
      <c r="D22" s="140">
        <v>130129</v>
      </c>
    </row>
    <row r="23" spans="2:4" x14ac:dyDescent="0.25">
      <c r="B23" s="135" t="s">
        <v>122</v>
      </c>
      <c r="C23" s="140">
        <v>194016</v>
      </c>
      <c r="D23" s="140">
        <v>148019</v>
      </c>
    </row>
    <row r="24" spans="2:4" x14ac:dyDescent="0.25">
      <c r="B24" s="135" t="s">
        <v>123</v>
      </c>
      <c r="C24" s="140">
        <v>-142642</v>
      </c>
      <c r="D24" s="140">
        <v>-57341</v>
      </c>
    </row>
    <row r="25" spans="2:4" x14ac:dyDescent="0.25">
      <c r="B25" s="135" t="s">
        <v>124</v>
      </c>
      <c r="C25" s="140">
        <v>-2502324</v>
      </c>
      <c r="D25" s="140">
        <v>-746052</v>
      </c>
    </row>
    <row r="26" spans="2:4" x14ac:dyDescent="0.25">
      <c r="B26" s="135" t="s">
        <v>125</v>
      </c>
      <c r="C26" s="140">
        <v>1082539</v>
      </c>
      <c r="D26" s="140">
        <v>1009912</v>
      </c>
    </row>
    <row r="27" spans="2:4" x14ac:dyDescent="0.25">
      <c r="B27" s="135" t="s">
        <v>126</v>
      </c>
      <c r="C27" s="140">
        <v>240787</v>
      </c>
      <c r="D27" s="140">
        <v>237294</v>
      </c>
    </row>
    <row r="28" spans="2:4" x14ac:dyDescent="0.25">
      <c r="B28" s="135" t="s">
        <v>127</v>
      </c>
      <c r="C28" s="140">
        <v>-1570543</v>
      </c>
      <c r="D28" s="140">
        <v>0</v>
      </c>
    </row>
    <row r="29" spans="2:4" x14ac:dyDescent="0.25">
      <c r="B29" s="135" t="s">
        <v>128</v>
      </c>
      <c r="C29" s="140">
        <v>-722</v>
      </c>
      <c r="D29" s="140">
        <v>-722</v>
      </c>
    </row>
    <row r="30" spans="2:4" x14ac:dyDescent="0.25">
      <c r="B30" s="135" t="s">
        <v>129</v>
      </c>
      <c r="C30" s="140">
        <v>35818</v>
      </c>
      <c r="D30" s="140">
        <v>-137463</v>
      </c>
    </row>
    <row r="31" spans="2:4" x14ac:dyDescent="0.25">
      <c r="B31" s="135" t="s">
        <v>130</v>
      </c>
      <c r="C31" s="140">
        <v>13416</v>
      </c>
      <c r="D31" s="140">
        <v>-24511</v>
      </c>
    </row>
    <row r="32" spans="2:4" x14ac:dyDescent="0.25">
      <c r="B32" s="135" t="s">
        <v>131</v>
      </c>
      <c r="C32" s="140">
        <v>20</v>
      </c>
      <c r="D32" s="140">
        <v>144</v>
      </c>
    </row>
    <row r="33" spans="2:4" x14ac:dyDescent="0.25">
      <c r="B33" s="135" t="s">
        <v>132</v>
      </c>
      <c r="C33" s="140">
        <v>7155</v>
      </c>
      <c r="D33" s="140">
        <v>35590</v>
      </c>
    </row>
    <row r="34" spans="2:4" x14ac:dyDescent="0.25">
      <c r="B34" s="135" t="s">
        <v>133</v>
      </c>
      <c r="C34" s="140">
        <v>40305</v>
      </c>
      <c r="D34" s="140">
        <v>5195</v>
      </c>
    </row>
    <row r="35" spans="2:4" x14ac:dyDescent="0.25">
      <c r="B35" s="135" t="s">
        <v>134</v>
      </c>
      <c r="C35" s="140">
        <v>30623</v>
      </c>
      <c r="D35" s="140">
        <v>52811</v>
      </c>
    </row>
    <row r="36" spans="2:4" x14ac:dyDescent="0.25">
      <c r="B36" s="135" t="s">
        <v>135</v>
      </c>
      <c r="C36" s="140">
        <v>-177</v>
      </c>
      <c r="D36" s="140">
        <v>-314</v>
      </c>
    </row>
    <row r="37" spans="2:4" x14ac:dyDescent="0.25">
      <c r="B37" s="135" t="s">
        <v>136</v>
      </c>
      <c r="C37" s="140">
        <v>-1189557</v>
      </c>
      <c r="D37" s="140">
        <v>0</v>
      </c>
    </row>
    <row r="38" spans="2:4" x14ac:dyDescent="0.25">
      <c r="B38" s="141" t="s">
        <v>137</v>
      </c>
      <c r="C38" s="138">
        <v>2237512</v>
      </c>
      <c r="D38" s="138">
        <v>1315600</v>
      </c>
    </row>
    <row r="39" spans="2:4" x14ac:dyDescent="0.25">
      <c r="B39" s="135" t="s">
        <v>138</v>
      </c>
      <c r="C39" s="136">
        <v>-210965</v>
      </c>
      <c r="D39" s="136">
        <v>-175049</v>
      </c>
    </row>
    <row r="40" spans="2:4" x14ac:dyDescent="0.25">
      <c r="B40" s="135" t="s">
        <v>139</v>
      </c>
      <c r="C40" s="136">
        <v>82937</v>
      </c>
      <c r="D40" s="136">
        <v>53952</v>
      </c>
    </row>
    <row r="41" spans="2:4" x14ac:dyDescent="0.25">
      <c r="B41" s="135" t="s">
        <v>140</v>
      </c>
      <c r="C41" s="136">
        <v>1646614</v>
      </c>
      <c r="D41" s="136">
        <v>300025</v>
      </c>
    </row>
    <row r="42" spans="2:4" x14ac:dyDescent="0.25">
      <c r="B42" s="135" t="s">
        <v>141</v>
      </c>
      <c r="C42" s="136">
        <v>-87866</v>
      </c>
      <c r="D42" s="136">
        <v>16729</v>
      </c>
    </row>
    <row r="43" spans="2:4" x14ac:dyDescent="0.25">
      <c r="B43" s="135" t="s">
        <v>142</v>
      </c>
      <c r="C43" s="136">
        <v>1509802</v>
      </c>
      <c r="D43" s="136">
        <v>979642</v>
      </c>
    </row>
    <row r="44" spans="2:4" x14ac:dyDescent="0.25">
      <c r="B44" s="135" t="s">
        <v>143</v>
      </c>
      <c r="C44" s="136">
        <v>-122829</v>
      </c>
      <c r="D44" s="136">
        <v>-13898</v>
      </c>
    </row>
    <row r="45" spans="2:4" x14ac:dyDescent="0.25">
      <c r="B45" s="135" t="s">
        <v>144</v>
      </c>
      <c r="C45" s="136">
        <v>-30699</v>
      </c>
      <c r="D45" s="136">
        <v>-40035</v>
      </c>
    </row>
    <row r="46" spans="2:4" x14ac:dyDescent="0.25">
      <c r="B46" s="135" t="s">
        <v>145</v>
      </c>
      <c r="C46" s="136">
        <v>-344560</v>
      </c>
      <c r="D46" s="136">
        <v>123582</v>
      </c>
    </row>
    <row r="47" spans="2:4" x14ac:dyDescent="0.25">
      <c r="B47" s="135" t="s">
        <v>146</v>
      </c>
      <c r="C47" s="136">
        <v>-188301</v>
      </c>
      <c r="D47" s="136">
        <v>74125</v>
      </c>
    </row>
    <row r="48" spans="2:4" x14ac:dyDescent="0.25">
      <c r="B48" s="135" t="s">
        <v>147</v>
      </c>
      <c r="C48" s="136">
        <v>-16621</v>
      </c>
      <c r="D48" s="136">
        <v>-3473</v>
      </c>
    </row>
    <row r="49" spans="2:4" x14ac:dyDescent="0.25">
      <c r="B49" s="142" t="s">
        <v>148</v>
      </c>
      <c r="C49" s="138">
        <v>374031</v>
      </c>
      <c r="D49" s="138">
        <v>89752</v>
      </c>
    </row>
    <row r="50" spans="2:4" x14ac:dyDescent="0.25">
      <c r="B50" s="135" t="s">
        <v>149</v>
      </c>
      <c r="C50" s="136">
        <v>261595</v>
      </c>
      <c r="D50" s="136">
        <v>347002</v>
      </c>
    </row>
    <row r="51" spans="2:4" x14ac:dyDescent="0.25">
      <c r="B51" s="135" t="s">
        <v>150</v>
      </c>
      <c r="C51" s="136">
        <v>-53298</v>
      </c>
      <c r="D51" s="136">
        <v>292108</v>
      </c>
    </row>
    <row r="52" spans="2:4" s="91" customFormat="1" x14ac:dyDescent="0.25">
      <c r="B52" s="135" t="s">
        <v>151</v>
      </c>
      <c r="C52" s="136">
        <v>720909</v>
      </c>
      <c r="D52" s="136">
        <v>-79053</v>
      </c>
    </row>
    <row r="53" spans="2:4" x14ac:dyDescent="0.25">
      <c r="B53" s="135" t="s">
        <v>152</v>
      </c>
      <c r="C53" s="136">
        <v>-198626</v>
      </c>
      <c r="D53" s="136">
        <v>-197143</v>
      </c>
    </row>
    <row r="54" spans="2:4" x14ac:dyDescent="0.25">
      <c r="B54" s="135" t="s">
        <v>153</v>
      </c>
      <c r="C54" s="136">
        <v>164674</v>
      </c>
      <c r="D54" s="136">
        <v>5204</v>
      </c>
    </row>
    <row r="55" spans="2:4" x14ac:dyDescent="0.25">
      <c r="B55" s="135" t="s">
        <v>154</v>
      </c>
      <c r="C55" s="136">
        <v>-246744</v>
      </c>
      <c r="D55" s="136">
        <v>-153729</v>
      </c>
    </row>
    <row r="56" spans="2:4" x14ac:dyDescent="0.25">
      <c r="B56" s="135" t="s">
        <v>155</v>
      </c>
      <c r="C56" s="136">
        <v>-88430</v>
      </c>
      <c r="D56" s="136">
        <v>-74931</v>
      </c>
    </row>
    <row r="57" spans="2:4" x14ac:dyDescent="0.25">
      <c r="B57" s="135" t="s">
        <v>156</v>
      </c>
      <c r="C57" s="136">
        <v>21828</v>
      </c>
      <c r="D57" s="136">
        <v>117610</v>
      </c>
    </row>
    <row r="58" spans="2:4" x14ac:dyDescent="0.25">
      <c r="B58" s="135" t="s">
        <v>157</v>
      </c>
      <c r="C58" s="136">
        <v>-207877</v>
      </c>
      <c r="D58" s="136">
        <v>-167316</v>
      </c>
    </row>
    <row r="59" spans="2:4" x14ac:dyDescent="0.25">
      <c r="B59" s="143" t="s">
        <v>158</v>
      </c>
      <c r="C59" s="144">
        <v>4608304</v>
      </c>
      <c r="D59" s="144">
        <v>4983327</v>
      </c>
    </row>
    <row r="60" spans="2:4" x14ac:dyDescent="0.25">
      <c r="B60" s="135" t="s">
        <v>159</v>
      </c>
      <c r="C60" s="136">
        <v>-713254</v>
      </c>
      <c r="D60" s="136">
        <v>-636420</v>
      </c>
    </row>
    <row r="61" spans="2:4" x14ac:dyDescent="0.25">
      <c r="B61" s="135" t="s">
        <v>160</v>
      </c>
      <c r="C61" s="136">
        <v>-195068</v>
      </c>
      <c r="D61" s="136">
        <v>-183391</v>
      </c>
    </row>
    <row r="62" spans="2:4" x14ac:dyDescent="0.25">
      <c r="B62" s="135" t="s">
        <v>161</v>
      </c>
      <c r="C62" s="136">
        <v>-378933</v>
      </c>
      <c r="D62" s="136">
        <v>-386281</v>
      </c>
    </row>
    <row r="63" spans="2:4" x14ac:dyDescent="0.25">
      <c r="B63" s="135" t="s">
        <v>162</v>
      </c>
      <c r="C63" s="136">
        <v>-6514</v>
      </c>
      <c r="D63" s="136">
        <v>-6679</v>
      </c>
    </row>
    <row r="64" spans="2:4" x14ac:dyDescent="0.25">
      <c r="B64" s="143" t="s">
        <v>163</v>
      </c>
      <c r="C64" s="144">
        <v>3314535</v>
      </c>
      <c r="D64" s="144">
        <v>3770556</v>
      </c>
    </row>
    <row r="65" spans="2:4" x14ac:dyDescent="0.25">
      <c r="B65" s="145" t="s">
        <v>164</v>
      </c>
      <c r="C65" s="146">
        <v>35620</v>
      </c>
      <c r="D65" s="146">
        <v>170288</v>
      </c>
    </row>
    <row r="66" spans="2:4" x14ac:dyDescent="0.25">
      <c r="B66" s="143" t="s">
        <v>165</v>
      </c>
      <c r="C66" s="144">
        <v>3350155</v>
      </c>
      <c r="D66" s="144">
        <v>3940844</v>
      </c>
    </row>
    <row r="67" spans="2:4" x14ac:dyDescent="0.25">
      <c r="B67" s="147" t="s">
        <v>166</v>
      </c>
      <c r="C67" s="147"/>
      <c r="D67" s="147"/>
    </row>
    <row r="68" spans="2:4" x14ac:dyDescent="0.25">
      <c r="B68" s="135" t="s">
        <v>167</v>
      </c>
      <c r="C68" s="136">
        <v>-54120</v>
      </c>
      <c r="D68" s="136">
        <v>-48238</v>
      </c>
    </row>
    <row r="69" spans="2:4" x14ac:dyDescent="0.25">
      <c r="B69" s="135" t="s">
        <v>168</v>
      </c>
      <c r="C69" s="136">
        <v>-1482785</v>
      </c>
      <c r="D69" s="136">
        <v>-1236999</v>
      </c>
    </row>
    <row r="70" spans="2:4" x14ac:dyDescent="0.25">
      <c r="B70" s="135" t="s">
        <v>169</v>
      </c>
      <c r="C70" s="136">
        <v>-501886</v>
      </c>
      <c r="D70" s="148">
        <v>0</v>
      </c>
    </row>
    <row r="71" spans="2:4" x14ac:dyDescent="0.25">
      <c r="B71" s="135" t="s">
        <v>170</v>
      </c>
      <c r="C71" s="136">
        <v>-30970</v>
      </c>
      <c r="D71" s="136">
        <v>-72439</v>
      </c>
    </row>
    <row r="72" spans="2:4" x14ac:dyDescent="0.25">
      <c r="B72" s="149" t="s">
        <v>171</v>
      </c>
      <c r="C72" s="136">
        <v>0</v>
      </c>
      <c r="D72" s="148">
        <v>228</v>
      </c>
    </row>
    <row r="73" spans="2:4" x14ac:dyDescent="0.25">
      <c r="B73" s="149" t="s">
        <v>172</v>
      </c>
      <c r="C73" s="136">
        <v>-338137</v>
      </c>
      <c r="D73" s="136">
        <v>-226325</v>
      </c>
    </row>
    <row r="74" spans="2:4" x14ac:dyDescent="0.25">
      <c r="B74" s="150" t="s">
        <v>173</v>
      </c>
      <c r="C74" s="136">
        <v>-4546</v>
      </c>
      <c r="D74" s="136">
        <v>-10225</v>
      </c>
    </row>
    <row r="75" spans="2:4" x14ac:dyDescent="0.25">
      <c r="B75" s="143" t="s">
        <v>174</v>
      </c>
      <c r="C75" s="144">
        <v>-2412444</v>
      </c>
      <c r="D75" s="144">
        <v>-1593998</v>
      </c>
    </row>
    <row r="76" spans="2:4" x14ac:dyDescent="0.25">
      <c r="B76" s="145" t="s">
        <v>175</v>
      </c>
      <c r="C76" s="146">
        <v>2444352</v>
      </c>
      <c r="D76" s="146">
        <v>-73573</v>
      </c>
    </row>
    <row r="77" spans="2:4" x14ac:dyDescent="0.25">
      <c r="B77" s="143" t="s">
        <v>176</v>
      </c>
      <c r="C77" s="144">
        <v>31908</v>
      </c>
      <c r="D77" s="144">
        <v>-1667571</v>
      </c>
    </row>
    <row r="78" spans="2:4" x14ac:dyDescent="0.25">
      <c r="B78" s="147" t="s">
        <v>177</v>
      </c>
      <c r="C78" s="147"/>
      <c r="D78" s="147"/>
    </row>
    <row r="79" spans="2:4" x14ac:dyDescent="0.25">
      <c r="B79" s="151" t="s">
        <v>178</v>
      </c>
      <c r="C79" s="152">
        <v>134313</v>
      </c>
      <c r="D79" s="152">
        <v>263000</v>
      </c>
    </row>
    <row r="80" spans="2:4" x14ac:dyDescent="0.25">
      <c r="B80" s="151" t="s">
        <v>179</v>
      </c>
      <c r="C80" s="152">
        <v>3000000</v>
      </c>
      <c r="D80" s="152">
        <v>0</v>
      </c>
    </row>
    <row r="81" spans="2:4" x14ac:dyDescent="0.25">
      <c r="B81" s="151" t="s">
        <v>180</v>
      </c>
      <c r="C81" s="136">
        <v>-202577</v>
      </c>
      <c r="D81" s="136">
        <v>-248863</v>
      </c>
    </row>
    <row r="82" spans="2:4" x14ac:dyDescent="0.25">
      <c r="B82" s="151" t="s">
        <v>181</v>
      </c>
      <c r="C82" s="136">
        <v>-1852048</v>
      </c>
      <c r="D82" s="136">
        <v>-1036490</v>
      </c>
    </row>
    <row r="83" spans="2:4" x14ac:dyDescent="0.25">
      <c r="B83" s="151" t="s">
        <v>182</v>
      </c>
      <c r="C83" s="136">
        <v>-51270</v>
      </c>
      <c r="D83" s="136">
        <v>-46365</v>
      </c>
    </row>
    <row r="84" spans="2:4" x14ac:dyDescent="0.25">
      <c r="B84" s="151" t="s">
        <v>183</v>
      </c>
      <c r="C84" s="136">
        <v>0</v>
      </c>
      <c r="D84" s="136">
        <v>0</v>
      </c>
    </row>
    <row r="85" spans="2:4" x14ac:dyDescent="0.25">
      <c r="B85" s="151" t="s">
        <v>184</v>
      </c>
      <c r="C85" s="136">
        <v>-3874318</v>
      </c>
      <c r="D85" s="136">
        <v>-626357</v>
      </c>
    </row>
    <row r="86" spans="2:4" x14ac:dyDescent="0.25">
      <c r="B86" s="147" t="s">
        <v>185</v>
      </c>
      <c r="C86" s="153">
        <v>-2845900</v>
      </c>
      <c r="D86" s="153">
        <v>-1695075</v>
      </c>
    </row>
    <row r="87" spans="2:4" x14ac:dyDescent="0.25">
      <c r="B87" s="151" t="s">
        <v>186</v>
      </c>
      <c r="C87" s="136">
        <v>-1850</v>
      </c>
      <c r="D87" s="136">
        <v>-20038</v>
      </c>
    </row>
    <row r="88" spans="2:4" x14ac:dyDescent="0.25">
      <c r="B88" s="143" t="s">
        <v>187</v>
      </c>
      <c r="C88" s="144">
        <v>-2847750</v>
      </c>
      <c r="D88" s="144">
        <v>-1715113</v>
      </c>
    </row>
    <row r="89" spans="2:4" x14ac:dyDescent="0.25">
      <c r="B89" s="145" t="s">
        <v>188</v>
      </c>
      <c r="C89" s="146">
        <v>534313</v>
      </c>
      <c r="D89" s="146">
        <v>558160</v>
      </c>
    </row>
    <row r="90" spans="2:4" x14ac:dyDescent="0.25">
      <c r="B90" s="151" t="s">
        <v>189</v>
      </c>
      <c r="C90" s="136">
        <v>3222768</v>
      </c>
      <c r="D90" s="136">
        <v>2941727</v>
      </c>
    </row>
    <row r="91" spans="2:4" x14ac:dyDescent="0.25">
      <c r="B91" s="151" t="s">
        <v>190</v>
      </c>
      <c r="C91" s="136">
        <v>3472845</v>
      </c>
      <c r="D91" s="136">
        <v>3222768</v>
      </c>
    </row>
    <row r="92" spans="2:4" x14ac:dyDescent="0.25">
      <c r="B92" s="151" t="s">
        <v>191</v>
      </c>
      <c r="C92" s="136">
        <v>284236</v>
      </c>
      <c r="D92" s="136">
        <v>277119</v>
      </c>
    </row>
    <row r="93" spans="2:4" x14ac:dyDescent="0.25">
      <c r="B93" s="143" t="s">
        <v>192</v>
      </c>
      <c r="C93" s="144">
        <v>534313</v>
      </c>
      <c r="D93" s="144">
        <v>558160</v>
      </c>
    </row>
  </sheetData>
  <sheetProtection password="DDEA" sheet="1" objects="1" scenarios="1"/>
  <pageMargins left="0.25" right="0.25" top="0.75" bottom="0.75" header="0.3" footer="0.3"/>
  <pageSetup paperSize="9" scale="5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H32"/>
  <sheetViews>
    <sheetView workbookViewId="0">
      <selection activeCell="H21" sqref="H21"/>
    </sheetView>
  </sheetViews>
  <sheetFormatPr defaultColWidth="9.140625" defaultRowHeight="15" x14ac:dyDescent="0.25"/>
  <cols>
    <col min="1" max="1" width="5.7109375" style="1" customWidth="1"/>
    <col min="2" max="2" width="76.7109375" style="1" customWidth="1"/>
    <col min="3" max="4" width="12.7109375" style="1" customWidth="1"/>
    <col min="5" max="5" width="10.7109375" style="1" customWidth="1"/>
    <col min="6" max="7" width="12.85546875" style="1" customWidth="1"/>
    <col min="8" max="8" width="10.7109375" style="1" customWidth="1"/>
    <col min="9" max="16384" width="9.140625" style="1"/>
  </cols>
  <sheetData>
    <row r="4" spans="2:8" ht="35.25" customHeight="1" x14ac:dyDescent="0.25"/>
    <row r="5" spans="2:8" x14ac:dyDescent="0.25">
      <c r="H5" s="213" t="s">
        <v>44</v>
      </c>
    </row>
    <row r="6" spans="2:8" ht="30" customHeight="1" x14ac:dyDescent="0.25">
      <c r="B6" s="335"/>
      <c r="C6" s="336" t="s">
        <v>0</v>
      </c>
      <c r="D6" s="336" t="s">
        <v>1</v>
      </c>
      <c r="E6" s="294" t="s">
        <v>2</v>
      </c>
      <c r="F6" s="336">
        <v>2021</v>
      </c>
      <c r="G6" s="336">
        <v>2020</v>
      </c>
      <c r="H6" s="294" t="s">
        <v>2</v>
      </c>
    </row>
    <row r="7" spans="2:8" ht="20.100000000000001" customHeight="1" x14ac:dyDescent="0.25">
      <c r="B7" s="337" t="s">
        <v>193</v>
      </c>
      <c r="C7" s="338">
        <v>213479</v>
      </c>
      <c r="D7" s="338">
        <v>256148</v>
      </c>
      <c r="E7" s="339">
        <v>-16.657947748957636</v>
      </c>
      <c r="F7" s="338">
        <v>932049</v>
      </c>
      <c r="G7" s="338">
        <v>1839668</v>
      </c>
      <c r="H7" s="339">
        <v>-49.336021499531434</v>
      </c>
    </row>
    <row r="8" spans="2:8" ht="14.45" customHeight="1" x14ac:dyDescent="0.25">
      <c r="B8" s="340" t="s">
        <v>194</v>
      </c>
      <c r="C8" s="341">
        <v>0</v>
      </c>
      <c r="D8" s="341">
        <v>104323</v>
      </c>
      <c r="E8" s="342">
        <v>0</v>
      </c>
      <c r="F8" s="341">
        <v>255777</v>
      </c>
      <c r="G8" s="341">
        <v>341964</v>
      </c>
      <c r="H8" s="342">
        <v>-25.203530196160994</v>
      </c>
    </row>
    <row r="9" spans="2:8" ht="14.45" customHeight="1" x14ac:dyDescent="0.25">
      <c r="B9" s="343" t="s">
        <v>195</v>
      </c>
      <c r="C9" s="344">
        <v>78348</v>
      </c>
      <c r="D9" s="344">
        <v>17067</v>
      </c>
      <c r="E9" s="345">
        <v>359.06134645807697</v>
      </c>
      <c r="F9" s="344">
        <v>163888</v>
      </c>
      <c r="G9" s="346">
        <v>80704</v>
      </c>
      <c r="H9" s="345">
        <v>103.07295796986517</v>
      </c>
    </row>
    <row r="10" spans="2:8" ht="14.45" customHeight="1" x14ac:dyDescent="0.25">
      <c r="B10" s="343" t="s">
        <v>196</v>
      </c>
      <c r="C10" s="344">
        <v>0</v>
      </c>
      <c r="D10" s="344">
        <v>0</v>
      </c>
      <c r="E10" s="345">
        <v>0</v>
      </c>
      <c r="F10" s="344">
        <v>0</v>
      </c>
      <c r="G10" s="346">
        <v>0</v>
      </c>
      <c r="H10" s="345">
        <v>0</v>
      </c>
    </row>
    <row r="11" spans="2:8" ht="14.45" customHeight="1" x14ac:dyDescent="0.25">
      <c r="B11" s="343" t="s">
        <v>197</v>
      </c>
      <c r="C11" s="344">
        <v>-1275</v>
      </c>
      <c r="D11" s="344">
        <v>-11522</v>
      </c>
      <c r="E11" s="345">
        <v>-88.934212810275994</v>
      </c>
      <c r="F11" s="344">
        <v>9243</v>
      </c>
      <c r="G11" s="346">
        <v>35089</v>
      </c>
      <c r="H11" s="345">
        <v>-73.658411467981423</v>
      </c>
    </row>
    <row r="12" spans="2:8" ht="14.45" customHeight="1" x14ac:dyDescent="0.25">
      <c r="B12" s="343" t="s">
        <v>198</v>
      </c>
      <c r="C12" s="344">
        <v>79030</v>
      </c>
      <c r="D12" s="344">
        <v>96150</v>
      </c>
      <c r="E12" s="345">
        <v>-17.805512220488819</v>
      </c>
      <c r="F12" s="344">
        <v>326217</v>
      </c>
      <c r="G12" s="346">
        <v>271966</v>
      </c>
      <c r="H12" s="345">
        <v>19.94771405249185</v>
      </c>
    </row>
    <row r="13" spans="2:8" ht="14.45" customHeight="1" x14ac:dyDescent="0.25">
      <c r="B13" s="343" t="s">
        <v>199</v>
      </c>
      <c r="C13" s="344">
        <v>0</v>
      </c>
      <c r="D13" s="344">
        <v>0</v>
      </c>
      <c r="E13" s="345">
        <v>0</v>
      </c>
      <c r="F13" s="344">
        <v>0</v>
      </c>
      <c r="G13" s="346">
        <v>0</v>
      </c>
      <c r="H13" s="345">
        <v>0</v>
      </c>
    </row>
    <row r="14" spans="2:8" ht="14.45" customHeight="1" x14ac:dyDescent="0.25">
      <c r="B14" s="343" t="s">
        <v>200</v>
      </c>
      <c r="C14" s="344">
        <v>0</v>
      </c>
      <c r="D14" s="344">
        <v>0</v>
      </c>
      <c r="E14" s="345">
        <v>0</v>
      </c>
      <c r="F14" s="344">
        <v>0</v>
      </c>
      <c r="G14" s="346">
        <v>0</v>
      </c>
      <c r="H14" s="345">
        <v>0</v>
      </c>
    </row>
    <row r="15" spans="2:8" ht="30.75" customHeight="1" x14ac:dyDescent="0.25">
      <c r="B15" s="343" t="s">
        <v>201</v>
      </c>
      <c r="C15" s="344">
        <v>1939</v>
      </c>
      <c r="D15" s="344">
        <v>1109</v>
      </c>
      <c r="E15" s="345">
        <v>74.842200180342644</v>
      </c>
      <c r="F15" s="344">
        <v>5373</v>
      </c>
      <c r="G15" s="346">
        <v>2322</v>
      </c>
      <c r="H15" s="345">
        <v>131.39534883720933</v>
      </c>
    </row>
    <row r="16" spans="2:8" ht="14.45" customHeight="1" x14ac:dyDescent="0.25">
      <c r="B16" s="343" t="s">
        <v>202</v>
      </c>
      <c r="C16" s="344">
        <v>17895</v>
      </c>
      <c r="D16" s="344">
        <v>2143</v>
      </c>
      <c r="E16" s="345">
        <v>735.0443303779748</v>
      </c>
      <c r="F16" s="344">
        <v>35902</v>
      </c>
      <c r="G16" s="346">
        <v>20168</v>
      </c>
      <c r="H16" s="345">
        <v>78.014676715589061</v>
      </c>
    </row>
    <row r="17" spans="2:8" ht="14.45" customHeight="1" x14ac:dyDescent="0.25">
      <c r="B17" s="347" t="s">
        <v>203</v>
      </c>
      <c r="C17" s="344">
        <v>-2957</v>
      </c>
      <c r="D17" s="344">
        <v>25210</v>
      </c>
      <c r="E17" s="345">
        <v>0</v>
      </c>
      <c r="F17" s="344">
        <v>30043</v>
      </c>
      <c r="G17" s="346">
        <v>42729</v>
      </c>
      <c r="H17" s="345">
        <v>-29.68943808654544</v>
      </c>
    </row>
    <row r="18" spans="2:8" ht="14.45" customHeight="1" x14ac:dyDescent="0.25">
      <c r="B18" s="347" t="s">
        <v>204</v>
      </c>
      <c r="C18" s="344">
        <v>0</v>
      </c>
      <c r="D18" s="344">
        <v>-3799</v>
      </c>
      <c r="E18" s="345">
        <v>0</v>
      </c>
      <c r="F18" s="344">
        <v>0</v>
      </c>
      <c r="G18" s="346">
        <v>24511</v>
      </c>
      <c r="H18" s="345">
        <v>0</v>
      </c>
    </row>
    <row r="19" spans="2:8" ht="14.45" customHeight="1" x14ac:dyDescent="0.25">
      <c r="B19" s="347" t="s">
        <v>205</v>
      </c>
      <c r="C19" s="344">
        <v>6814</v>
      </c>
      <c r="D19" s="344">
        <v>3632</v>
      </c>
      <c r="E19" s="345">
        <v>87.610132158590304</v>
      </c>
      <c r="F19" s="344">
        <v>21640</v>
      </c>
      <c r="G19" s="346">
        <v>944549</v>
      </c>
      <c r="H19" s="345">
        <v>-97.708959514011454</v>
      </c>
    </row>
    <row r="20" spans="2:8" ht="14.45" customHeight="1" x14ac:dyDescent="0.25">
      <c r="B20" s="347" t="s">
        <v>206</v>
      </c>
      <c r="C20" s="344">
        <v>33685</v>
      </c>
      <c r="D20" s="344">
        <v>21835</v>
      </c>
      <c r="E20" s="348">
        <v>54.270666361346457</v>
      </c>
      <c r="F20" s="344">
        <v>83966</v>
      </c>
      <c r="G20" s="346">
        <v>75666</v>
      </c>
      <c r="H20" s="348">
        <v>10.969259641054109</v>
      </c>
    </row>
    <row r="21" spans="2:8" ht="20.100000000000001" customHeight="1" x14ac:dyDescent="0.25">
      <c r="B21" s="349" t="s">
        <v>207</v>
      </c>
      <c r="C21" s="350">
        <v>-420659</v>
      </c>
      <c r="D21" s="350">
        <v>-257841</v>
      </c>
      <c r="E21" s="351">
        <v>63.146667907741595</v>
      </c>
      <c r="F21" s="350">
        <v>-1259410</v>
      </c>
      <c r="G21" s="350">
        <v>-973397</v>
      </c>
      <c r="H21" s="351">
        <v>29.382975291684698</v>
      </c>
    </row>
    <row r="22" spans="2:8" ht="14.45" customHeight="1" x14ac:dyDescent="0.25">
      <c r="B22" s="352" t="s">
        <v>208</v>
      </c>
      <c r="C22" s="353">
        <v>-300238</v>
      </c>
      <c r="D22" s="353">
        <v>-145133</v>
      </c>
      <c r="E22" s="342">
        <v>106.87093906968093</v>
      </c>
      <c r="F22" s="353">
        <v>-855814</v>
      </c>
      <c r="G22" s="353">
        <v>-607569</v>
      </c>
      <c r="H22" s="342">
        <v>40.858733740529885</v>
      </c>
    </row>
    <row r="23" spans="2:8" ht="14.45" customHeight="1" x14ac:dyDescent="0.25">
      <c r="B23" s="352" t="s">
        <v>209</v>
      </c>
      <c r="C23" s="353">
        <v>-36073</v>
      </c>
      <c r="D23" s="353">
        <v>-65899</v>
      </c>
      <c r="E23" s="345">
        <v>-45.260170867539721</v>
      </c>
      <c r="F23" s="353">
        <v>-200629</v>
      </c>
      <c r="G23" s="353">
        <v>-192848</v>
      </c>
      <c r="H23" s="345">
        <v>4.0347838712353701</v>
      </c>
    </row>
    <row r="24" spans="2:8" ht="14.45" customHeight="1" x14ac:dyDescent="0.25">
      <c r="B24" s="352" t="s">
        <v>203</v>
      </c>
      <c r="C24" s="353">
        <v>-14200</v>
      </c>
      <c r="D24" s="353">
        <v>-4989</v>
      </c>
      <c r="E24" s="345">
        <v>184.62617759069951</v>
      </c>
      <c r="F24" s="353">
        <v>-58814</v>
      </c>
      <c r="G24" s="353">
        <v>-75478</v>
      </c>
      <c r="H24" s="345">
        <v>-22.077956490633031</v>
      </c>
    </row>
    <row r="25" spans="2:8" ht="14.45" customHeight="1" x14ac:dyDescent="0.25">
      <c r="B25" s="343" t="s">
        <v>210</v>
      </c>
      <c r="C25" s="353">
        <v>-34354</v>
      </c>
      <c r="D25" s="353">
        <v>-27748</v>
      </c>
      <c r="E25" s="345">
        <v>23.807121233962803</v>
      </c>
      <c r="F25" s="353">
        <v>-34382</v>
      </c>
      <c r="G25" s="353">
        <v>-27748</v>
      </c>
      <c r="H25" s="345">
        <v>23.908029407524857</v>
      </c>
    </row>
    <row r="26" spans="2:8" ht="14.45" customHeight="1" x14ac:dyDescent="0.25">
      <c r="B26" s="343" t="s">
        <v>202</v>
      </c>
      <c r="C26" s="353">
        <v>-2019</v>
      </c>
      <c r="D26" s="353">
        <v>0</v>
      </c>
      <c r="E26" s="345">
        <v>0</v>
      </c>
      <c r="F26" s="353">
        <v>-3744</v>
      </c>
      <c r="G26" s="353">
        <v>-62</v>
      </c>
      <c r="H26" s="345">
        <v>0</v>
      </c>
    </row>
    <row r="27" spans="2:8" ht="14.45" customHeight="1" x14ac:dyDescent="0.25">
      <c r="B27" s="343" t="s">
        <v>204</v>
      </c>
      <c r="C27" s="353">
        <v>-3177</v>
      </c>
      <c r="D27" s="353">
        <v>0</v>
      </c>
      <c r="E27" s="345">
        <v>0</v>
      </c>
      <c r="F27" s="353">
        <v>-20401</v>
      </c>
      <c r="G27" s="353">
        <v>0</v>
      </c>
      <c r="H27" s="345">
        <v>0</v>
      </c>
    </row>
    <row r="28" spans="2:8" ht="14.45" customHeight="1" x14ac:dyDescent="0.25">
      <c r="B28" s="343" t="s">
        <v>211</v>
      </c>
      <c r="C28" s="353">
        <v>-5671</v>
      </c>
      <c r="D28" s="353">
        <v>-2040</v>
      </c>
      <c r="E28" s="345">
        <v>177.99019607843135</v>
      </c>
      <c r="F28" s="353">
        <v>-14814</v>
      </c>
      <c r="G28" s="353">
        <v>-12550</v>
      </c>
      <c r="H28" s="345">
        <v>18.03984063745019</v>
      </c>
    </row>
    <row r="29" spans="2:8" ht="14.45" customHeight="1" x14ac:dyDescent="0.25">
      <c r="B29" s="343" t="s">
        <v>212</v>
      </c>
      <c r="C29" s="353">
        <v>1</v>
      </c>
      <c r="D29" s="353">
        <v>0</v>
      </c>
      <c r="E29" s="345">
        <v>0</v>
      </c>
      <c r="F29" s="353">
        <v>-1787</v>
      </c>
      <c r="G29" s="353">
        <v>0</v>
      </c>
      <c r="H29" s="345">
        <v>0</v>
      </c>
    </row>
    <row r="30" spans="2:8" ht="14.45" customHeight="1" x14ac:dyDescent="0.25">
      <c r="B30" s="347" t="s">
        <v>213</v>
      </c>
      <c r="C30" s="353">
        <v>0</v>
      </c>
      <c r="D30" s="353">
        <v>0</v>
      </c>
      <c r="E30" s="345">
        <v>0</v>
      </c>
      <c r="F30" s="353">
        <v>0</v>
      </c>
      <c r="G30" s="353">
        <v>0</v>
      </c>
      <c r="H30" s="345">
        <v>0</v>
      </c>
    </row>
    <row r="31" spans="2:8" ht="14.45" customHeight="1" x14ac:dyDescent="0.25">
      <c r="B31" s="347" t="s">
        <v>214</v>
      </c>
      <c r="C31" s="353">
        <v>-24928</v>
      </c>
      <c r="D31" s="353">
        <v>-12032</v>
      </c>
      <c r="E31" s="348">
        <v>107.18085106382978</v>
      </c>
      <c r="F31" s="353">
        <v>-69025</v>
      </c>
      <c r="G31" s="353">
        <v>-57142</v>
      </c>
      <c r="H31" s="348">
        <v>20.795561933428996</v>
      </c>
    </row>
    <row r="32" spans="2:8" ht="20.100000000000001" customHeight="1" x14ac:dyDescent="0.25">
      <c r="B32" s="354" t="s">
        <v>215</v>
      </c>
      <c r="C32" s="350">
        <v>-207180</v>
      </c>
      <c r="D32" s="350">
        <v>-1693</v>
      </c>
      <c r="E32" s="351">
        <v>0</v>
      </c>
      <c r="F32" s="350">
        <v>-327361</v>
      </c>
      <c r="G32" s="350">
        <v>866271</v>
      </c>
      <c r="H32" s="351">
        <v>0</v>
      </c>
    </row>
  </sheetData>
  <sheetProtection password="DDEA" sheet="1" objects="1" scenarios="1"/>
  <pageMargins left="0.25" right="0.25" top="0.75" bottom="0.75" header="0.3" footer="0.3"/>
  <pageSetup paperSize="9" scale="8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H46"/>
  <sheetViews>
    <sheetView workbookViewId="0">
      <selection activeCell="H23" sqref="H23"/>
    </sheetView>
  </sheetViews>
  <sheetFormatPr defaultColWidth="9.140625" defaultRowHeight="15" x14ac:dyDescent="0.25"/>
  <cols>
    <col min="1" max="1" width="5.7109375" style="1" customWidth="1"/>
    <col min="2" max="2" width="61.140625" style="1" customWidth="1"/>
    <col min="3" max="4" width="12" style="1" customWidth="1"/>
    <col min="5" max="5" width="10.42578125" style="1" customWidth="1"/>
    <col min="6" max="7" width="12" style="1" customWidth="1"/>
    <col min="8" max="8" width="8.28515625" style="1" customWidth="1"/>
    <col min="9" max="16384" width="9.140625" style="1"/>
  </cols>
  <sheetData>
    <row r="4" spans="2:8" ht="35.25" customHeight="1" x14ac:dyDescent="0.25"/>
    <row r="6" spans="2:8" x14ac:dyDescent="0.25">
      <c r="B6" s="935" t="s">
        <v>44</v>
      </c>
      <c r="C6" s="935"/>
      <c r="D6" s="935"/>
      <c r="E6" s="935"/>
      <c r="F6" s="935"/>
      <c r="G6" s="935"/>
      <c r="H6" s="935"/>
    </row>
    <row r="7" spans="2:8" x14ac:dyDescent="0.25">
      <c r="B7" s="944" t="s">
        <v>216</v>
      </c>
      <c r="C7" s="933" t="s">
        <v>0</v>
      </c>
      <c r="D7" s="933" t="s">
        <v>1</v>
      </c>
      <c r="E7" s="931" t="s">
        <v>217</v>
      </c>
      <c r="F7" s="933">
        <v>2021</v>
      </c>
      <c r="G7" s="933">
        <v>2020</v>
      </c>
      <c r="H7" s="931" t="s">
        <v>217</v>
      </c>
    </row>
    <row r="8" spans="2:8" x14ac:dyDescent="0.25">
      <c r="B8" s="945"/>
      <c r="C8" s="934"/>
      <c r="D8" s="934"/>
      <c r="E8" s="932"/>
      <c r="F8" s="934"/>
      <c r="G8" s="934"/>
      <c r="H8" s="932"/>
    </row>
    <row r="9" spans="2:8" x14ac:dyDescent="0.25">
      <c r="B9" s="118" t="s">
        <v>218</v>
      </c>
      <c r="C9" s="355">
        <v>942920</v>
      </c>
      <c r="D9" s="355">
        <v>1308740.2063199999</v>
      </c>
      <c r="E9" s="119">
        <v>-27.952087400801783</v>
      </c>
      <c r="F9" s="355">
        <v>6528577</v>
      </c>
      <c r="G9" s="355">
        <v>5263179</v>
      </c>
      <c r="H9" s="119">
        <v>24.04246558971299</v>
      </c>
    </row>
    <row r="10" spans="2:8" x14ac:dyDescent="0.25">
      <c r="B10" s="120" t="s">
        <v>219</v>
      </c>
      <c r="C10" s="356">
        <v>0</v>
      </c>
      <c r="D10" s="356">
        <v>68754</v>
      </c>
      <c r="E10" s="121">
        <v>0</v>
      </c>
      <c r="F10" s="356">
        <v>1872380</v>
      </c>
      <c r="G10" s="356">
        <v>259559.00000000003</v>
      </c>
      <c r="H10" s="121">
        <v>621.36970785062351</v>
      </c>
    </row>
    <row r="11" spans="2:8" x14ac:dyDescent="0.25">
      <c r="B11" s="118" t="s">
        <v>220</v>
      </c>
      <c r="C11" s="355">
        <v>942920</v>
      </c>
      <c r="D11" s="355">
        <v>1377494.3793599997</v>
      </c>
      <c r="E11" s="119">
        <v>-31.548178044973806</v>
      </c>
      <c r="F11" s="355">
        <v>8400957</v>
      </c>
      <c r="G11" s="355">
        <v>5522738</v>
      </c>
      <c r="H11" s="119">
        <v>52.115798359436937</v>
      </c>
    </row>
    <row r="12" spans="2:8" x14ac:dyDescent="0.25">
      <c r="B12" s="120" t="s">
        <v>221</v>
      </c>
      <c r="C12" s="356">
        <v>0</v>
      </c>
      <c r="D12" s="356">
        <v>144730</v>
      </c>
      <c r="E12" s="121">
        <v>0</v>
      </c>
      <c r="F12" s="356">
        <v>69346</v>
      </c>
      <c r="G12" s="356">
        <v>176497</v>
      </c>
      <c r="H12" s="121">
        <v>-60.709813764539909</v>
      </c>
    </row>
    <row r="13" spans="2:8" x14ac:dyDescent="0.25">
      <c r="B13" s="120" t="s">
        <v>222</v>
      </c>
      <c r="C13" s="356">
        <v>125713</v>
      </c>
      <c r="D13" s="356">
        <v>66781</v>
      </c>
      <c r="E13" s="121">
        <v>88.246656983273652</v>
      </c>
      <c r="F13" s="356">
        <v>139232</v>
      </c>
      <c r="G13" s="356">
        <v>66781</v>
      </c>
      <c r="H13" s="121">
        <v>108.49043889729111</v>
      </c>
    </row>
    <row r="14" spans="2:8" x14ac:dyDescent="0.25">
      <c r="B14" s="120" t="s">
        <v>223</v>
      </c>
      <c r="C14" s="356">
        <v>0</v>
      </c>
      <c r="D14" s="356">
        <v>0</v>
      </c>
      <c r="E14" s="121">
        <v>0</v>
      </c>
      <c r="F14" s="356">
        <v>0</v>
      </c>
      <c r="G14" s="356">
        <v>-810563</v>
      </c>
      <c r="H14" s="121">
        <v>0</v>
      </c>
    </row>
    <row r="15" spans="2:8" x14ac:dyDescent="0.25">
      <c r="B15" s="120" t="s">
        <v>224</v>
      </c>
      <c r="C15" s="356">
        <v>37143</v>
      </c>
      <c r="D15" s="356">
        <v>770</v>
      </c>
      <c r="E15" s="121">
        <v>0</v>
      </c>
      <c r="F15" s="356">
        <v>35818</v>
      </c>
      <c r="G15" s="356">
        <v>-137462</v>
      </c>
      <c r="H15" s="121">
        <v>0</v>
      </c>
    </row>
    <row r="16" spans="2:8" x14ac:dyDescent="0.25">
      <c r="B16" s="120" t="s">
        <v>225</v>
      </c>
      <c r="C16" s="356">
        <v>0</v>
      </c>
      <c r="D16" s="356">
        <v>0</v>
      </c>
      <c r="E16" s="121">
        <v>0</v>
      </c>
      <c r="F16" s="356">
        <v>-1723913</v>
      </c>
      <c r="G16" s="356">
        <v>0</v>
      </c>
      <c r="H16" s="121">
        <v>0</v>
      </c>
    </row>
    <row r="17" spans="2:8" x14ac:dyDescent="0.25">
      <c r="B17" s="120" t="s">
        <v>226</v>
      </c>
      <c r="C17" s="356">
        <v>0</v>
      </c>
      <c r="D17" s="356">
        <v>0</v>
      </c>
      <c r="E17" s="121">
        <v>0</v>
      </c>
      <c r="F17" s="356">
        <v>-1570543</v>
      </c>
      <c r="G17" s="356">
        <v>0</v>
      </c>
      <c r="H17" s="121">
        <v>0</v>
      </c>
    </row>
    <row r="18" spans="2:8" x14ac:dyDescent="0.25">
      <c r="B18" s="120" t="s">
        <v>227</v>
      </c>
      <c r="C18" s="356">
        <v>29951</v>
      </c>
      <c r="D18" s="356">
        <v>-48032</v>
      </c>
      <c r="E18" s="121">
        <v>0</v>
      </c>
      <c r="F18" s="356">
        <v>29951</v>
      </c>
      <c r="G18" s="356">
        <v>53631</v>
      </c>
      <c r="H18" s="121">
        <v>-44.153567899162795</v>
      </c>
    </row>
    <row r="19" spans="2:8" x14ac:dyDescent="0.25">
      <c r="B19" s="120" t="s">
        <v>228</v>
      </c>
      <c r="C19" s="356">
        <v>-24337</v>
      </c>
      <c r="D19" s="356">
        <v>-124534</v>
      </c>
      <c r="E19" s="121">
        <v>-80.457545730483247</v>
      </c>
      <c r="F19" s="356">
        <v>-125136.64853999999</v>
      </c>
      <c r="G19" s="356">
        <v>-26109</v>
      </c>
      <c r="H19" s="121">
        <v>379.28548983109272</v>
      </c>
    </row>
    <row r="20" spans="2:8" x14ac:dyDescent="0.25">
      <c r="B20" s="120" t="s">
        <v>229</v>
      </c>
      <c r="C20" s="356">
        <v>-71836</v>
      </c>
      <c r="D20" s="356">
        <v>0</v>
      </c>
      <c r="E20" s="121">
        <v>0</v>
      </c>
      <c r="F20" s="356">
        <v>-71836</v>
      </c>
      <c r="G20" s="356">
        <v>0</v>
      </c>
      <c r="H20" s="121">
        <v>0</v>
      </c>
    </row>
    <row r="21" spans="2:8" x14ac:dyDescent="0.25">
      <c r="B21" s="120" t="s">
        <v>230</v>
      </c>
      <c r="C21" s="356">
        <v>0</v>
      </c>
      <c r="D21" s="356">
        <v>0</v>
      </c>
      <c r="E21" s="121">
        <v>0</v>
      </c>
      <c r="F21" s="356">
        <v>-47027</v>
      </c>
      <c r="G21" s="356">
        <v>39396</v>
      </c>
      <c r="H21" s="121">
        <v>0</v>
      </c>
    </row>
    <row r="22" spans="2:8" x14ac:dyDescent="0.25">
      <c r="B22" s="118" t="s">
        <v>231</v>
      </c>
      <c r="C22" s="355">
        <v>1039554.0000000001</v>
      </c>
      <c r="D22" s="355">
        <v>1417209.3793599994</v>
      </c>
      <c r="E22" s="119">
        <v>-26.647818230679899</v>
      </c>
      <c r="F22" s="355">
        <v>5136848.3514599986</v>
      </c>
      <c r="G22" s="355">
        <v>4884909</v>
      </c>
      <c r="H22" s="119">
        <v>5.157503475704428</v>
      </c>
    </row>
    <row r="23" spans="2:8" x14ac:dyDescent="0.25">
      <c r="B23" s="120" t="s">
        <v>232</v>
      </c>
      <c r="C23" s="356">
        <v>-87348</v>
      </c>
      <c r="D23" s="356">
        <v>-110148</v>
      </c>
      <c r="E23" s="121">
        <v>-20.699422595053928</v>
      </c>
      <c r="F23" s="356">
        <v>-366314</v>
      </c>
      <c r="G23" s="356">
        <v>-193547</v>
      </c>
      <c r="H23" s="121">
        <v>89.263589722393036</v>
      </c>
    </row>
    <row r="24" spans="2:8" x14ac:dyDescent="0.25">
      <c r="B24" s="118" t="s">
        <v>233</v>
      </c>
      <c r="C24" s="355">
        <v>952206.00000000012</v>
      </c>
      <c r="D24" s="355">
        <v>1307061.3793599997</v>
      </c>
      <c r="E24" s="119">
        <v>-27.149098348675395</v>
      </c>
      <c r="F24" s="355">
        <v>4770534.3514599977</v>
      </c>
      <c r="G24" s="355">
        <v>4691362</v>
      </c>
      <c r="H24" s="119">
        <v>1.6876197458221665</v>
      </c>
    </row>
    <row r="25" spans="2:8" x14ac:dyDescent="0.25">
      <c r="B25" s="937" t="s">
        <v>234</v>
      </c>
      <c r="C25" s="937"/>
      <c r="D25" s="937"/>
      <c r="E25" s="937"/>
      <c r="F25" s="937"/>
      <c r="G25" s="937"/>
      <c r="H25" s="937"/>
    </row>
    <row r="26" spans="2:8" x14ac:dyDescent="0.25">
      <c r="B26" s="132"/>
      <c r="C26" s="132"/>
      <c r="D26" s="132"/>
      <c r="E26" s="132"/>
      <c r="F26" s="133"/>
      <c r="G26" s="133"/>
      <c r="H26" s="132"/>
    </row>
    <row r="27" spans="2:8" x14ac:dyDescent="0.25">
      <c r="B27" s="935" t="s">
        <v>44</v>
      </c>
      <c r="C27" s="935"/>
      <c r="D27" s="935"/>
      <c r="E27" s="935"/>
      <c r="F27" s="935"/>
      <c r="G27" s="935"/>
      <c r="H27" s="935"/>
    </row>
    <row r="28" spans="2:8" x14ac:dyDescent="0.25">
      <c r="B28" s="938" t="s">
        <v>235</v>
      </c>
      <c r="C28" s="940" t="s">
        <v>0</v>
      </c>
      <c r="D28" s="940" t="s">
        <v>1</v>
      </c>
      <c r="E28" s="942" t="s">
        <v>217</v>
      </c>
      <c r="F28" s="940">
        <v>2021</v>
      </c>
      <c r="G28" s="940">
        <v>2020</v>
      </c>
      <c r="H28" s="942" t="s">
        <v>217</v>
      </c>
    </row>
    <row r="29" spans="2:8" x14ac:dyDescent="0.25">
      <c r="B29" s="939"/>
      <c r="C29" s="941"/>
      <c r="D29" s="941"/>
      <c r="E29" s="943"/>
      <c r="F29" s="941"/>
      <c r="G29" s="941"/>
      <c r="H29" s="943"/>
    </row>
    <row r="30" spans="2:8" x14ac:dyDescent="0.25">
      <c r="B30" s="118" t="s">
        <v>236</v>
      </c>
      <c r="C30" s="355">
        <v>80235</v>
      </c>
      <c r="D30" s="355">
        <v>107707</v>
      </c>
      <c r="E30" s="119">
        <v>-25.506234506578028</v>
      </c>
      <c r="F30" s="355">
        <v>341147</v>
      </c>
      <c r="G30" s="355">
        <v>174355</v>
      </c>
      <c r="H30" s="119">
        <v>95.662298184738034</v>
      </c>
    </row>
    <row r="31" spans="2:8" x14ac:dyDescent="0.25">
      <c r="B31" s="122" t="s">
        <v>237</v>
      </c>
      <c r="C31" s="357">
        <v>-226</v>
      </c>
      <c r="D31" s="357">
        <v>211</v>
      </c>
      <c r="E31" s="358">
        <v>0</v>
      </c>
      <c r="F31" s="357">
        <v>1269</v>
      </c>
      <c r="G31" s="357">
        <v>-2378</v>
      </c>
      <c r="H31" s="358">
        <v>0</v>
      </c>
    </row>
    <row r="32" spans="2:8" x14ac:dyDescent="0.25">
      <c r="B32" s="359" t="s">
        <v>238</v>
      </c>
      <c r="C32" s="357">
        <v>3885</v>
      </c>
      <c r="D32" s="357">
        <v>535</v>
      </c>
      <c r="E32" s="358">
        <v>626.1682242990654</v>
      </c>
      <c r="F32" s="357">
        <v>13765</v>
      </c>
      <c r="G32" s="357">
        <v>-8964</v>
      </c>
      <c r="H32" s="358">
        <v>0</v>
      </c>
    </row>
    <row r="33" spans="2:8" x14ac:dyDescent="0.25">
      <c r="B33" s="122" t="s">
        <v>239</v>
      </c>
      <c r="C33" s="357">
        <v>4731</v>
      </c>
      <c r="D33" s="357">
        <v>7804</v>
      </c>
      <c r="E33" s="358">
        <v>-39.377242439774477</v>
      </c>
      <c r="F33" s="357">
        <v>20255</v>
      </c>
      <c r="G33" s="357">
        <v>13672</v>
      </c>
      <c r="H33" s="358">
        <v>48.149502633118793</v>
      </c>
    </row>
    <row r="34" spans="2:8" x14ac:dyDescent="0.25">
      <c r="B34" s="122" t="s">
        <v>240</v>
      </c>
      <c r="C34" s="357">
        <v>19735</v>
      </c>
      <c r="D34" s="357">
        <v>2763</v>
      </c>
      <c r="E34" s="358">
        <v>614.25986246833156</v>
      </c>
      <c r="F34" s="357">
        <v>96614</v>
      </c>
      <c r="G34" s="357">
        <v>25644</v>
      </c>
      <c r="H34" s="358">
        <v>276.75089689596007</v>
      </c>
    </row>
    <row r="35" spans="2:8" x14ac:dyDescent="0.25">
      <c r="B35" s="123" t="s">
        <v>241</v>
      </c>
      <c r="C35" s="357">
        <v>14929</v>
      </c>
      <c r="D35" s="357">
        <v>9035</v>
      </c>
      <c r="E35" s="358">
        <v>65.235196458218041</v>
      </c>
      <c r="F35" s="357">
        <v>57363</v>
      </c>
      <c r="G35" s="357">
        <v>25528</v>
      </c>
      <c r="H35" s="358">
        <v>124.7062049514259</v>
      </c>
    </row>
    <row r="36" spans="2:8" x14ac:dyDescent="0.25">
      <c r="B36" s="122" t="s">
        <v>242</v>
      </c>
      <c r="C36" s="357">
        <v>11624</v>
      </c>
      <c r="D36" s="357">
        <v>19620</v>
      </c>
      <c r="E36" s="358">
        <v>-40.754332313965349</v>
      </c>
      <c r="F36" s="357">
        <v>35112</v>
      </c>
      <c r="G36" s="357">
        <v>29708</v>
      </c>
      <c r="H36" s="358">
        <v>18.190386427898208</v>
      </c>
    </row>
    <row r="37" spans="2:8" x14ac:dyDescent="0.25">
      <c r="B37" s="123" t="s">
        <v>243</v>
      </c>
      <c r="C37" s="357">
        <v>7394</v>
      </c>
      <c r="D37" s="357">
        <v>23190</v>
      </c>
      <c r="E37" s="358">
        <v>-68.115567054764981</v>
      </c>
      <c r="F37" s="357">
        <v>63173</v>
      </c>
      <c r="G37" s="357">
        <v>48594</v>
      </c>
      <c r="H37" s="358">
        <v>30.001646293781125</v>
      </c>
    </row>
    <row r="38" spans="2:8" x14ac:dyDescent="0.25">
      <c r="B38" s="359" t="s">
        <v>244</v>
      </c>
      <c r="C38" s="357">
        <v>17938</v>
      </c>
      <c r="D38" s="357">
        <v>44549</v>
      </c>
      <c r="E38" s="358">
        <v>-59.734225235134339</v>
      </c>
      <c r="F38" s="357">
        <v>53492</v>
      </c>
      <c r="G38" s="357">
        <v>42666</v>
      </c>
      <c r="H38" s="358">
        <v>25.373833966155711</v>
      </c>
    </row>
    <row r="39" spans="2:8" x14ac:dyDescent="0.25">
      <c r="B39" s="122" t="s">
        <v>245</v>
      </c>
      <c r="C39" s="357">
        <v>225</v>
      </c>
      <c r="D39" s="357">
        <v>0</v>
      </c>
      <c r="E39" s="358">
        <v>0</v>
      </c>
      <c r="F39" s="357">
        <v>104</v>
      </c>
      <c r="G39" s="357">
        <v>-115</v>
      </c>
      <c r="H39" s="358">
        <v>0</v>
      </c>
    </row>
    <row r="40" spans="2:8" x14ac:dyDescent="0.25">
      <c r="B40" s="118" t="s">
        <v>246</v>
      </c>
      <c r="C40" s="355">
        <v>7113</v>
      </c>
      <c r="D40" s="355">
        <v>2442</v>
      </c>
      <c r="E40" s="119">
        <v>191.27764127764127</v>
      </c>
      <c r="F40" s="355">
        <v>25167</v>
      </c>
      <c r="G40" s="355">
        <v>19192</v>
      </c>
      <c r="H40" s="119">
        <v>31.132763651521465</v>
      </c>
    </row>
    <row r="41" spans="2:8" x14ac:dyDescent="0.25">
      <c r="B41" s="122" t="s">
        <v>247</v>
      </c>
      <c r="C41" s="357">
        <v>1888</v>
      </c>
      <c r="D41" s="357">
        <v>2441</v>
      </c>
      <c r="E41" s="358">
        <v>-22.654649733715694</v>
      </c>
      <c r="F41" s="357">
        <v>8574</v>
      </c>
      <c r="G41" s="357">
        <v>9674</v>
      </c>
      <c r="H41" s="358">
        <v>-11.370684308455658</v>
      </c>
    </row>
    <row r="42" spans="2:8" x14ac:dyDescent="0.25">
      <c r="B42" s="122" t="s">
        <v>248</v>
      </c>
      <c r="C42" s="357">
        <v>5225</v>
      </c>
      <c r="D42" s="357">
        <v>6</v>
      </c>
      <c r="E42" s="358" t="s">
        <v>36</v>
      </c>
      <c r="F42" s="357">
        <v>16596</v>
      </c>
      <c r="G42" s="357">
        <v>9629</v>
      </c>
      <c r="H42" s="358">
        <v>72.354346245716059</v>
      </c>
    </row>
    <row r="43" spans="2:8" ht="15.75" x14ac:dyDescent="0.25">
      <c r="B43" s="124" t="s">
        <v>249</v>
      </c>
      <c r="C43" s="357">
        <v>0</v>
      </c>
      <c r="D43" s="357">
        <v>-5</v>
      </c>
      <c r="E43" s="358">
        <v>0</v>
      </c>
      <c r="F43" s="357">
        <v>0</v>
      </c>
      <c r="G43" s="357">
        <v>-93</v>
      </c>
      <c r="H43" s="358">
        <v>0</v>
      </c>
    </row>
    <row r="44" spans="2:8" ht="15.75" x14ac:dyDescent="0.25">
      <c r="B44" s="122" t="s">
        <v>250</v>
      </c>
      <c r="C44" s="357">
        <v>0</v>
      </c>
      <c r="D44" s="357">
        <v>0</v>
      </c>
      <c r="E44" s="358">
        <v>0</v>
      </c>
      <c r="F44" s="357">
        <v>-3</v>
      </c>
      <c r="G44" s="357">
        <v>-18</v>
      </c>
      <c r="H44" s="358">
        <v>-83.333333333333343</v>
      </c>
    </row>
    <row r="45" spans="2:8" x14ac:dyDescent="0.25">
      <c r="B45" s="154" t="s">
        <v>251</v>
      </c>
      <c r="C45" s="360">
        <v>87348</v>
      </c>
      <c r="D45" s="360">
        <v>110149</v>
      </c>
      <c r="E45" s="361">
        <v>-20.700142534203671</v>
      </c>
      <c r="F45" s="360">
        <v>366314</v>
      </c>
      <c r="G45" s="360">
        <v>193547</v>
      </c>
      <c r="H45" s="362">
        <v>234.49962828844818</v>
      </c>
    </row>
    <row r="46" spans="2:8" x14ac:dyDescent="0.25">
      <c r="B46" s="936" t="s">
        <v>252</v>
      </c>
      <c r="C46" s="936"/>
      <c r="D46" s="936"/>
      <c r="E46" s="936"/>
      <c r="F46" s="936"/>
      <c r="G46" s="936"/>
      <c r="H46" s="936"/>
    </row>
  </sheetData>
  <sheetProtection password="DDEA" sheet="1" objects="1" scenarios="1"/>
  <mergeCells count="18">
    <mergeCell ref="C7:C8"/>
    <mergeCell ref="D7:D8"/>
    <mergeCell ref="E7:E8"/>
    <mergeCell ref="F7:F8"/>
    <mergeCell ref="B6:H6"/>
    <mergeCell ref="B46:H46"/>
    <mergeCell ref="G7:G8"/>
    <mergeCell ref="H7:H8"/>
    <mergeCell ref="B25:H25"/>
    <mergeCell ref="B27:H27"/>
    <mergeCell ref="B28:B29"/>
    <mergeCell ref="C28:C29"/>
    <mergeCell ref="D28:D29"/>
    <mergeCell ref="E28:E29"/>
    <mergeCell ref="F28:F29"/>
    <mergeCell ref="G28:G29"/>
    <mergeCell ref="H28:H29"/>
    <mergeCell ref="B7:B8"/>
  </mergeCells>
  <printOptions horizontalCentered="1"/>
  <pageMargins left="0.23622047244094491" right="0.23622047244094491" top="0.74803149606299213" bottom="0.74803149606299213" header="0.31496062992125984" footer="0.31496062992125984"/>
  <pageSetup paperSize="9" scale="7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H39"/>
  <sheetViews>
    <sheetView zoomScaleNormal="100" workbookViewId="0">
      <selection activeCell="H22" sqref="H22"/>
    </sheetView>
  </sheetViews>
  <sheetFormatPr defaultColWidth="9.140625" defaultRowHeight="15" x14ac:dyDescent="0.25"/>
  <cols>
    <col min="1" max="1" width="5.7109375" style="1" customWidth="1"/>
    <col min="2" max="2" width="50.7109375" style="1" customWidth="1"/>
    <col min="3" max="4" width="12.7109375" style="1" customWidth="1"/>
    <col min="5" max="5" width="10.7109375" style="1" customWidth="1"/>
    <col min="6" max="7" width="12.7109375" style="1" customWidth="1"/>
    <col min="8" max="8" width="10.7109375" style="1" customWidth="1"/>
    <col min="9" max="16384" width="9.140625" style="1"/>
  </cols>
  <sheetData>
    <row r="4" spans="2:8" ht="35.25" customHeight="1" x14ac:dyDescent="0.25"/>
    <row r="6" spans="2:8" ht="15" customHeight="1" x14ac:dyDescent="0.25">
      <c r="B6" s="946"/>
      <c r="C6" s="947"/>
      <c r="D6" s="947"/>
      <c r="E6" s="947"/>
      <c r="F6" s="947"/>
      <c r="G6" s="947"/>
      <c r="H6" s="125" t="s">
        <v>44</v>
      </c>
    </row>
    <row r="7" spans="2:8" ht="30" customHeight="1" x14ac:dyDescent="0.25">
      <c r="B7" s="128" t="s">
        <v>253</v>
      </c>
      <c r="C7" s="128" t="s">
        <v>0</v>
      </c>
      <c r="D7" s="128" t="s">
        <v>1</v>
      </c>
      <c r="E7" s="129" t="s">
        <v>2</v>
      </c>
      <c r="F7" s="130">
        <v>2021</v>
      </c>
      <c r="G7" s="130">
        <v>2020</v>
      </c>
      <c r="H7" s="129" t="s">
        <v>2</v>
      </c>
    </row>
    <row r="8" spans="2:8" x14ac:dyDescent="0.25">
      <c r="B8" s="363" t="s">
        <v>4</v>
      </c>
      <c r="C8" s="364">
        <v>2099346</v>
      </c>
      <c r="D8" s="364">
        <v>1658316.4011699995</v>
      </c>
      <c r="E8" s="365">
        <v>26.595021222659241</v>
      </c>
      <c r="F8" s="364">
        <v>7551426</v>
      </c>
      <c r="G8" s="364">
        <v>5029120.2681299997</v>
      </c>
      <c r="H8" s="365">
        <v>50.154014964686475</v>
      </c>
    </row>
    <row r="9" spans="2:8" x14ac:dyDescent="0.25">
      <c r="B9" s="366" t="s">
        <v>5</v>
      </c>
      <c r="C9" s="367">
        <v>50826</v>
      </c>
      <c r="D9" s="367">
        <v>159057.29804999998</v>
      </c>
      <c r="E9" s="368">
        <v>-68.045477558645089</v>
      </c>
      <c r="F9" s="367">
        <v>204098</v>
      </c>
      <c r="G9" s="367">
        <v>590121.89237999998</v>
      </c>
      <c r="H9" s="368">
        <v>-65.414263962168988</v>
      </c>
    </row>
    <row r="10" spans="2:8" x14ac:dyDescent="0.25">
      <c r="B10" s="366" t="s">
        <v>6</v>
      </c>
      <c r="C10" s="367">
        <v>1677474</v>
      </c>
      <c r="D10" s="367">
        <v>1092558.1940199998</v>
      </c>
      <c r="E10" s="368">
        <v>53.536352496505366</v>
      </c>
      <c r="F10" s="367">
        <v>5803415</v>
      </c>
      <c r="G10" s="367">
        <v>3241053</v>
      </c>
      <c r="H10" s="368">
        <v>79.059552558998575</v>
      </c>
    </row>
    <row r="11" spans="2:8" x14ac:dyDescent="0.25">
      <c r="B11" s="369" t="s">
        <v>254</v>
      </c>
      <c r="C11" s="367">
        <v>304089</v>
      </c>
      <c r="D11" s="367">
        <v>302023.56516999996</v>
      </c>
      <c r="E11" s="368">
        <v>0.68386545561021084</v>
      </c>
      <c r="F11" s="367">
        <v>1267348</v>
      </c>
      <c r="G11" s="367">
        <v>915238</v>
      </c>
      <c r="H11" s="368">
        <v>38.471960298851229</v>
      </c>
    </row>
    <row r="12" spans="2:8" x14ac:dyDescent="0.25">
      <c r="B12" s="369" t="s">
        <v>8</v>
      </c>
      <c r="C12" s="367">
        <v>53931</v>
      </c>
      <c r="D12" s="367">
        <v>96713.334689999989</v>
      </c>
      <c r="E12" s="368">
        <v>-44.236231567376215</v>
      </c>
      <c r="F12" s="367">
        <v>239448</v>
      </c>
      <c r="G12" s="367">
        <v>252141</v>
      </c>
      <c r="H12" s="368">
        <v>-5.0340880697704815</v>
      </c>
    </row>
    <row r="13" spans="2:8" x14ac:dyDescent="0.25">
      <c r="B13" s="369" t="s">
        <v>13</v>
      </c>
      <c r="C13" s="367">
        <v>13026</v>
      </c>
      <c r="D13" s="367">
        <v>7964.0092399999994</v>
      </c>
      <c r="E13" s="368">
        <v>63.56083484403392</v>
      </c>
      <c r="F13" s="367">
        <v>37117</v>
      </c>
      <c r="G13" s="367">
        <v>30566.375749999999</v>
      </c>
      <c r="H13" s="368">
        <v>21.430817652629308</v>
      </c>
    </row>
    <row r="14" spans="2:8" x14ac:dyDescent="0.25">
      <c r="B14" s="370" t="s">
        <v>14</v>
      </c>
      <c r="C14" s="371">
        <v>-1807796.1913000001</v>
      </c>
      <c r="D14" s="371">
        <v>-902236.85159000009</v>
      </c>
      <c r="E14" s="372">
        <v>100.36825010130595</v>
      </c>
      <c r="F14" s="371">
        <v>-3678359</v>
      </c>
      <c r="G14" s="371">
        <v>-2827210.43634</v>
      </c>
      <c r="H14" s="372">
        <v>30.105596411205404</v>
      </c>
    </row>
    <row r="15" spans="2:8" x14ac:dyDescent="0.25">
      <c r="B15" s="366" t="s">
        <v>15</v>
      </c>
      <c r="C15" s="367">
        <v>-413275</v>
      </c>
      <c r="D15" s="367">
        <v>-170284.92392</v>
      </c>
      <c r="E15" s="368">
        <v>142.69617678788578</v>
      </c>
      <c r="F15" s="367">
        <v>-1254752</v>
      </c>
      <c r="G15" s="367">
        <v>-258694</v>
      </c>
      <c r="H15" s="368">
        <v>385.03328256550208</v>
      </c>
    </row>
    <row r="16" spans="2:8" x14ac:dyDescent="0.25">
      <c r="B16" s="366" t="s">
        <v>255</v>
      </c>
      <c r="C16" s="367">
        <v>-129748.19130000001</v>
      </c>
      <c r="D16" s="367">
        <v>-124873.2267</v>
      </c>
      <c r="E16" s="368">
        <v>3.9039309937203726</v>
      </c>
      <c r="F16" s="367">
        <v>-489700</v>
      </c>
      <c r="G16" s="367">
        <v>-469572</v>
      </c>
      <c r="H16" s="368">
        <v>4.286456603034261</v>
      </c>
    </row>
    <row r="17" spans="2:8" x14ac:dyDescent="0.25">
      <c r="B17" s="369" t="s">
        <v>17</v>
      </c>
      <c r="C17" s="367">
        <v>-161967</v>
      </c>
      <c r="D17" s="367">
        <v>-173720.62592000002</v>
      </c>
      <c r="E17" s="368">
        <v>-6.7658206144230011</v>
      </c>
      <c r="F17" s="367">
        <v>-444437</v>
      </c>
      <c r="G17" s="367">
        <v>-443389</v>
      </c>
      <c r="H17" s="368">
        <v>0.23636129899478053</v>
      </c>
    </row>
    <row r="18" spans="2:8" x14ac:dyDescent="0.25">
      <c r="B18" s="369" t="s">
        <v>18</v>
      </c>
      <c r="C18" s="367">
        <v>-18979</v>
      </c>
      <c r="D18" s="367">
        <v>-15915.90569</v>
      </c>
      <c r="E18" s="368">
        <v>19.245491709118067</v>
      </c>
      <c r="F18" s="367">
        <v>-71905</v>
      </c>
      <c r="G18" s="367">
        <v>-61971</v>
      </c>
      <c r="H18" s="368">
        <v>16.030078585144668</v>
      </c>
    </row>
    <row r="19" spans="2:8" x14ac:dyDescent="0.25">
      <c r="B19" s="369" t="s">
        <v>19</v>
      </c>
      <c r="C19" s="367">
        <v>-3631</v>
      </c>
      <c r="D19" s="367">
        <v>-3148.9572499999995</v>
      </c>
      <c r="E19" s="368">
        <v>15.308011882346161</v>
      </c>
      <c r="F19" s="367">
        <v>-13716</v>
      </c>
      <c r="G19" s="367">
        <v>-12376</v>
      </c>
      <c r="H19" s="368">
        <v>10.827407886231422</v>
      </c>
    </row>
    <row r="20" spans="2:8" x14ac:dyDescent="0.25">
      <c r="B20" s="366" t="s">
        <v>20</v>
      </c>
      <c r="C20" s="367">
        <v>-702956</v>
      </c>
      <c r="D20" s="367">
        <v>-268268.82426000002</v>
      </c>
      <c r="E20" s="368">
        <v>162.03417483900816</v>
      </c>
      <c r="F20" s="367">
        <v>-1878815</v>
      </c>
      <c r="G20" s="367">
        <v>-415405</v>
      </c>
      <c r="H20" s="368">
        <v>352.28511934136566</v>
      </c>
    </row>
    <row r="21" spans="2:8" x14ac:dyDescent="0.25">
      <c r="B21" s="366" t="s">
        <v>22</v>
      </c>
      <c r="C21" s="367">
        <v>-90563</v>
      </c>
      <c r="D21" s="367">
        <v>-37956</v>
      </c>
      <c r="E21" s="368">
        <v>138.59995784592684</v>
      </c>
      <c r="F21" s="367">
        <v>-235553</v>
      </c>
      <c r="G21" s="367">
        <v>-143416</v>
      </c>
      <c r="H21" s="368">
        <v>64.244575221732589</v>
      </c>
    </row>
    <row r="22" spans="2:8" x14ac:dyDescent="0.25">
      <c r="B22" s="366" t="s">
        <v>23</v>
      </c>
      <c r="C22" s="367">
        <v>-184919</v>
      </c>
      <c r="D22" s="367">
        <v>-144680.81427999999</v>
      </c>
      <c r="E22" s="368">
        <v>27.811694259701405</v>
      </c>
      <c r="F22" s="367">
        <v>-597187</v>
      </c>
      <c r="G22" s="367">
        <v>-568185</v>
      </c>
      <c r="H22" s="368">
        <v>5.1043234157888806</v>
      </c>
    </row>
    <row r="23" spans="2:8" x14ac:dyDescent="0.25">
      <c r="B23" s="366" t="s">
        <v>24</v>
      </c>
      <c r="C23" s="367">
        <v>-6987</v>
      </c>
      <c r="D23" s="367">
        <v>137317.18525000001</v>
      </c>
      <c r="E23" s="368">
        <v>0</v>
      </c>
      <c r="F23" s="367">
        <v>108236</v>
      </c>
      <c r="G23" s="367">
        <v>-39746</v>
      </c>
      <c r="H23" s="368">
        <v>-372.3192270920344</v>
      </c>
    </row>
    <row r="24" spans="2:8" x14ac:dyDescent="0.25">
      <c r="B24" s="366" t="s">
        <v>25</v>
      </c>
      <c r="C24" s="367">
        <v>-34160</v>
      </c>
      <c r="D24" s="367">
        <v>-79598.565120000014</v>
      </c>
      <c r="E24" s="368">
        <v>-57.084653538036044</v>
      </c>
      <c r="F24" s="367">
        <v>-187733</v>
      </c>
      <c r="G24" s="367">
        <v>-255578</v>
      </c>
      <c r="H24" s="368">
        <v>-26.545712072244086</v>
      </c>
    </row>
    <row r="25" spans="2:8" x14ac:dyDescent="0.25">
      <c r="B25" s="366" t="s">
        <v>26</v>
      </c>
      <c r="C25" s="367">
        <v>-60611</v>
      </c>
      <c r="D25" s="367">
        <v>-21106.193699999974</v>
      </c>
      <c r="E25" s="368">
        <v>187.17162772935262</v>
      </c>
      <c r="F25" s="367">
        <v>1387203</v>
      </c>
      <c r="G25" s="367">
        <v>-158878.43633999999</v>
      </c>
      <c r="H25" s="368">
        <v>-973.12226376107094</v>
      </c>
    </row>
    <row r="26" spans="2:8" x14ac:dyDescent="0.25">
      <c r="B26" s="370" t="s">
        <v>27</v>
      </c>
      <c r="C26" s="373">
        <v>85460</v>
      </c>
      <c r="D26" s="373">
        <v>107502.31791000001</v>
      </c>
      <c r="E26" s="368">
        <v>-20.504039669594519</v>
      </c>
      <c r="F26" s="373">
        <v>356372</v>
      </c>
      <c r="G26" s="373">
        <v>186477.25429000001</v>
      </c>
      <c r="H26" s="372">
        <v>91.107489949304082</v>
      </c>
    </row>
    <row r="27" spans="2:8" x14ac:dyDescent="0.25">
      <c r="B27" s="370" t="s">
        <v>28</v>
      </c>
      <c r="C27" s="371">
        <v>377009.80869999994</v>
      </c>
      <c r="D27" s="371">
        <v>863581.86748999939</v>
      </c>
      <c r="E27" s="372">
        <v>-56.343477915327369</v>
      </c>
      <c r="F27" s="371">
        <v>4229439</v>
      </c>
      <c r="G27" s="371">
        <v>2388387.0860799998</v>
      </c>
      <c r="H27" s="372">
        <v>77.083481343958908</v>
      </c>
    </row>
    <row r="28" spans="2:8" x14ac:dyDescent="0.25">
      <c r="B28" s="374" t="s">
        <v>29</v>
      </c>
      <c r="C28" s="373">
        <v>-136037</v>
      </c>
      <c r="D28" s="373">
        <v>-83429.040559999994</v>
      </c>
      <c r="E28" s="372">
        <v>63.057131050387348</v>
      </c>
      <c r="F28" s="373">
        <v>-438344</v>
      </c>
      <c r="G28" s="373">
        <v>-266462</v>
      </c>
      <c r="H28" s="372">
        <v>64.505257785350253</v>
      </c>
    </row>
    <row r="29" spans="2:8" x14ac:dyDescent="0.25">
      <c r="B29" s="366" t="s">
        <v>30</v>
      </c>
      <c r="C29" s="367">
        <v>49905</v>
      </c>
      <c r="D29" s="367">
        <v>28769.675459999999</v>
      </c>
      <c r="E29" s="368">
        <v>73.463896279906109</v>
      </c>
      <c r="F29" s="367">
        <v>125758</v>
      </c>
      <c r="G29" s="367">
        <v>134374</v>
      </c>
      <c r="H29" s="368">
        <v>-6.4119546936163285</v>
      </c>
    </row>
    <row r="30" spans="2:8" x14ac:dyDescent="0.25">
      <c r="B30" s="366" t="s">
        <v>31</v>
      </c>
      <c r="C30" s="367">
        <v>-185942</v>
      </c>
      <c r="D30" s="367">
        <v>-112198.71601999999</v>
      </c>
      <c r="E30" s="368">
        <v>65.725604174342678</v>
      </c>
      <c r="F30" s="367">
        <v>-564102</v>
      </c>
      <c r="G30" s="367">
        <v>-400836</v>
      </c>
      <c r="H30" s="368">
        <v>40.731371433703558</v>
      </c>
    </row>
    <row r="31" spans="2:8" x14ac:dyDescent="0.25">
      <c r="B31" s="374" t="s">
        <v>32</v>
      </c>
      <c r="C31" s="375">
        <v>240972.80869999994</v>
      </c>
      <c r="D31" s="375">
        <v>780152.8269299994</v>
      </c>
      <c r="E31" s="372">
        <v>-69.112102093091352</v>
      </c>
      <c r="F31" s="375">
        <v>3791095</v>
      </c>
      <c r="G31" s="375">
        <v>2121925.0860799998</v>
      </c>
      <c r="H31" s="372">
        <v>78.662999220372569</v>
      </c>
    </row>
    <row r="32" spans="2:8" x14ac:dyDescent="0.25">
      <c r="B32" s="370" t="s">
        <v>33</v>
      </c>
      <c r="C32" s="375">
        <v>14650.785349999962</v>
      </c>
      <c r="D32" s="375">
        <v>-112022.31862999998</v>
      </c>
      <c r="E32" s="372">
        <v>0</v>
      </c>
      <c r="F32" s="375">
        <v>-970996</v>
      </c>
      <c r="G32" s="375">
        <v>-502582.97962</v>
      </c>
      <c r="H32" s="372">
        <v>93.201130832994835</v>
      </c>
    </row>
    <row r="33" spans="2:8" x14ac:dyDescent="0.25">
      <c r="B33" s="369" t="s">
        <v>34</v>
      </c>
      <c r="C33" s="367">
        <v>85021.823730000004</v>
      </c>
      <c r="D33" s="367">
        <v>-18593.634759999986</v>
      </c>
      <c r="E33" s="368">
        <v>0</v>
      </c>
      <c r="F33" s="367">
        <v>-214862</v>
      </c>
      <c r="G33" s="367">
        <v>-325420.97962</v>
      </c>
      <c r="H33" s="368">
        <v>-33.974140127382611</v>
      </c>
    </row>
    <row r="34" spans="2:8" x14ac:dyDescent="0.25">
      <c r="B34" s="369" t="s">
        <v>35</v>
      </c>
      <c r="C34" s="367">
        <v>-70371.038380000042</v>
      </c>
      <c r="D34" s="367">
        <v>-93428.683869999993</v>
      </c>
      <c r="E34" s="368">
        <v>-24.67940736710279</v>
      </c>
      <c r="F34" s="367">
        <v>-756134</v>
      </c>
      <c r="G34" s="367">
        <v>-177162</v>
      </c>
      <c r="H34" s="368">
        <v>326.80371637258554</v>
      </c>
    </row>
    <row r="35" spans="2:8" x14ac:dyDescent="0.25">
      <c r="B35" s="376" t="s">
        <v>256</v>
      </c>
      <c r="C35" s="377">
        <v>255623.5940499999</v>
      </c>
      <c r="D35" s="377">
        <v>668130.5082999994</v>
      </c>
      <c r="E35" s="378">
        <v>-61.74046973241618</v>
      </c>
      <c r="F35" s="377">
        <v>2820099</v>
      </c>
      <c r="G35" s="377">
        <v>1619342.1064599999</v>
      </c>
      <c r="H35" s="378">
        <v>74.150909109931206</v>
      </c>
    </row>
    <row r="36" spans="2:8" ht="20.100000000000001" customHeight="1" x14ac:dyDescent="0.25">
      <c r="B36" s="379" t="s">
        <v>43</v>
      </c>
      <c r="C36" s="126">
        <v>561928.80869999994</v>
      </c>
      <c r="D36" s="126">
        <v>1008262.6817699994</v>
      </c>
      <c r="E36" s="127">
        <v>-44.267618066203042</v>
      </c>
      <c r="F36" s="126">
        <v>4826626</v>
      </c>
      <c r="G36" s="126">
        <v>2956572.0860799998</v>
      </c>
      <c r="H36" s="127">
        <v>63.250746454805018</v>
      </c>
    </row>
    <row r="39" spans="2:8" ht="108" customHeight="1" x14ac:dyDescent="0.25"/>
  </sheetData>
  <sheetProtection password="DDEA" sheet="1" objects="1" scenarios="1"/>
  <mergeCells count="1">
    <mergeCell ref="B6:G6"/>
  </mergeCells>
  <pageMargins left="0.511811024" right="0.511811024" top="0.78740157499999996" bottom="0.78740157499999996" header="0.31496062000000002" footer="0.31496062000000002"/>
  <pageSetup paperSize="9" scale="6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H39"/>
  <sheetViews>
    <sheetView zoomScaleNormal="100" workbookViewId="0">
      <selection activeCell="H15" sqref="H15"/>
    </sheetView>
  </sheetViews>
  <sheetFormatPr defaultColWidth="9.140625" defaultRowHeight="15" x14ac:dyDescent="0.25"/>
  <cols>
    <col min="1" max="1" width="5.7109375" style="1" customWidth="1"/>
    <col min="2" max="2" width="50.7109375" style="1" customWidth="1"/>
    <col min="3" max="4" width="12.7109375" style="1" customWidth="1"/>
    <col min="5" max="5" width="10.7109375" style="1" customWidth="1"/>
    <col min="6" max="7" width="12.7109375" style="1" customWidth="1"/>
    <col min="8" max="8" width="10.7109375" style="1" customWidth="1"/>
    <col min="9" max="16384" width="9.140625" style="1"/>
  </cols>
  <sheetData>
    <row r="4" spans="2:8" ht="35.25" customHeight="1" x14ac:dyDescent="0.25"/>
    <row r="6" spans="2:8" ht="15" customHeight="1" x14ac:dyDescent="0.25">
      <c r="B6" s="946"/>
      <c r="C6" s="947"/>
      <c r="D6" s="947"/>
      <c r="E6" s="947"/>
      <c r="F6" s="947"/>
      <c r="G6" s="947"/>
      <c r="H6" s="125" t="s">
        <v>44</v>
      </c>
    </row>
    <row r="7" spans="2:8" ht="30" customHeight="1" x14ac:dyDescent="0.25">
      <c r="B7" s="128" t="s">
        <v>253</v>
      </c>
      <c r="C7" s="128" t="s">
        <v>0</v>
      </c>
      <c r="D7" s="128" t="s">
        <v>1</v>
      </c>
      <c r="E7" s="129" t="s">
        <v>2</v>
      </c>
      <c r="F7" s="130">
        <v>2021</v>
      </c>
      <c r="G7" s="130">
        <v>2020</v>
      </c>
      <c r="H7" s="129" t="s">
        <v>2</v>
      </c>
    </row>
    <row r="8" spans="2:8" x14ac:dyDescent="0.25">
      <c r="B8" s="380" t="s">
        <v>4</v>
      </c>
      <c r="C8" s="381">
        <v>4049560.2696800004</v>
      </c>
      <c r="D8" s="381">
        <v>3680353.0223899987</v>
      </c>
      <c r="E8" s="382">
        <v>10.031843278182073</v>
      </c>
      <c r="F8" s="381">
        <v>14836393.269680001</v>
      </c>
      <c r="G8" s="381">
        <v>11552895.363809999</v>
      </c>
      <c r="H8" s="302">
        <v>28.421428589717145</v>
      </c>
    </row>
    <row r="9" spans="2:8" x14ac:dyDescent="0.25">
      <c r="B9" s="383" t="s">
        <v>5</v>
      </c>
      <c r="C9" s="384">
        <v>1416952.4223199999</v>
      </c>
      <c r="D9" s="384">
        <v>1355602.8320599999</v>
      </c>
      <c r="E9" s="385">
        <v>4.5256316089847592</v>
      </c>
      <c r="F9" s="384">
        <v>5326736.4223199999</v>
      </c>
      <c r="G9" s="384">
        <v>5165809.9986399999</v>
      </c>
      <c r="H9" s="385">
        <v>3.1152214990943783</v>
      </c>
    </row>
    <row r="10" spans="2:8" x14ac:dyDescent="0.25">
      <c r="B10" s="383" t="s">
        <v>6</v>
      </c>
      <c r="C10" s="384">
        <v>192814.86427000002</v>
      </c>
      <c r="D10" s="384">
        <v>312173.15174999996</v>
      </c>
      <c r="E10" s="385">
        <v>-38.234642156410224</v>
      </c>
      <c r="F10" s="384">
        <v>753241.86427000002</v>
      </c>
      <c r="G10" s="384">
        <v>497274.77886999998</v>
      </c>
      <c r="H10" s="385">
        <v>51.473972997716857</v>
      </c>
    </row>
    <row r="11" spans="2:8" x14ac:dyDescent="0.25">
      <c r="B11" s="386" t="s">
        <v>257</v>
      </c>
      <c r="C11" s="313">
        <v>1216245.4923400003</v>
      </c>
      <c r="D11" s="313">
        <v>1104123.2077500001</v>
      </c>
      <c r="E11" s="387">
        <v>10.154870742956756</v>
      </c>
      <c r="F11" s="313">
        <v>4401654.4923400003</v>
      </c>
      <c r="G11" s="313">
        <v>3786734.6573899998</v>
      </c>
      <c r="H11" s="385">
        <v>16.238788576061268</v>
      </c>
    </row>
    <row r="12" spans="2:8" x14ac:dyDescent="0.25">
      <c r="B12" s="388" t="s">
        <v>8</v>
      </c>
      <c r="C12" s="384">
        <v>511937.02013000008</v>
      </c>
      <c r="D12" s="384">
        <v>395258.17893000005</v>
      </c>
      <c r="E12" s="385">
        <v>29.519652576414799</v>
      </c>
      <c r="F12" s="384">
        <v>1700889.0201300001</v>
      </c>
      <c r="G12" s="384">
        <v>1154487.5620500001</v>
      </c>
      <c r="H12" s="385">
        <v>47.328483739553342</v>
      </c>
    </row>
    <row r="13" spans="2:8" x14ac:dyDescent="0.25">
      <c r="B13" s="388" t="s">
        <v>9</v>
      </c>
      <c r="C13" s="384">
        <v>39902.724099999992</v>
      </c>
      <c r="D13" s="384">
        <v>38196.164249999994</v>
      </c>
      <c r="E13" s="385">
        <v>4.4678827927073783</v>
      </c>
      <c r="F13" s="384">
        <v>108732.72409999999</v>
      </c>
      <c r="G13" s="384">
        <v>45186.755509999995</v>
      </c>
      <c r="H13" s="385">
        <v>140.62963333567296</v>
      </c>
    </row>
    <row r="14" spans="2:8" x14ac:dyDescent="0.25">
      <c r="B14" s="388" t="s">
        <v>258</v>
      </c>
      <c r="C14" s="384">
        <v>596444.30688000005</v>
      </c>
      <c r="D14" s="384">
        <v>412907.33938999998</v>
      </c>
      <c r="E14" s="385">
        <v>44.449916477906307</v>
      </c>
      <c r="F14" s="384">
        <v>2270859.30688</v>
      </c>
      <c r="G14" s="384">
        <v>676939.48826999997</v>
      </c>
      <c r="H14" s="385">
        <v>235.45971925547633</v>
      </c>
    </row>
    <row r="15" spans="2:8" x14ac:dyDescent="0.25">
      <c r="B15" s="388" t="s">
        <v>13</v>
      </c>
      <c r="C15" s="384">
        <v>75263.439639999997</v>
      </c>
      <c r="D15" s="384">
        <v>62092.148260000016</v>
      </c>
      <c r="E15" s="385">
        <v>21.21249103002123</v>
      </c>
      <c r="F15" s="384">
        <v>274279.43964</v>
      </c>
      <c r="G15" s="384">
        <v>226462.12308000002</v>
      </c>
      <c r="H15" s="385">
        <v>21.114929026390893</v>
      </c>
    </row>
    <row r="16" spans="2:8" x14ac:dyDescent="0.25">
      <c r="B16" s="389" t="s">
        <v>14</v>
      </c>
      <c r="C16" s="390">
        <v>-3751384.4337699995</v>
      </c>
      <c r="D16" s="390">
        <v>-3563510.5657699984</v>
      </c>
      <c r="E16" s="391">
        <v>5.2721568950758968</v>
      </c>
      <c r="F16" s="390">
        <v>-13669382.433769999</v>
      </c>
      <c r="G16" s="390">
        <v>-9864417.4837099984</v>
      </c>
      <c r="H16" s="392">
        <v>38.57262688185574</v>
      </c>
    </row>
    <row r="17" spans="2:8" x14ac:dyDescent="0.25">
      <c r="B17" s="383" t="s">
        <v>15</v>
      </c>
      <c r="C17" s="384">
        <v>-1689245.7092899997</v>
      </c>
      <c r="D17" s="384">
        <v>-1952157.0516200005</v>
      </c>
      <c r="E17" s="385">
        <v>-13.467735196398433</v>
      </c>
      <c r="F17" s="384">
        <v>-7277498.7092899997</v>
      </c>
      <c r="G17" s="384">
        <v>-5856372.1025100006</v>
      </c>
      <c r="H17" s="385">
        <v>24.266330450056508</v>
      </c>
    </row>
    <row r="18" spans="2:8" x14ac:dyDescent="0.25">
      <c r="B18" s="383" t="s">
        <v>259</v>
      </c>
      <c r="C18" s="384">
        <v>-832197.15406000009</v>
      </c>
      <c r="D18" s="384">
        <v>-491942.51900999993</v>
      </c>
      <c r="E18" s="385">
        <v>69.165526845440993</v>
      </c>
      <c r="F18" s="384">
        <v>-2363451.1540600001</v>
      </c>
      <c r="G18" s="384">
        <v>-1370814.3792399999</v>
      </c>
      <c r="H18" s="385">
        <v>72.412194521211035</v>
      </c>
    </row>
    <row r="19" spans="2:8" x14ac:dyDescent="0.25">
      <c r="B19" s="388" t="s">
        <v>17</v>
      </c>
      <c r="C19" s="384">
        <v>-341007.47033000004</v>
      </c>
      <c r="D19" s="384">
        <v>-441266.08966000006</v>
      </c>
      <c r="E19" s="385">
        <v>-22.720671648993086</v>
      </c>
      <c r="F19" s="384">
        <v>-905338.47033000004</v>
      </c>
      <c r="G19" s="384">
        <v>-994036.55910000007</v>
      </c>
      <c r="H19" s="385">
        <v>-8.9230207840954261</v>
      </c>
    </row>
    <row r="20" spans="2:8" x14ac:dyDescent="0.25">
      <c r="B20" s="388" t="s">
        <v>18</v>
      </c>
      <c r="C20" s="384">
        <v>-39437.978780000005</v>
      </c>
      <c r="D20" s="384">
        <v>-36285.157630000002</v>
      </c>
      <c r="E20" s="385">
        <v>8.6890104823281753</v>
      </c>
      <c r="F20" s="384">
        <v>-155773.97878</v>
      </c>
      <c r="G20" s="384">
        <v>-146421.70319</v>
      </c>
      <c r="H20" s="385">
        <v>6.3872195079333949</v>
      </c>
    </row>
    <row r="21" spans="2:8" x14ac:dyDescent="0.25">
      <c r="B21" s="388" t="s">
        <v>19</v>
      </c>
      <c r="C21" s="384">
        <v>-13258.627710000001</v>
      </c>
      <c r="D21" s="384">
        <v>-14566.236420000001</v>
      </c>
      <c r="E21" s="385">
        <v>-8.9769839806019043</v>
      </c>
      <c r="F21" s="384">
        <v>-51721.627710000001</v>
      </c>
      <c r="G21" s="384">
        <v>-58196.375930000002</v>
      </c>
      <c r="H21" s="385">
        <v>-11.125689729869059</v>
      </c>
    </row>
    <row r="22" spans="2:8" x14ac:dyDescent="0.25">
      <c r="B22" s="383" t="s">
        <v>22</v>
      </c>
      <c r="C22" s="384">
        <v>-113059.39860000001</v>
      </c>
      <c r="D22" s="384">
        <v>-105359.03326</v>
      </c>
      <c r="E22" s="385">
        <v>7.3086902012449384</v>
      </c>
      <c r="F22" s="384">
        <v>-450752.39860000001</v>
      </c>
      <c r="G22" s="384">
        <v>-405853.86200000002</v>
      </c>
      <c r="H22" s="385">
        <v>11.062734842227528</v>
      </c>
    </row>
    <row r="23" spans="2:8" x14ac:dyDescent="0.25">
      <c r="B23" s="383" t="s">
        <v>23</v>
      </c>
      <c r="C23" s="384">
        <v>-102597.88763999997</v>
      </c>
      <c r="D23" s="384">
        <v>-99308.316129999992</v>
      </c>
      <c r="E23" s="385">
        <v>3.3124834235370049</v>
      </c>
      <c r="F23" s="384">
        <v>-406631.88763999997</v>
      </c>
      <c r="G23" s="384">
        <v>-374850.95658</v>
      </c>
      <c r="H23" s="385">
        <v>8.4782846361010513</v>
      </c>
    </row>
    <row r="24" spans="2:8" x14ac:dyDescent="0.25">
      <c r="B24" s="383" t="s">
        <v>24</v>
      </c>
      <c r="C24" s="384">
        <v>-84392.486350000021</v>
      </c>
      <c r="D24" s="384">
        <v>4469.6496899999911</v>
      </c>
      <c r="E24" s="385">
        <v>0</v>
      </c>
      <c r="F24" s="384">
        <v>-271859.48635000002</v>
      </c>
      <c r="G24" s="384">
        <v>-179096.35031000001</v>
      </c>
      <c r="H24" s="393">
        <v>51.795101284551691</v>
      </c>
    </row>
    <row r="25" spans="2:8" x14ac:dyDescent="0.25">
      <c r="B25" s="383" t="s">
        <v>25</v>
      </c>
      <c r="C25" s="384">
        <v>-511937.02013000008</v>
      </c>
      <c r="D25" s="384">
        <v>-395258.17893000005</v>
      </c>
      <c r="E25" s="385">
        <v>29.519652576414799</v>
      </c>
      <c r="F25" s="384">
        <v>-1700889.0201300001</v>
      </c>
      <c r="G25" s="384">
        <v>-1154487.5620500001</v>
      </c>
      <c r="H25" s="385">
        <v>47.328483739553342</v>
      </c>
    </row>
    <row r="26" spans="2:8" x14ac:dyDescent="0.25">
      <c r="B26" s="383" t="s">
        <v>26</v>
      </c>
      <c r="C26" s="384">
        <v>-24250.700879999989</v>
      </c>
      <c r="D26" s="384">
        <v>-31837.632799999905</v>
      </c>
      <c r="E26" s="394">
        <v>-23.830075457117339</v>
      </c>
      <c r="F26" s="384">
        <v>-85465.700879999989</v>
      </c>
      <c r="G26" s="384">
        <v>675712.3672000001</v>
      </c>
      <c r="H26" s="385">
        <v>0</v>
      </c>
    </row>
    <row r="27" spans="2:8" x14ac:dyDescent="0.25">
      <c r="B27" s="395" t="s">
        <v>28</v>
      </c>
      <c r="C27" s="390">
        <v>298175.83591000177</v>
      </c>
      <c r="D27" s="390">
        <v>116842.4566200003</v>
      </c>
      <c r="E27" s="391">
        <v>155.19476784003362</v>
      </c>
      <c r="F27" s="390">
        <v>1167010.8359100018</v>
      </c>
      <c r="G27" s="390">
        <v>1688477.8801000006</v>
      </c>
      <c r="H27" s="392">
        <v>-30.883854051976968</v>
      </c>
    </row>
    <row r="28" spans="2:8" x14ac:dyDescent="0.25">
      <c r="B28" s="395" t="s">
        <v>29</v>
      </c>
      <c r="C28" s="396">
        <v>-19050.429139999964</v>
      </c>
      <c r="D28" s="396">
        <v>70962.30541000003</v>
      </c>
      <c r="E28" s="385">
        <v>0</v>
      </c>
      <c r="F28" s="396">
        <v>66469.570860000036</v>
      </c>
      <c r="G28" s="396">
        <v>1043981.30541</v>
      </c>
      <c r="H28" s="385">
        <v>-93.633068857119468</v>
      </c>
    </row>
    <row r="29" spans="2:8" x14ac:dyDescent="0.25">
      <c r="B29" s="383" t="s">
        <v>30</v>
      </c>
      <c r="C29" s="384">
        <v>115821.27297000005</v>
      </c>
      <c r="D29" s="384">
        <v>115090.13797000004</v>
      </c>
      <c r="E29" s="394">
        <v>0.63527163395233899</v>
      </c>
      <c r="F29" s="384">
        <v>457697.27297000005</v>
      </c>
      <c r="G29" s="384">
        <v>1334983.13797</v>
      </c>
      <c r="H29" s="385">
        <v>-65.71512703404008</v>
      </c>
    </row>
    <row r="30" spans="2:8" x14ac:dyDescent="0.25">
      <c r="B30" s="383" t="s">
        <v>31</v>
      </c>
      <c r="C30" s="384">
        <v>-134871.70211000001</v>
      </c>
      <c r="D30" s="384">
        <v>-44127.83256000001</v>
      </c>
      <c r="E30" s="394">
        <v>205.63862824356218</v>
      </c>
      <c r="F30" s="384">
        <v>-391227.70211000001</v>
      </c>
      <c r="G30" s="384">
        <v>-291001.83256000001</v>
      </c>
      <c r="H30" s="385">
        <v>34.441662675555484</v>
      </c>
    </row>
    <row r="31" spans="2:8" x14ac:dyDescent="0.25">
      <c r="B31" s="395" t="s">
        <v>32</v>
      </c>
      <c r="C31" s="397">
        <v>279125.40677000186</v>
      </c>
      <c r="D31" s="397">
        <v>187804.76203000033</v>
      </c>
      <c r="E31" s="391">
        <v>48.62530840693686</v>
      </c>
      <c r="F31" s="397">
        <v>1233480.4067700019</v>
      </c>
      <c r="G31" s="397">
        <v>2732459.1855100007</v>
      </c>
      <c r="H31" s="392">
        <v>-54.858231247842824</v>
      </c>
    </row>
    <row r="32" spans="2:8" x14ac:dyDescent="0.25">
      <c r="B32" s="389" t="s">
        <v>33</v>
      </c>
      <c r="C32" s="397">
        <v>-65011.810880000005</v>
      </c>
      <c r="D32" s="397">
        <v>-14580.001739999978</v>
      </c>
      <c r="E32" s="391">
        <v>345.89714075027337</v>
      </c>
      <c r="F32" s="397">
        <v>-375596.81088</v>
      </c>
      <c r="G32" s="397">
        <v>-878278.32670999994</v>
      </c>
      <c r="H32" s="392">
        <v>-57.234876524054435</v>
      </c>
    </row>
    <row r="33" spans="2:8" x14ac:dyDescent="0.25">
      <c r="B33" s="388" t="s">
        <v>34</v>
      </c>
      <c r="C33" s="384">
        <v>-87038.580560000031</v>
      </c>
      <c r="D33" s="384">
        <v>-67664.923639999935</v>
      </c>
      <c r="E33" s="392">
        <v>28.63175760468517</v>
      </c>
      <c r="F33" s="384">
        <v>-298718.58056000003</v>
      </c>
      <c r="G33" s="384">
        <v>-933931.22451999993</v>
      </c>
      <c r="H33" s="385">
        <v>-68.014927361109656</v>
      </c>
    </row>
    <row r="34" spans="2:8" x14ac:dyDescent="0.25">
      <c r="B34" s="388" t="s">
        <v>35</v>
      </c>
      <c r="C34" s="384">
        <v>22026.769680000012</v>
      </c>
      <c r="D34" s="384">
        <v>53084.921900000001</v>
      </c>
      <c r="E34" s="385">
        <v>-86.312497522954828</v>
      </c>
      <c r="F34" s="384">
        <v>-76878.230319999988</v>
      </c>
      <c r="G34" s="384">
        <v>55652.897810000002</v>
      </c>
      <c r="H34" s="385">
        <v>0</v>
      </c>
    </row>
    <row r="35" spans="2:8" x14ac:dyDescent="0.25">
      <c r="B35" s="389" t="s">
        <v>256</v>
      </c>
      <c r="C35" s="396">
        <v>214113.59589000186</v>
      </c>
      <c r="D35" s="398">
        <v>173224.76029000035</v>
      </c>
      <c r="E35" s="394">
        <v>23.604498301252306</v>
      </c>
      <c r="F35" s="399">
        <v>857883.59589000186</v>
      </c>
      <c r="G35" s="396">
        <v>1854180.8588000007</v>
      </c>
      <c r="H35" s="392">
        <v>-53.732474811264531</v>
      </c>
    </row>
    <row r="36" spans="2:8" ht="20.100000000000001" customHeight="1" x14ac:dyDescent="0.25">
      <c r="B36" s="379" t="s">
        <v>43</v>
      </c>
      <c r="C36" s="400">
        <v>400773.72355000162</v>
      </c>
      <c r="D36" s="401">
        <v>216150.77275000024</v>
      </c>
      <c r="E36" s="402">
        <v>85.413967505698494</v>
      </c>
      <c r="F36" s="400">
        <v>1573642.7235500016</v>
      </c>
      <c r="G36" s="400">
        <v>2063328.8366800006</v>
      </c>
      <c r="H36" s="402">
        <v>-23.732819724360009</v>
      </c>
    </row>
    <row r="39" spans="2:8" ht="108" customHeight="1" x14ac:dyDescent="0.25"/>
  </sheetData>
  <sheetProtection password="DDEA" sheet="1" objects="1" scenarios="1"/>
  <mergeCells count="1">
    <mergeCell ref="B6:G6"/>
  </mergeCells>
  <conditionalFormatting sqref="H8">
    <cfRule type="cellIs" dxfId="113" priority="1" operator="lessThan">
      <formula>-100</formula>
    </cfRule>
    <cfRule type="cellIs" dxfId="112" priority="2" operator="greaterThan">
      <formula>1000</formula>
    </cfRule>
    <cfRule type="cellIs" dxfId="111" priority="3" operator="lessThan">
      <formula>-100</formula>
    </cfRule>
    <cfRule type="cellIs" dxfId="110" priority="4" operator="greaterThan">
      <formula>1000</formula>
    </cfRule>
    <cfRule type="cellIs" dxfId="109" priority="5" operator="lessThan">
      <formula>-100</formula>
    </cfRule>
    <cfRule type="cellIs" dxfId="108" priority="6" operator="greaterThan">
      <formula>1000</formula>
    </cfRule>
  </conditionalFormatting>
  <conditionalFormatting sqref="E8">
    <cfRule type="cellIs" dxfId="107" priority="19" operator="lessThan">
      <formula>-100</formula>
    </cfRule>
    <cfRule type="cellIs" dxfId="106" priority="20" operator="greaterThan">
      <formula>1000</formula>
    </cfRule>
    <cfRule type="cellIs" dxfId="105" priority="21" operator="lessThan">
      <formula>-100</formula>
    </cfRule>
    <cfRule type="cellIs" dxfId="104" priority="22" operator="greaterThan">
      <formula>1000</formula>
    </cfRule>
    <cfRule type="cellIs" dxfId="103" priority="23" operator="lessThan">
      <formula>-100</formula>
    </cfRule>
    <cfRule type="cellIs" dxfId="102" priority="24" operator="greaterThan">
      <formula>1000</formula>
    </cfRule>
  </conditionalFormatting>
  <conditionalFormatting sqref="E25:E27 E8:E23 E29:E32 E35">
    <cfRule type="cellIs" dxfId="101" priority="25" operator="lessThan">
      <formula>-100</formula>
    </cfRule>
    <cfRule type="cellIs" dxfId="100" priority="26" operator="greaterThan">
      <formula>1000</formula>
    </cfRule>
  </conditionalFormatting>
  <conditionalFormatting sqref="E24">
    <cfRule type="cellIs" dxfId="99" priority="17" operator="lessThan">
      <formula>-100</formula>
    </cfRule>
    <cfRule type="cellIs" dxfId="98" priority="18" operator="greaterThan">
      <formula>1000</formula>
    </cfRule>
  </conditionalFormatting>
  <conditionalFormatting sqref="E36">
    <cfRule type="cellIs" dxfId="97" priority="15" operator="lessThan">
      <formula>-100</formula>
    </cfRule>
    <cfRule type="cellIs" dxfId="96" priority="16" operator="greaterThan">
      <formula>1000</formula>
    </cfRule>
  </conditionalFormatting>
  <conditionalFormatting sqref="E33">
    <cfRule type="cellIs" dxfId="95" priority="13" operator="lessThan">
      <formula>-100</formula>
    </cfRule>
    <cfRule type="cellIs" dxfId="94" priority="14" operator="greaterThan">
      <formula>1000</formula>
    </cfRule>
  </conditionalFormatting>
  <conditionalFormatting sqref="E34">
    <cfRule type="cellIs" dxfId="93" priority="11" operator="lessThan">
      <formula>-100</formula>
    </cfRule>
    <cfRule type="cellIs" dxfId="92" priority="12" operator="greaterThan">
      <formula>1000</formula>
    </cfRule>
  </conditionalFormatting>
  <conditionalFormatting sqref="E28">
    <cfRule type="cellIs" dxfId="91" priority="9" operator="lessThan">
      <formula>-100</formula>
    </cfRule>
    <cfRule type="cellIs" dxfId="90" priority="10" operator="greaterThan">
      <formula>1000</formula>
    </cfRule>
  </conditionalFormatting>
  <conditionalFormatting sqref="H8:H13 H15:H36">
    <cfRule type="cellIs" dxfId="89" priority="7" operator="lessThan">
      <formula>-100</formula>
    </cfRule>
    <cfRule type="cellIs" dxfId="88" priority="8" operator="greaterThan">
      <formula>1000</formula>
    </cfRule>
  </conditionalFormatting>
  <pageMargins left="0.511811024" right="0.511811024" top="0.78740157499999996" bottom="0.78740157499999996" header="0.31496062000000002" footer="0.31496062000000002"/>
  <pageSetup paperSize="9" scale="6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H31"/>
  <sheetViews>
    <sheetView zoomScaleNormal="100" workbookViewId="0">
      <selection activeCell="H15" sqref="H15"/>
    </sheetView>
  </sheetViews>
  <sheetFormatPr defaultColWidth="9.140625" defaultRowHeight="15" x14ac:dyDescent="0.25"/>
  <cols>
    <col min="1" max="1" width="5.7109375" style="1" customWidth="1"/>
    <col min="2" max="2" width="50.7109375" style="1" customWidth="1"/>
    <col min="3" max="4" width="12.7109375" style="1" customWidth="1"/>
    <col min="5" max="5" width="10.7109375" style="1" customWidth="1"/>
    <col min="6" max="7" width="12.7109375" style="1" customWidth="1"/>
    <col min="8" max="8" width="10.7109375" style="1" customWidth="1"/>
    <col min="9" max="16384" width="9.140625" style="1"/>
  </cols>
  <sheetData>
    <row r="4" spans="2:8" ht="35.25" customHeight="1" x14ac:dyDescent="0.25"/>
    <row r="6" spans="2:8" ht="15" customHeight="1" x14ac:dyDescent="0.25">
      <c r="B6" s="946"/>
      <c r="C6" s="947"/>
      <c r="D6" s="947"/>
      <c r="E6" s="947"/>
      <c r="F6" s="947"/>
      <c r="G6" s="947"/>
      <c r="H6" s="125" t="s">
        <v>44</v>
      </c>
    </row>
    <row r="7" spans="2:8" ht="30" customHeight="1" x14ac:dyDescent="0.25">
      <c r="B7" s="128" t="s">
        <v>253</v>
      </c>
      <c r="C7" s="128" t="s">
        <v>0</v>
      </c>
      <c r="D7" s="128" t="s">
        <v>1</v>
      </c>
      <c r="E7" s="129" t="s">
        <v>2</v>
      </c>
      <c r="F7" s="130">
        <v>2021</v>
      </c>
      <c r="G7" s="130">
        <v>2020</v>
      </c>
      <c r="H7" s="129" t="s">
        <v>2</v>
      </c>
    </row>
    <row r="8" spans="2:8" x14ac:dyDescent="0.25">
      <c r="B8" s="403" t="s">
        <v>4</v>
      </c>
      <c r="C8" s="404">
        <v>1251437.3092399999</v>
      </c>
      <c r="D8" s="404">
        <v>661544.86358000012</v>
      </c>
      <c r="E8" s="405">
        <v>89.168925364751857</v>
      </c>
      <c r="F8" s="404">
        <v>4536414.0407100003</v>
      </c>
      <c r="G8" s="404">
        <v>2420656.8635800001</v>
      </c>
      <c r="H8" s="405">
        <v>87.40425828057792</v>
      </c>
    </row>
    <row r="9" spans="2:8" x14ac:dyDescent="0.25">
      <c r="B9" s="406" t="s">
        <v>5</v>
      </c>
      <c r="C9" s="407">
        <v>435890.09330000007</v>
      </c>
      <c r="D9" s="407">
        <v>254719.24521000008</v>
      </c>
      <c r="E9" s="408">
        <v>71.125700745790127</v>
      </c>
      <c r="F9" s="407">
        <v>1709612.7739300001</v>
      </c>
      <c r="G9" s="407">
        <v>899540.24521000008</v>
      </c>
      <c r="H9" s="408">
        <v>90.054061842545636</v>
      </c>
    </row>
    <row r="10" spans="2:8" x14ac:dyDescent="0.25">
      <c r="B10" s="406" t="s">
        <v>6</v>
      </c>
      <c r="C10" s="407">
        <v>816478.80161999981</v>
      </c>
      <c r="D10" s="407">
        <v>406777.51328000007</v>
      </c>
      <c r="E10" s="408">
        <v>100.71876516389122</v>
      </c>
      <c r="F10" s="407">
        <v>2825180.0778299998</v>
      </c>
      <c r="G10" s="407">
        <v>1374609.5132800001</v>
      </c>
      <c r="H10" s="408">
        <v>105.52600942566932</v>
      </c>
    </row>
    <row r="11" spans="2:8" x14ac:dyDescent="0.25">
      <c r="B11" s="409" t="s">
        <v>13</v>
      </c>
      <c r="C11" s="407">
        <v>-931.58567999999991</v>
      </c>
      <c r="D11" s="407">
        <v>48.10508999999729</v>
      </c>
      <c r="E11" s="408">
        <v>0</v>
      </c>
      <c r="F11" s="407">
        <v>1621.18895</v>
      </c>
      <c r="G11" s="407">
        <v>146507.10509</v>
      </c>
      <c r="H11" s="408">
        <v>-98.893440049201644</v>
      </c>
    </row>
    <row r="12" spans="2:8" x14ac:dyDescent="0.25">
      <c r="B12" s="410" t="s">
        <v>14</v>
      </c>
      <c r="C12" s="411">
        <v>-1263645.9365199988</v>
      </c>
      <c r="D12" s="411">
        <v>-650862.55682999967</v>
      </c>
      <c r="E12" s="412">
        <v>94.149428824810016</v>
      </c>
      <c r="F12" s="411">
        <v>-4478437.8626599982</v>
      </c>
      <c r="G12" s="411">
        <v>-2262053.5568299997</v>
      </c>
      <c r="H12" s="412">
        <v>97.981071188075617</v>
      </c>
    </row>
    <row r="13" spans="2:8" x14ac:dyDescent="0.25">
      <c r="B13" s="406" t="s">
        <v>15</v>
      </c>
      <c r="C13" s="407">
        <v>-1252993.168349999</v>
      </c>
      <c r="D13" s="407">
        <v>-643894.07987000002</v>
      </c>
      <c r="E13" s="408">
        <v>94.596162245034776</v>
      </c>
      <c r="F13" s="407">
        <v>-4450585.8608599994</v>
      </c>
      <c r="G13" s="407">
        <v>-2239388.07987</v>
      </c>
      <c r="H13" s="408">
        <v>98.741160626270855</v>
      </c>
    </row>
    <row r="14" spans="2:8" x14ac:dyDescent="0.25">
      <c r="B14" s="409" t="s">
        <v>17</v>
      </c>
      <c r="C14" s="407">
        <v>-7641.0132400000002</v>
      </c>
      <c r="D14" s="407">
        <v>-5565.6456600000001</v>
      </c>
      <c r="E14" s="408">
        <v>37.288891653946934</v>
      </c>
      <c r="F14" s="407">
        <v>-18567.889800000001</v>
      </c>
      <c r="G14" s="407">
        <v>-15006.64566</v>
      </c>
      <c r="H14" s="408">
        <v>23.731113672474091</v>
      </c>
    </row>
    <row r="15" spans="2:8" x14ac:dyDescent="0.25">
      <c r="B15" s="409" t="s">
        <v>18</v>
      </c>
      <c r="C15" s="407">
        <v>-397.51715000000013</v>
      </c>
      <c r="D15" s="407">
        <v>-414.22324000000003</v>
      </c>
      <c r="E15" s="408">
        <v>-4.0331126761501634</v>
      </c>
      <c r="F15" s="407">
        <v>-1547.0493300000001</v>
      </c>
      <c r="G15" s="407">
        <v>-1493.22324</v>
      </c>
      <c r="H15" s="408">
        <v>3.6046914190807744</v>
      </c>
    </row>
    <row r="16" spans="2:8" x14ac:dyDescent="0.25">
      <c r="B16" s="409" t="s">
        <v>19</v>
      </c>
      <c r="C16" s="407">
        <v>-2.5687099999999994</v>
      </c>
      <c r="D16" s="407">
        <v>-22.209589999999999</v>
      </c>
      <c r="E16" s="408">
        <v>-88.434230438292644</v>
      </c>
      <c r="F16" s="407">
        <v>-17.150449999999999</v>
      </c>
      <c r="G16" s="407">
        <v>-28.209589999999999</v>
      </c>
      <c r="H16" s="408">
        <v>-39.203476548223492</v>
      </c>
    </row>
    <row r="17" spans="2:8" x14ac:dyDescent="0.25">
      <c r="B17" s="406" t="s">
        <v>22</v>
      </c>
      <c r="C17" s="407">
        <v>-655.48535000000038</v>
      </c>
      <c r="D17" s="407">
        <v>-52.409919999999829</v>
      </c>
      <c r="E17" s="408">
        <v>0</v>
      </c>
      <c r="F17" s="407">
        <v>-2924.7822900000001</v>
      </c>
      <c r="G17" s="407">
        <v>-1493.4099199999998</v>
      </c>
      <c r="H17" s="408">
        <v>95.845912822113874</v>
      </c>
    </row>
    <row r="18" spans="2:8" x14ac:dyDescent="0.25">
      <c r="B18" s="406" t="s">
        <v>23</v>
      </c>
      <c r="C18" s="407">
        <v>-75.790880000000016</v>
      </c>
      <c r="D18" s="407">
        <v>-25.136589999999998</v>
      </c>
      <c r="E18" s="408">
        <v>201.51615632828486</v>
      </c>
      <c r="F18" s="407">
        <v>-233.51948000000002</v>
      </c>
      <c r="G18" s="407">
        <v>-75.136589999999998</v>
      </c>
      <c r="H18" s="408">
        <v>210.79328992705152</v>
      </c>
    </row>
    <row r="19" spans="2:8" x14ac:dyDescent="0.25">
      <c r="B19" s="406" t="s">
        <v>24</v>
      </c>
      <c r="C19" s="407">
        <v>-415.85738000000009</v>
      </c>
      <c r="D19" s="407">
        <v>222.04998000000001</v>
      </c>
      <c r="E19" s="408">
        <v>0</v>
      </c>
      <c r="F19" s="407">
        <v>-805.84818000000007</v>
      </c>
      <c r="G19" s="407">
        <v>-899.95001999999999</v>
      </c>
      <c r="H19" s="408">
        <v>-10.45634067545217</v>
      </c>
    </row>
    <row r="20" spans="2:8" x14ac:dyDescent="0.25">
      <c r="B20" s="406" t="s">
        <v>26</v>
      </c>
      <c r="C20" s="407">
        <v>-1464.5354600000001</v>
      </c>
      <c r="D20" s="407">
        <v>-1110.9019399999997</v>
      </c>
      <c r="E20" s="408">
        <v>31.833009491368824</v>
      </c>
      <c r="F20" s="407">
        <v>-3755.7622700000002</v>
      </c>
      <c r="G20" s="407">
        <v>-3668.9019399999997</v>
      </c>
      <c r="H20" s="408">
        <v>2.3674748309026938</v>
      </c>
    </row>
    <row r="21" spans="2:8" x14ac:dyDescent="0.25">
      <c r="B21" s="410" t="s">
        <v>27</v>
      </c>
      <c r="C21" s="413">
        <v>0</v>
      </c>
      <c r="D21" s="413">
        <v>-5.1472299999999933</v>
      </c>
      <c r="E21" s="412">
        <v>0</v>
      </c>
      <c r="F21" s="413">
        <v>0</v>
      </c>
      <c r="G21" s="413">
        <v>-93.147229999999993</v>
      </c>
      <c r="H21" s="412">
        <v>0</v>
      </c>
    </row>
    <row r="22" spans="2:8" x14ac:dyDescent="0.25">
      <c r="B22" s="410" t="s">
        <v>28</v>
      </c>
      <c r="C22" s="411">
        <v>-12208.627279998967</v>
      </c>
      <c r="D22" s="411">
        <v>10677.159520000452</v>
      </c>
      <c r="E22" s="412">
        <v>0</v>
      </c>
      <c r="F22" s="411">
        <v>57976.178050002083</v>
      </c>
      <c r="G22" s="411">
        <v>158510.15952000045</v>
      </c>
      <c r="H22" s="412">
        <v>-63.424314109855672</v>
      </c>
    </row>
    <row r="23" spans="2:8" x14ac:dyDescent="0.25">
      <c r="B23" s="414" t="s">
        <v>29</v>
      </c>
      <c r="C23" s="413">
        <v>3856.9713699999993</v>
      </c>
      <c r="D23" s="413">
        <v>4655.2760999999991</v>
      </c>
      <c r="E23" s="412">
        <v>-17.148386322349385</v>
      </c>
      <c r="F23" s="413">
        <v>13940.35874</v>
      </c>
      <c r="G23" s="413">
        <v>11373.276099999999</v>
      </c>
      <c r="H23" s="412">
        <v>22.571180172087789</v>
      </c>
    </row>
    <row r="24" spans="2:8" x14ac:dyDescent="0.25">
      <c r="B24" s="406" t="s">
        <v>30</v>
      </c>
      <c r="C24" s="407">
        <v>3927.4754699999994</v>
      </c>
      <c r="D24" s="407">
        <v>4670.9297699999988</v>
      </c>
      <c r="E24" s="408">
        <v>-15.916623383528194</v>
      </c>
      <c r="F24" s="407">
        <v>14151.07604</v>
      </c>
      <c r="G24" s="407">
        <v>11468.929769999999</v>
      </c>
      <c r="H24" s="408">
        <v>23.386194909100055</v>
      </c>
    </row>
    <row r="25" spans="2:8" x14ac:dyDescent="0.25">
      <c r="B25" s="406" t="s">
        <v>31</v>
      </c>
      <c r="C25" s="407">
        <v>-70.504099999999994</v>
      </c>
      <c r="D25" s="407">
        <v>-15.653670000000005</v>
      </c>
      <c r="E25" s="408">
        <v>350.3998103959006</v>
      </c>
      <c r="F25" s="407">
        <v>-210.71729999999999</v>
      </c>
      <c r="G25" s="407">
        <v>-95.653670000000005</v>
      </c>
      <c r="H25" s="408">
        <v>120.29191352511614</v>
      </c>
    </row>
    <row r="26" spans="2:8" x14ac:dyDescent="0.25">
      <c r="B26" s="414" t="s">
        <v>32</v>
      </c>
      <c r="C26" s="415">
        <v>-8351.6559099989681</v>
      </c>
      <c r="D26" s="415">
        <v>15332.43562000044</v>
      </c>
      <c r="E26" s="412">
        <v>0</v>
      </c>
      <c r="F26" s="415">
        <v>71916.536790002079</v>
      </c>
      <c r="G26" s="415">
        <v>169883.43562000044</v>
      </c>
      <c r="H26" s="412">
        <v>-57.667128329764417</v>
      </c>
    </row>
    <row r="27" spans="2:8" x14ac:dyDescent="0.25">
      <c r="B27" s="410" t="s">
        <v>33</v>
      </c>
      <c r="C27" s="415">
        <v>9136.630000000001</v>
      </c>
      <c r="D27" s="415">
        <v>-5213.2795999999944</v>
      </c>
      <c r="E27" s="412">
        <v>0</v>
      </c>
      <c r="F27" s="415">
        <v>-18190.400610000001</v>
      </c>
      <c r="G27" s="415">
        <v>-57946.279599999994</v>
      </c>
      <c r="H27" s="412">
        <v>-68.608164776811648</v>
      </c>
    </row>
    <row r="28" spans="2:8" x14ac:dyDescent="0.25">
      <c r="B28" s="409" t="s">
        <v>34</v>
      </c>
      <c r="C28" s="407">
        <v>-2905.3311899999972</v>
      </c>
      <c r="D28" s="407">
        <v>-4275.7420999999995</v>
      </c>
      <c r="E28" s="408">
        <v>0</v>
      </c>
      <c r="F28" s="407">
        <v>-21370.9627</v>
      </c>
      <c r="G28" s="407">
        <v>-8575.7420999999995</v>
      </c>
      <c r="H28" s="408">
        <v>0</v>
      </c>
    </row>
    <row r="29" spans="2:8" x14ac:dyDescent="0.25">
      <c r="B29" s="409" t="s">
        <v>35</v>
      </c>
      <c r="C29" s="407">
        <v>12041.961189999998</v>
      </c>
      <c r="D29" s="407">
        <v>-937.53749999999854</v>
      </c>
      <c r="E29" s="408">
        <v>0</v>
      </c>
      <c r="F29" s="407">
        <v>3180.5620899999999</v>
      </c>
      <c r="G29" s="407">
        <v>-49370.537499999999</v>
      </c>
      <c r="H29" s="408">
        <v>0</v>
      </c>
    </row>
    <row r="30" spans="2:8" x14ac:dyDescent="0.25">
      <c r="B30" s="410" t="s">
        <v>256</v>
      </c>
      <c r="C30" s="413">
        <v>784.97409000103289</v>
      </c>
      <c r="D30" s="416">
        <v>10119.156020000446</v>
      </c>
      <c r="E30" s="417">
        <v>-92.242692093594201</v>
      </c>
      <c r="F30" s="416">
        <v>53726.136180002082</v>
      </c>
      <c r="G30" s="416">
        <v>111937.15602000045</v>
      </c>
      <c r="H30" s="412">
        <v>-52.003304273334827</v>
      </c>
    </row>
    <row r="31" spans="2:8" ht="20.100000000000001" customHeight="1" x14ac:dyDescent="0.25">
      <c r="B31" s="379" t="s">
        <v>43</v>
      </c>
      <c r="C31" s="418">
        <v>-12132.836399998967</v>
      </c>
      <c r="D31" s="419">
        <v>10702.296110000461</v>
      </c>
      <c r="E31" s="420">
        <v>0</v>
      </c>
      <c r="F31" s="418">
        <v>58209.697530002086</v>
      </c>
      <c r="G31" s="419">
        <v>158585.29611000046</v>
      </c>
      <c r="H31" s="420">
        <v>-63.294391751410707</v>
      </c>
    </row>
  </sheetData>
  <sheetProtection password="DDEA" sheet="1" objects="1" scenarios="1"/>
  <mergeCells count="1">
    <mergeCell ref="B6:G6"/>
  </mergeCells>
  <conditionalFormatting sqref="E8:E15 E17:E20">
    <cfRule type="cellIs" dxfId="87" priority="41" operator="lessThan">
      <formula>-1000</formula>
    </cfRule>
    <cfRule type="cellIs" dxfId="86" priority="42" operator="greaterThan">
      <formula>1000</formula>
    </cfRule>
  </conditionalFormatting>
  <conditionalFormatting sqref="E8">
    <cfRule type="cellIs" dxfId="85" priority="33" operator="lessThan">
      <formula>-100</formula>
    </cfRule>
    <cfRule type="cellIs" dxfId="84" priority="34" operator="greaterThan">
      <formula>1000</formula>
    </cfRule>
    <cfRule type="cellIs" dxfId="83" priority="35" operator="lessThan">
      <formula>-100</formula>
    </cfRule>
    <cfRule type="cellIs" dxfId="82" priority="36" operator="greaterThan">
      <formula>1000</formula>
    </cfRule>
    <cfRule type="cellIs" dxfId="81" priority="37" operator="lessThan">
      <formula>-100</formula>
    </cfRule>
    <cfRule type="cellIs" dxfId="80" priority="38" operator="greaterThan">
      <formula>1000</formula>
    </cfRule>
  </conditionalFormatting>
  <conditionalFormatting sqref="E24:E25">
    <cfRule type="cellIs" dxfId="79" priority="39" operator="lessThan">
      <formula>-100</formula>
    </cfRule>
    <cfRule type="cellIs" dxfId="78" priority="40" operator="greaterThan">
      <formula>1000</formula>
    </cfRule>
  </conditionalFormatting>
  <conditionalFormatting sqref="E30">
    <cfRule type="cellIs" dxfId="77" priority="31" operator="lessThan">
      <formula>-100</formula>
    </cfRule>
    <cfRule type="cellIs" dxfId="76" priority="32" operator="greaterThan">
      <formula>1000</formula>
    </cfRule>
  </conditionalFormatting>
  <conditionalFormatting sqref="E29">
    <cfRule type="cellIs" dxfId="75" priority="29" operator="lessThan">
      <formula>-100</formula>
    </cfRule>
    <cfRule type="cellIs" dxfId="74" priority="30" operator="greaterThan">
      <formula>1000</formula>
    </cfRule>
  </conditionalFormatting>
  <conditionalFormatting sqref="E31">
    <cfRule type="cellIs" dxfId="73" priority="27" operator="lessThan">
      <formula>-100</formula>
    </cfRule>
    <cfRule type="cellIs" dxfId="72" priority="28" operator="greaterThan">
      <formula>1000</formula>
    </cfRule>
  </conditionalFormatting>
  <conditionalFormatting sqref="E26">
    <cfRule type="cellIs" dxfId="71" priority="25" operator="lessThan">
      <formula>-100</formula>
    </cfRule>
    <cfRule type="cellIs" dxfId="70" priority="26" operator="greaterThan">
      <formula>1000</formula>
    </cfRule>
  </conditionalFormatting>
  <conditionalFormatting sqref="E22:E23">
    <cfRule type="cellIs" dxfId="69" priority="23" operator="lessThan">
      <formula>-100</formula>
    </cfRule>
    <cfRule type="cellIs" dxfId="68" priority="24" operator="greaterThan">
      <formula>1000</formula>
    </cfRule>
  </conditionalFormatting>
  <conditionalFormatting sqref="E21">
    <cfRule type="cellIs" dxfId="67" priority="21" operator="lessThan">
      <formula>-100</formula>
    </cfRule>
    <cfRule type="cellIs" dxfId="66" priority="22" operator="greaterThan">
      <formula>10000</formula>
    </cfRule>
  </conditionalFormatting>
  <conditionalFormatting sqref="E27">
    <cfRule type="cellIs" dxfId="65" priority="19" operator="lessThan">
      <formula>-100</formula>
    </cfRule>
    <cfRule type="cellIs" dxfId="64" priority="20" operator="greaterThan">
      <formula>1000</formula>
    </cfRule>
  </conditionalFormatting>
  <conditionalFormatting sqref="E28">
    <cfRule type="cellIs" dxfId="63" priority="17" operator="lessThan">
      <formula>-100</formula>
    </cfRule>
    <cfRule type="cellIs" dxfId="62" priority="18" operator="greaterThan">
      <formula>1000</formula>
    </cfRule>
  </conditionalFormatting>
  <conditionalFormatting sqref="H8">
    <cfRule type="cellIs" dxfId="61" priority="1" operator="lessThan">
      <formula>-100</formula>
    </cfRule>
    <cfRule type="cellIs" dxfId="60" priority="2" operator="greaterThan">
      <formula>1000</formula>
    </cfRule>
    <cfRule type="cellIs" dxfId="59" priority="3" operator="lessThan">
      <formula>-100</formula>
    </cfRule>
    <cfRule type="cellIs" dxfId="58" priority="4" operator="greaterThan">
      <formula>1000</formula>
    </cfRule>
    <cfRule type="cellIs" dxfId="57" priority="5" operator="lessThan">
      <formula>-100</formula>
    </cfRule>
    <cfRule type="cellIs" dxfId="56" priority="6" operator="greaterThan">
      <formula>1000</formula>
    </cfRule>
  </conditionalFormatting>
  <conditionalFormatting sqref="H8:H30">
    <cfRule type="cellIs" dxfId="55" priority="15" operator="lessThan">
      <formula>-1000</formula>
    </cfRule>
    <cfRule type="cellIs" dxfId="54" priority="16" operator="greaterThan">
      <formula>1000</formula>
    </cfRule>
  </conditionalFormatting>
  <conditionalFormatting sqref="H8">
    <cfRule type="cellIs" dxfId="53" priority="9" operator="lessThan">
      <formula>-100</formula>
    </cfRule>
    <cfRule type="cellIs" dxfId="52" priority="10" operator="greaterThan">
      <formula>1000</formula>
    </cfRule>
    <cfRule type="cellIs" dxfId="51" priority="11" operator="lessThan">
      <formula>-100</formula>
    </cfRule>
    <cfRule type="cellIs" dxfId="50" priority="12" operator="greaterThan">
      <formula>1000</formula>
    </cfRule>
    <cfRule type="cellIs" dxfId="49" priority="13" operator="lessThan">
      <formula>-100</formula>
    </cfRule>
    <cfRule type="cellIs" dxfId="48" priority="14" operator="greaterThan">
      <formula>1000</formula>
    </cfRule>
  </conditionalFormatting>
  <conditionalFormatting sqref="H31">
    <cfRule type="cellIs" dxfId="47" priority="7" operator="lessThan">
      <formula>-100</formula>
    </cfRule>
    <cfRule type="cellIs" dxfId="46" priority="8" operator="greaterThan">
      <formula>1000</formula>
    </cfRule>
  </conditionalFormatting>
  <pageMargins left="0.511811024" right="0.511811024" top="0.78740157499999996" bottom="0.78740157499999996" header="0.31496062000000002" footer="0.31496062000000002"/>
  <pageSetup paperSize="9" scale="6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758B0A26F14C4489CDE4F42CC8C783" ma:contentTypeVersion="6" ma:contentTypeDescription="Crie um novo documento." ma:contentTypeScope="" ma:versionID="6089bce3b7673bd925bb4c3027af35a0">
  <xsd:schema xmlns:xsd="http://www.w3.org/2001/XMLSchema" xmlns:xs="http://www.w3.org/2001/XMLSchema" xmlns:p="http://schemas.microsoft.com/office/2006/metadata/properties" xmlns:ns2="46f19559-b845-444a-88e7-83e8466778d1" xmlns:ns3="700efd68-ca21-47f3-b56a-1a14bed9e309" targetNamespace="http://schemas.microsoft.com/office/2006/metadata/properties" ma:root="true" ma:fieldsID="367f412ea222da18a789fb4bc0a7dcf6" ns2:_="" ns3:_="">
    <xsd:import namespace="46f19559-b845-444a-88e7-83e8466778d1"/>
    <xsd:import namespace="700efd68-ca21-47f3-b56a-1a14bed9e3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19559-b845-444a-88e7-83e8466778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0efd68-ca21-47f3-b56a-1a14bed9e309"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E2655A-F19F-47DF-9C62-A5BF2A710E7B}">
  <ds:schemaRefs>
    <ds:schemaRef ds:uri="http://schemas.microsoft.com/office/2006/documentManagement/types"/>
    <ds:schemaRef ds:uri="http://www.w3.org/XML/1998/namespace"/>
    <ds:schemaRef ds:uri="46f19559-b845-444a-88e7-83e8466778d1"/>
    <ds:schemaRef ds:uri="700efd68-ca21-47f3-b56a-1a14bed9e309"/>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D0A6A902-5EE0-4E36-9394-B559A94FCF07}">
  <ds:schemaRefs>
    <ds:schemaRef ds:uri="http://schemas.microsoft.com/sharepoint/v3/contenttype/forms"/>
  </ds:schemaRefs>
</ds:datastoreItem>
</file>

<file path=customXml/itemProps3.xml><?xml version="1.0" encoding="utf-8"?>
<ds:datastoreItem xmlns:ds="http://schemas.openxmlformats.org/officeDocument/2006/customXml" ds:itemID="{A5EB5C8A-8AEF-4556-98C9-8C68D449BF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19559-b845-444a-88e7-83e8466778d1"/>
    <ds:schemaRef ds:uri="700efd68-ca21-47f3-b56a-1a14bed9e3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23</vt:i4>
      </vt:variant>
      <vt:variant>
        <vt:lpstr>Intervalos nomeados</vt:lpstr>
      </vt:variant>
      <vt:variant>
        <vt:i4>4</vt:i4>
      </vt:variant>
    </vt:vector>
  </HeadingPairs>
  <TitlesOfParts>
    <vt:vector size="27" baseType="lpstr">
      <vt:lpstr>MENU</vt:lpstr>
      <vt:lpstr>I - INCOME STATEMENT</vt:lpstr>
      <vt:lpstr>I - BALANCE SHEET</vt:lpstr>
      <vt:lpstr>I - CASH FLOW</vt:lpstr>
      <vt:lpstr>I - FINANCIAL RESULT</vt:lpstr>
      <vt:lpstr>I - EBITDA</vt:lpstr>
      <vt:lpstr>II - COPEL GET</vt:lpstr>
      <vt:lpstr>II - COPEL DIS</vt:lpstr>
      <vt:lpstr>II - COPEL COM</vt:lpstr>
      <vt:lpstr>II - COMPANY QUARTER</vt:lpstr>
      <vt:lpstr>II - COMPANY ACCUMULATED</vt:lpstr>
      <vt:lpstr>II - ASSETS BY COMPANY</vt:lpstr>
      <vt:lpstr>II - LIABILITIES BY COMPANY</vt:lpstr>
      <vt:lpstr>III - TARIFFS</vt:lpstr>
      <vt:lpstr>III - ELECTRICITY AND CHARGES</vt:lpstr>
      <vt:lpstr>III - ENERGY BALANCE</vt:lpstr>
      <vt:lpstr>III - DISTRIBUTION MARKET</vt:lpstr>
      <vt:lpstr>III - ENERGY FLOW</vt:lpstr>
      <vt:lpstr>IV - INDICATORS SUMMARY</vt:lpstr>
      <vt:lpstr>IV - GENERATION</vt:lpstr>
      <vt:lpstr>IV - GENERATION - INTEREST</vt:lpstr>
      <vt:lpstr>IV - TRANSMISSION</vt:lpstr>
      <vt:lpstr>IV - DISTRIBUTION</vt:lpstr>
      <vt:lpstr>'I - CASH FLOW'!Area_de_impressao</vt:lpstr>
      <vt:lpstr>'IV - DISTRIBUTION'!Area_de_impressao</vt:lpstr>
      <vt:lpstr>'IV - GENERATION'!Area_de_impressao</vt:lpstr>
      <vt:lpstr>'IV - INDICATORS SUMMARY'!Area_de_impressao</vt:lpstr>
    </vt:vector>
  </TitlesOfParts>
  <Manager/>
  <Company>COPEL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MARIA VARGAS DOS SANTOS</dc:creator>
  <cp:keywords/>
  <dc:description/>
  <cp:lastModifiedBy>ANA MARIA VARGAS DOS SANTOS</cp:lastModifiedBy>
  <cp:revision/>
  <cp:lastPrinted>2022-03-31T21:14:34Z</cp:lastPrinted>
  <dcterms:created xsi:type="dcterms:W3CDTF">2022-02-09T14:27:36Z</dcterms:created>
  <dcterms:modified xsi:type="dcterms:W3CDTF">2022-03-31T21:43:38Z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0x010100C2758B0A26F14C4489CDE4F42CC8C783</vt:lpwstr>
  </property>
</Properties>
</file>