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EstaPastaDeTrabalho"/>
  <mc:AlternateContent xmlns:mc="http://schemas.openxmlformats.org/markup-compatibility/2006">
    <mc:Choice Requires="x15">
      <x15ac:absPath xmlns:x15ac="http://schemas.microsoft.com/office/spreadsheetml/2010/11/ac" url="R:\DRIN\08 Press Release\2025\1T25\Press Release\4 Anexos\"/>
    </mc:Choice>
  </mc:AlternateContent>
  <xr:revisionPtr revIDLastSave="0" documentId="13_ncr:1_{301A3568-F374-46A4-B23F-79F1C62059D6}" xr6:coauthVersionLast="47" xr6:coauthVersionMax="47" xr10:uidLastSave="{00000000-0000-0000-0000-000000000000}"/>
  <bookViews>
    <workbookView xWindow="-120" yWindow="-120" windowWidth="29040" windowHeight="15720" tabRatio="717" xr2:uid="{00000000-000D-0000-FFFF-FFFF00000000}"/>
  </bookViews>
  <sheets>
    <sheet name="MENU" sheetId="45" r:id="rId1"/>
    <sheet name="I - INCOME STATEMENT" sheetId="13" r:id="rId2"/>
    <sheet name="I - BALANCE SHEET" sheetId="28" r:id="rId3"/>
    <sheet name="I - CASH FLOW" sheetId="50" r:id="rId4"/>
    <sheet name="I - EBITDA AND FIN RESULT" sheetId="35" r:id="rId5"/>
    <sheet name="I - EQTY IN EARN" sheetId="36" r:id="rId6"/>
    <sheet name="I - SHARE CAPITAL" sheetId="51" r:id="rId7"/>
    <sheet name="II - COPEL GET" sheetId="12" r:id="rId8"/>
    <sheet name="II - COPEL DIS" sheetId="31" r:id="rId9"/>
    <sheet name="II - COPEL DIS ROB" sheetId="52" r:id="rId10"/>
    <sheet name="II - COPEL COM" sheetId="32" r:id="rId11"/>
    <sheet name="II - COMPANY QUARTER" sheetId="23" r:id="rId12"/>
    <sheet name="II - ASSETS BY COMPANY" sheetId="43" r:id="rId13"/>
    <sheet name="II - LIABILITIES BY COMPANY" sheetId="44" r:id="rId14"/>
    <sheet name="III - ENERGY MARKET" sheetId="7" r:id="rId15"/>
    <sheet name="III - TARIFFS" sheetId="33" r:id="rId16"/>
    <sheet name="III - ELECTRICITY AND CHARGES" sheetId="42" r:id="rId17"/>
    <sheet name="III - ENERGY BALANCE" sheetId="48" r:id="rId18"/>
    <sheet name="III -WIND POWER PRICES" sheetId="49" r:id="rId19"/>
    <sheet name="III - ENERGY FLOW" sheetId="19" r:id="rId20"/>
    <sheet name="III - ENERGY FLOW (2)" sheetId="46" r:id="rId21"/>
    <sheet name="IV - INDICATORS SUMMARY" sheetId="34" r:id="rId22"/>
    <sheet name="IV - GENERATION" sheetId="25" r:id="rId23"/>
    <sheet name="IV - GENERATION - INTEREST" sheetId="40" r:id="rId24"/>
    <sheet name="IV - TRANSMISSION" sheetId="26" r:id="rId25"/>
    <sheet name="IV - DISTRIBUTION" sheetId="27" r:id="rId26"/>
  </sheets>
  <externalReferences>
    <externalReference r:id="rId27"/>
    <externalReference r:id="rId28"/>
  </externalReferences>
  <definedNames>
    <definedName name="_xlnm.Print_Area" localSheetId="2">'I - BALANCE SHEET'!$B$1:$J$57</definedName>
    <definedName name="_xlnm.Print_Area" localSheetId="3">'I - CASH FLOW'!$B$1:$D$120</definedName>
    <definedName name="_xlnm.Print_Area" localSheetId="4">'I - EBITDA AND FIN RESULT'!$A$1:$E$41</definedName>
    <definedName name="_xlnm.Print_Area" localSheetId="5">'I - EQTY IN EARN'!$A$1:$K$42</definedName>
    <definedName name="_xlnm.Print_Area" localSheetId="1">'I - INCOME STATEMENT'!$A$1:$I$45</definedName>
    <definedName name="_xlnm.Print_Area" localSheetId="6">'I - SHARE CAPITAL'!$A$1:$L$37</definedName>
    <definedName name="_xlnm.Print_Area" localSheetId="12">'II - ASSETS BY COMPANY'!$A$1:$R$84</definedName>
    <definedName name="_xlnm.Print_Area" localSheetId="11">'II - COMPANY QUARTER'!$A$1:$R$84</definedName>
    <definedName name="_xlnm.Print_Area" localSheetId="10">'II - COPEL COM'!$A$1:$F$32</definedName>
    <definedName name="_xlnm.Print_Area" localSheetId="8">'II - COPEL DIS'!$A$1:$F$37</definedName>
    <definedName name="_xlnm.Print_Area" localSheetId="9">'II - COPEL DIS ROB'!$A$1:$F$43</definedName>
    <definedName name="_xlnm.Print_Area" localSheetId="7">'II - COPEL GET'!$A$1:$F$41</definedName>
    <definedName name="_xlnm.Print_Area" localSheetId="13">'II - LIABILITIES BY COMPANY'!$A$1:$R$110</definedName>
    <definedName name="_xlnm.Print_Area" localSheetId="17">'III - ENERGY BALANCE'!$A$1:$I$111</definedName>
    <definedName name="_xlnm.Print_Area" localSheetId="19">'III - ENERGY FLOW'!$B$1:$N$49</definedName>
    <definedName name="_xlnm.Print_Area" localSheetId="20">'III - ENERGY FLOW (2)'!$A$1:$V$50</definedName>
    <definedName name="_xlnm.Print_Area" localSheetId="14">'III - ENERGY MARKET'!$A$1:$O$61</definedName>
    <definedName name="_xlnm.Print_Area" localSheetId="15">'III - TARIFFS'!$A$1:$J$51</definedName>
    <definedName name="_xlnm.Print_Area" localSheetId="18">'III -WIND POWER PRICES'!$B$1:$H$64</definedName>
    <definedName name="_xlnm.Print_Area" localSheetId="25">'IV - DISTRIBUTION'!$A$1:$H$45</definedName>
    <definedName name="_xlnm.Print_Area" localSheetId="22">'IV - GENERATION'!$B$1:$F$74</definedName>
    <definedName name="_xlnm.Print_Area" localSheetId="23">'IV - GENERATION - INTEREST'!$A$1:$I$32</definedName>
    <definedName name="_xlnm.Print_Area" localSheetId="21">'IV - INDICATORS SUMMARY'!$A$1:$I$52</definedName>
    <definedName name="_xlnm.Print_Area" localSheetId="24">'IV - TRANSMISSION'!$A$1:$I$33</definedName>
    <definedName name="_xlnm.Print_Area" localSheetId="0">MENU!$D$1:$X$42</definedName>
    <definedName name="Base" localSheetId="9">'[1]Analítico Gerencial'!$A$15:$BD$39550</definedName>
    <definedName name="Base">'[2]Analítico Gerencial'!$A$15:$BD$39550</definedName>
    <definedName name="Contas" localSheetId="9">'[1]Analítico Gerencial'!$A$15:$A$39550</definedName>
    <definedName name="Contas">'[2]Analítico Gerencial'!$A$15:$A$39550</definedName>
    <definedName name="GCopel" localSheetId="9">'[1]Analítico Gerencial'!$A$15:$BD$15</definedName>
    <definedName name="GCopel">'[2]Analítico Gerencial'!$A$15:$BD$15</definedName>
    <definedName name="Print_Area" localSheetId="3">'I - CASH FLOW'!$B$1:$D$5</definedName>
    <definedName name="Print_Area" localSheetId="4">'I - EBITDA AND FIN RESULT'!$A$1:$E$41</definedName>
    <definedName name="Print_Area" localSheetId="5">'I - EQTY IN EARN'!$A$1:$K$43</definedName>
    <definedName name="Print_Area" localSheetId="6">'I - SHARE CAPITAL'!$B$1:$K$37</definedName>
    <definedName name="Print_Area" localSheetId="12">'II - ASSETS BY COMPANY'!$A$1:$R$83</definedName>
    <definedName name="Print_Area" localSheetId="11">'II - COMPANY QUARTER'!$A$1:$R$79</definedName>
    <definedName name="Print_Area" localSheetId="8">'II - COPEL DIS'!$A$1:$F$36</definedName>
    <definedName name="Print_Area" localSheetId="9">'II - COPEL DIS ROB'!$A$1:$F$44</definedName>
    <definedName name="Print_Area" localSheetId="7">'II - COPEL GET'!$A$1:$F$42</definedName>
    <definedName name="Print_Area" localSheetId="17">'III - ENERGY BALANCE'!$B$1:$I$70</definedName>
    <definedName name="Print_Area" localSheetId="19">'III - ENERGY FLOW'!$B$1:$N$49</definedName>
    <definedName name="Print_Area" localSheetId="14">'III - ENERGY MARKET'!$A$1:$O$60</definedName>
    <definedName name="Print_Area" localSheetId="18">'III -WIND POWER PRICES'!$A$1:$I$63</definedName>
    <definedName name="Print_Area" localSheetId="25">'IV - DISTRIBUTION'!$B$1:$H$45</definedName>
    <definedName name="Print_Area" localSheetId="22">'IV - GENERATION'!$A$1:$F$58</definedName>
    <definedName name="Print_Area" localSheetId="21">'IV - INDICATORS SUMMARY'!$B$1:$H$52</definedName>
    <definedName name="Print_Area" localSheetId="24">'IV - TRANSMISSION'!$A$1:$I$35</definedName>
    <definedName name="Print_Area" localSheetId="0">MENU!$B$1:$W$41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8" i="44" l="1"/>
  <c r="L47" i="44"/>
  <c r="L29" i="44"/>
  <c r="L8" i="44"/>
  <c r="L27" i="43"/>
  <c r="L26" i="43"/>
  <c r="L8" i="43"/>
  <c r="L46" i="43" s="1"/>
  <c r="D100" i="44"/>
  <c r="D99" i="44" s="1"/>
  <c r="E100" i="44"/>
  <c r="F100" i="44"/>
  <c r="F99" i="44" s="1"/>
  <c r="G100" i="44"/>
  <c r="G99" i="44" s="1"/>
  <c r="H100" i="44"/>
  <c r="H99" i="44" s="1"/>
  <c r="I100" i="44"/>
  <c r="I99" i="44" s="1"/>
  <c r="J100" i="44"/>
  <c r="J99" i="44" s="1"/>
  <c r="K100" i="44"/>
  <c r="M100" i="44"/>
  <c r="N100" i="44"/>
  <c r="O100" i="44"/>
  <c r="O99" i="44" s="1"/>
  <c r="P100" i="44"/>
  <c r="P99" i="44" s="1"/>
  <c r="Q100" i="44"/>
  <c r="Q99" i="44" s="1"/>
  <c r="C100" i="44"/>
  <c r="E99" i="44"/>
  <c r="K99" i="44"/>
  <c r="M99" i="44"/>
  <c r="N99" i="44"/>
  <c r="C99" i="44"/>
  <c r="D48" i="44"/>
  <c r="D47" i="44" s="1"/>
  <c r="E48" i="44"/>
  <c r="E47" i="44" s="1"/>
  <c r="F48" i="44"/>
  <c r="F47" i="44" s="1"/>
  <c r="G48" i="44"/>
  <c r="G47" i="44" s="1"/>
  <c r="H48" i="44"/>
  <c r="H47" i="44" s="1"/>
  <c r="I48" i="44"/>
  <c r="I47" i="44" s="1"/>
  <c r="J48" i="44"/>
  <c r="J47" i="44" s="1"/>
  <c r="K48" i="44"/>
  <c r="K47" i="44" s="1"/>
  <c r="M48" i="44"/>
  <c r="M47" i="44" s="1"/>
  <c r="N48" i="44"/>
  <c r="N47" i="44" s="1"/>
  <c r="O48" i="44"/>
  <c r="O47" i="44" s="1"/>
  <c r="P48" i="44"/>
  <c r="P47" i="44" s="1"/>
  <c r="Q48" i="44"/>
  <c r="Q47" i="44" s="1"/>
  <c r="C48" i="44"/>
  <c r="C47" i="44" s="1"/>
  <c r="D120" i="50"/>
  <c r="C120" i="50"/>
  <c r="D112" i="50"/>
  <c r="C112" i="50"/>
  <c r="D93" i="50"/>
  <c r="C93" i="50"/>
  <c r="D76" i="50"/>
  <c r="C76" i="50"/>
  <c r="D54" i="50"/>
  <c r="C54" i="50"/>
  <c r="D41" i="50"/>
  <c r="C41" i="50"/>
  <c r="D12" i="50"/>
  <c r="C12" i="50"/>
  <c r="E29" i="32"/>
  <c r="J40" i="36"/>
  <c r="I40" i="36"/>
  <c r="H40" i="36"/>
  <c r="G40" i="36"/>
  <c r="F40" i="36"/>
  <c r="E40" i="36"/>
  <c r="D40" i="36"/>
  <c r="J20" i="36"/>
  <c r="J19" i="36"/>
  <c r="I18" i="36"/>
  <c r="H18" i="36"/>
  <c r="J18" i="36" s="1"/>
  <c r="I8" i="36"/>
  <c r="J8" i="36" s="1"/>
  <c r="H8" i="36"/>
  <c r="J17" i="36"/>
  <c r="J16" i="36"/>
  <c r="J15" i="36"/>
  <c r="J14" i="36"/>
  <c r="J13" i="36"/>
  <c r="J12" i="36"/>
  <c r="J11" i="36"/>
  <c r="J10" i="36"/>
  <c r="J9" i="36"/>
  <c r="J14" i="51"/>
  <c r="E18" i="51"/>
  <c r="F16" i="51" s="1"/>
  <c r="G18" i="51"/>
  <c r="J11" i="51"/>
  <c r="J13" i="51"/>
  <c r="J15" i="51"/>
  <c r="J16" i="51"/>
  <c r="J17" i="51"/>
  <c r="J10" i="51"/>
  <c r="H17" i="51"/>
  <c r="H16" i="51"/>
  <c r="H15" i="51"/>
  <c r="H14" i="51"/>
  <c r="H13" i="51"/>
  <c r="H12" i="51"/>
  <c r="H11" i="51"/>
  <c r="H10" i="51"/>
  <c r="H18" i="51" s="1"/>
  <c r="F13" i="51"/>
  <c r="C12" i="51"/>
  <c r="J12" i="51" s="1"/>
  <c r="D56" i="23"/>
  <c r="E56" i="23"/>
  <c r="F56" i="23"/>
  <c r="G56" i="23"/>
  <c r="H56" i="23"/>
  <c r="I56" i="23"/>
  <c r="J56" i="23"/>
  <c r="K56" i="23"/>
  <c r="L56" i="23"/>
  <c r="M56" i="23"/>
  <c r="N56" i="23"/>
  <c r="O56" i="23"/>
  <c r="P56" i="23"/>
  <c r="Q56" i="23"/>
  <c r="C56" i="23"/>
  <c r="D47" i="23"/>
  <c r="E47" i="23"/>
  <c r="F47" i="23"/>
  <c r="G47" i="23"/>
  <c r="H47" i="23"/>
  <c r="I47" i="23"/>
  <c r="J47" i="23"/>
  <c r="K47" i="23"/>
  <c r="L47" i="23"/>
  <c r="M47" i="23"/>
  <c r="N47" i="23"/>
  <c r="O47" i="23"/>
  <c r="P47" i="23"/>
  <c r="Q47" i="23"/>
  <c r="C47" i="23"/>
  <c r="E67" i="43"/>
  <c r="E66" i="43" s="1"/>
  <c r="D67" i="43"/>
  <c r="D66" i="43" s="1"/>
  <c r="C67" i="43"/>
  <c r="F67" i="43"/>
  <c r="F66" i="43" s="1"/>
  <c r="G67" i="43"/>
  <c r="G66" i="43" s="1"/>
  <c r="H67" i="43"/>
  <c r="H66" i="43" s="1"/>
  <c r="I67" i="43"/>
  <c r="I66" i="43" s="1"/>
  <c r="J67" i="43"/>
  <c r="J66" i="43" s="1"/>
  <c r="K67" i="43"/>
  <c r="K66" i="43" s="1"/>
  <c r="M67" i="43"/>
  <c r="M66" i="43" s="1"/>
  <c r="N67" i="43"/>
  <c r="N66" i="43" s="1"/>
  <c r="O67" i="43"/>
  <c r="O66" i="43" s="1"/>
  <c r="P67" i="43"/>
  <c r="P66" i="43" s="1"/>
  <c r="Q67" i="43"/>
  <c r="Q66" i="43" s="1"/>
  <c r="C66" i="43"/>
  <c r="D50" i="43"/>
  <c r="E50" i="43"/>
  <c r="F50" i="43"/>
  <c r="G50" i="43"/>
  <c r="G84" i="43" s="1"/>
  <c r="H50" i="43"/>
  <c r="H84" i="43" s="1"/>
  <c r="I50" i="43"/>
  <c r="J50" i="43"/>
  <c r="K50" i="43"/>
  <c r="K84" i="43" s="1"/>
  <c r="M50" i="43"/>
  <c r="N50" i="43"/>
  <c r="N84" i="43" s="1"/>
  <c r="O50" i="43"/>
  <c r="O84" i="43" s="1"/>
  <c r="P50" i="43"/>
  <c r="Q50" i="43"/>
  <c r="C50" i="43"/>
  <c r="C84" i="43" s="1"/>
  <c r="C8" i="43"/>
  <c r="D27" i="43"/>
  <c r="D26" i="43" s="1"/>
  <c r="E27" i="43"/>
  <c r="E26" i="43" s="1"/>
  <c r="F27" i="43"/>
  <c r="F26" i="43" s="1"/>
  <c r="G27" i="43"/>
  <c r="G26" i="43" s="1"/>
  <c r="H27" i="43"/>
  <c r="H26" i="43" s="1"/>
  <c r="I27" i="43"/>
  <c r="I26" i="43" s="1"/>
  <c r="J27" i="43"/>
  <c r="J26" i="43" s="1"/>
  <c r="K27" i="43"/>
  <c r="K26" i="43" s="1"/>
  <c r="M27" i="43"/>
  <c r="M26" i="43" s="1"/>
  <c r="N27" i="43"/>
  <c r="N26" i="43" s="1"/>
  <c r="O27" i="43"/>
  <c r="O26" i="43" s="1"/>
  <c r="P27" i="43"/>
  <c r="P26" i="43" s="1"/>
  <c r="Q27" i="43"/>
  <c r="Q26" i="43" s="1"/>
  <c r="C27" i="43"/>
  <c r="C26" i="43" s="1"/>
  <c r="D8" i="43"/>
  <c r="E8" i="43"/>
  <c r="F8" i="43"/>
  <c r="G8" i="43"/>
  <c r="H8" i="43"/>
  <c r="H46" i="43" s="1"/>
  <c r="I8" i="43"/>
  <c r="J8" i="43"/>
  <c r="K8" i="43"/>
  <c r="M8" i="43"/>
  <c r="N8" i="43"/>
  <c r="O8" i="43"/>
  <c r="O46" i="43" s="1"/>
  <c r="P8" i="43"/>
  <c r="Q8" i="43"/>
  <c r="D29" i="44"/>
  <c r="E29" i="44"/>
  <c r="F29" i="44"/>
  <c r="G29" i="44"/>
  <c r="H29" i="44"/>
  <c r="I29" i="44"/>
  <c r="J29" i="44"/>
  <c r="K29" i="44"/>
  <c r="M29" i="44"/>
  <c r="N29" i="44"/>
  <c r="O29" i="44"/>
  <c r="P29" i="44"/>
  <c r="Q29" i="44"/>
  <c r="C29" i="44"/>
  <c r="D83" i="44"/>
  <c r="E83" i="44"/>
  <c r="F83" i="44"/>
  <c r="G83" i="44"/>
  <c r="H83" i="44"/>
  <c r="I83" i="44"/>
  <c r="J83" i="44"/>
  <c r="K83" i="44"/>
  <c r="M83" i="44"/>
  <c r="N83" i="44"/>
  <c r="O83" i="44"/>
  <c r="P83" i="44"/>
  <c r="Q83" i="44"/>
  <c r="C83" i="44"/>
  <c r="D63" i="44"/>
  <c r="E63" i="44"/>
  <c r="F63" i="44"/>
  <c r="G63" i="44"/>
  <c r="H63" i="44"/>
  <c r="I63" i="44"/>
  <c r="J63" i="44"/>
  <c r="K63" i="44"/>
  <c r="M63" i="44"/>
  <c r="N63" i="44"/>
  <c r="O63" i="44"/>
  <c r="P63" i="44"/>
  <c r="Q63" i="44"/>
  <c r="C63" i="44"/>
  <c r="D8" i="44"/>
  <c r="E8" i="44"/>
  <c r="F8" i="44"/>
  <c r="F59" i="44" s="1"/>
  <c r="G8" i="44"/>
  <c r="H8" i="44"/>
  <c r="H59" i="44" s="1"/>
  <c r="I8" i="44"/>
  <c r="J8" i="44"/>
  <c r="K8" i="44"/>
  <c r="M8" i="44"/>
  <c r="M59" i="44" s="1"/>
  <c r="N8" i="44"/>
  <c r="O8" i="44"/>
  <c r="O59" i="44" s="1"/>
  <c r="P8" i="44"/>
  <c r="Q8" i="44"/>
  <c r="C8" i="44"/>
  <c r="H14" i="34"/>
  <c r="G14" i="34"/>
  <c r="F14" i="34"/>
  <c r="E14" i="34"/>
  <c r="D14" i="34"/>
  <c r="C14" i="34"/>
  <c r="H18" i="27"/>
  <c r="G18" i="27"/>
  <c r="F18" i="27"/>
  <c r="E18" i="27"/>
  <c r="D18" i="27"/>
  <c r="C18" i="27"/>
  <c r="H14" i="27"/>
  <c r="G14" i="27"/>
  <c r="F14" i="27"/>
  <c r="L59" i="44" l="1"/>
  <c r="N59" i="44"/>
  <c r="Q110" i="44"/>
  <c r="J110" i="44"/>
  <c r="D110" i="44"/>
  <c r="M84" i="43"/>
  <c r="F84" i="43"/>
  <c r="K10" i="51"/>
  <c r="K12" i="51"/>
  <c r="J18" i="51"/>
  <c r="K16" i="51" s="1"/>
  <c r="K14" i="51"/>
  <c r="K15" i="51"/>
  <c r="K13" i="51"/>
  <c r="P110" i="44"/>
  <c r="I110" i="44"/>
  <c r="I22" i="36"/>
  <c r="J22" i="36" s="1"/>
  <c r="O110" i="44"/>
  <c r="H110" i="44"/>
  <c r="K59" i="44"/>
  <c r="N110" i="44"/>
  <c r="G110" i="44"/>
  <c r="E84" i="43"/>
  <c r="C18" i="51"/>
  <c r="D12" i="51" s="1"/>
  <c r="Q59" i="44"/>
  <c r="J59" i="44"/>
  <c r="D59" i="44"/>
  <c r="M110" i="44"/>
  <c r="F110" i="44"/>
  <c r="Q84" i="43"/>
  <c r="J84" i="43"/>
  <c r="D84" i="43"/>
  <c r="F12" i="51"/>
  <c r="F18" i="51" s="1"/>
  <c r="C67" i="50"/>
  <c r="P59" i="44"/>
  <c r="I59" i="44"/>
  <c r="C110" i="44"/>
  <c r="K110" i="44"/>
  <c r="E110" i="44"/>
  <c r="P84" i="43"/>
  <c r="I84" i="43"/>
  <c r="D67" i="50"/>
  <c r="C59" i="44"/>
  <c r="Q46" i="43"/>
  <c r="J46" i="43"/>
  <c r="D46" i="43"/>
  <c r="C114" i="50"/>
  <c r="D114" i="50"/>
  <c r="N46" i="43"/>
  <c r="K46" i="43"/>
  <c r="G46" i="43"/>
  <c r="F46" i="43"/>
  <c r="P46" i="43"/>
  <c r="I46" i="43"/>
  <c r="C46" i="43"/>
  <c r="M46" i="43"/>
  <c r="E46" i="43"/>
  <c r="E67" i="25"/>
  <c r="E62" i="25"/>
  <c r="E57" i="25"/>
  <c r="E51" i="25"/>
  <c r="E44" i="25"/>
  <c r="E36" i="25"/>
  <c r="E28" i="25"/>
  <c r="E23" i="25"/>
  <c r="E17" i="25"/>
  <c r="E8" i="25" s="1"/>
  <c r="E9" i="25"/>
  <c r="D9" i="25"/>
  <c r="C9" i="25"/>
  <c r="K11" i="51" l="1"/>
  <c r="K17" i="51"/>
  <c r="K18" i="51" s="1"/>
  <c r="D16" i="51"/>
  <c r="D17" i="51"/>
  <c r="D11" i="51"/>
  <c r="D10" i="51"/>
  <c r="D13" i="51"/>
  <c r="D14" i="51"/>
  <c r="E22" i="25"/>
  <c r="E73" i="25" s="1"/>
  <c r="D18" i="51" l="1"/>
  <c r="B111" i="48"/>
  <c r="G8" i="48" l="1"/>
  <c r="G14" i="48" s="1"/>
  <c r="H8" i="48"/>
  <c r="H14" i="48" s="1"/>
  <c r="G15" i="48"/>
  <c r="H15" i="48"/>
  <c r="N36" i="19" l="1"/>
  <c r="M36" i="19"/>
  <c r="N33" i="19"/>
  <c r="M33" i="19"/>
  <c r="N32" i="19"/>
  <c r="M32" i="19"/>
  <c r="N31" i="19"/>
  <c r="M31" i="19"/>
  <c r="N30" i="19"/>
  <c r="M30" i="19"/>
  <c r="N29" i="19"/>
  <c r="M29" i="19"/>
  <c r="N28" i="19"/>
  <c r="M28" i="19"/>
  <c r="N26" i="19"/>
  <c r="M26" i="19"/>
  <c r="N25" i="19"/>
  <c r="M25" i="19"/>
  <c r="N24" i="19"/>
  <c r="M24" i="19"/>
  <c r="N23" i="19"/>
  <c r="M23" i="19"/>
  <c r="L22" i="19"/>
  <c r="K22" i="19"/>
  <c r="J22" i="19"/>
  <c r="I22" i="19"/>
  <c r="H22" i="19"/>
  <c r="G22" i="19"/>
  <c r="F22" i="19"/>
  <c r="E22" i="19"/>
  <c r="D22" i="19"/>
  <c r="C22" i="19"/>
  <c r="N21" i="19"/>
  <c r="M21" i="19"/>
  <c r="N20" i="19"/>
  <c r="M20" i="19"/>
  <c r="N19" i="19"/>
  <c r="N18" i="19"/>
  <c r="M18" i="19"/>
  <c r="N17" i="19"/>
  <c r="M17" i="19"/>
  <c r="N16" i="19"/>
  <c r="M16" i="19"/>
  <c r="N15" i="19"/>
  <c r="M15" i="19"/>
  <c r="N14" i="19"/>
  <c r="M14" i="19"/>
  <c r="N13" i="19"/>
  <c r="M13" i="19"/>
  <c r="N12" i="19"/>
  <c r="M12" i="19"/>
  <c r="N9" i="19"/>
  <c r="M9" i="19"/>
  <c r="N8" i="19"/>
  <c r="M8" i="19"/>
  <c r="F50" i="33"/>
  <c r="F49" i="33"/>
  <c r="F48" i="33"/>
  <c r="F47" i="33"/>
  <c r="F46" i="33"/>
  <c r="F45" i="33"/>
  <c r="F44" i="33"/>
  <c r="F34" i="33"/>
  <c r="F33" i="33"/>
  <c r="F32" i="33"/>
  <c r="F31" i="33"/>
  <c r="F30" i="33"/>
  <c r="F29" i="33"/>
  <c r="F28" i="33"/>
  <c r="F27" i="33"/>
  <c r="F26" i="33"/>
  <c r="F25" i="33"/>
  <c r="F23" i="33"/>
  <c r="F22" i="33"/>
  <c r="C16" i="33"/>
  <c r="D16" i="33" s="1"/>
  <c r="F15" i="33"/>
  <c r="F12" i="33"/>
  <c r="F11" i="33"/>
  <c r="F10" i="33"/>
  <c r="F9" i="33"/>
  <c r="M22" i="19" l="1"/>
  <c r="N22" i="19"/>
  <c r="E16" i="33"/>
  <c r="F16" i="33" s="1"/>
  <c r="G26" i="42"/>
  <c r="F26" i="42"/>
  <c r="H25" i="42"/>
  <c r="E25" i="42"/>
  <c r="H23" i="42"/>
  <c r="E23" i="42"/>
  <c r="H22" i="42"/>
  <c r="E22" i="42"/>
  <c r="H21" i="42"/>
  <c r="E21" i="42"/>
  <c r="H20" i="42"/>
  <c r="E20" i="42"/>
  <c r="G16" i="42"/>
  <c r="F16" i="42"/>
  <c r="H15" i="42"/>
  <c r="E15" i="42"/>
  <c r="H13" i="42"/>
  <c r="E13" i="42"/>
  <c r="H12" i="42"/>
  <c r="E12" i="42"/>
  <c r="H11" i="42"/>
  <c r="E11" i="42"/>
  <c r="H10" i="42"/>
  <c r="E10" i="42"/>
  <c r="H9" i="42"/>
  <c r="E9" i="42"/>
  <c r="H8" i="42"/>
  <c r="E8" i="42"/>
  <c r="E16" i="42" l="1"/>
  <c r="H26" i="42"/>
  <c r="H16" i="42"/>
  <c r="E26" i="42"/>
  <c r="F15" i="48"/>
  <c r="E15" i="48"/>
  <c r="D15" i="48"/>
  <c r="C15" i="48"/>
  <c r="F8" i="48"/>
  <c r="F14" i="48" s="1"/>
  <c r="E8" i="48"/>
  <c r="E14" i="48" s="1"/>
  <c r="D8" i="48"/>
  <c r="D14" i="48" s="1"/>
  <c r="C8" i="48"/>
  <c r="C14" i="48" s="1"/>
  <c r="G40" i="34"/>
  <c r="F40" i="34"/>
  <c r="D67" i="25"/>
  <c r="C67" i="25"/>
  <c r="D62" i="25"/>
  <c r="C62" i="25"/>
  <c r="D57" i="25"/>
  <c r="C57" i="25"/>
  <c r="D51" i="25"/>
  <c r="C51" i="25"/>
  <c r="D44" i="25"/>
  <c r="C44" i="25"/>
  <c r="D36" i="25"/>
  <c r="C36" i="25"/>
  <c r="D28" i="25"/>
  <c r="C28" i="25"/>
  <c r="D23" i="25"/>
  <c r="C23" i="25"/>
  <c r="C22" i="25" s="1"/>
  <c r="D17" i="25"/>
  <c r="D8" i="25" s="1"/>
  <c r="C17" i="25"/>
  <c r="C8" i="25" s="1"/>
  <c r="D15" i="25"/>
  <c r="D14" i="25"/>
  <c r="F31" i="26"/>
  <c r="E31" i="26"/>
  <c r="G23" i="26"/>
  <c r="F23" i="26"/>
  <c r="E23" i="26"/>
  <c r="H31" i="26"/>
  <c r="H23" i="26"/>
  <c r="D22" i="25" l="1"/>
  <c r="E32" i="26"/>
  <c r="F32" i="26"/>
  <c r="D73" i="25"/>
  <c r="C73" i="25"/>
  <c r="H32" i="26"/>
  <c r="I41" i="7" l="1"/>
  <c r="H41" i="7"/>
  <c r="G24" i="26" l="1"/>
  <c r="G31" i="26" s="1"/>
  <c r="G32" i="26" s="1"/>
  <c r="D41" i="34"/>
  <c r="D40" i="34"/>
  <c r="C30" i="34"/>
  <c r="G27" i="34"/>
  <c r="G30" i="34" s="1"/>
  <c r="E27" i="34"/>
  <c r="E30" i="34" s="1"/>
  <c r="G25" i="34"/>
  <c r="E25" i="34"/>
  <c r="E41" i="7"/>
  <c r="E20" i="33" s="1"/>
  <c r="E42" i="33" s="1"/>
  <c r="D41" i="7"/>
  <c r="D20" i="33" s="1"/>
  <c r="D42" i="33" s="1"/>
  <c r="G31" i="34" l="1"/>
  <c r="E31" i="34"/>
  <c r="I7" i="28" l="1"/>
  <c r="H7" i="28"/>
</calcChain>
</file>

<file path=xl/sharedStrings.xml><?xml version="1.0" encoding="utf-8"?>
<sst xmlns="http://schemas.openxmlformats.org/spreadsheetml/2006/main" count="2731" uniqueCount="855">
  <si>
    <t xml:space="preserve">   </t>
  </si>
  <si>
    <t>R$ '000</t>
  </si>
  <si>
    <t>Income Statement</t>
  </si>
  <si>
    <t>1Q25</t>
  </si>
  <si>
    <t>1Q24</t>
  </si>
  <si>
    <t>Δ%</t>
  </si>
  <si>
    <t>OPERATING REVENUES</t>
  </si>
  <si>
    <t xml:space="preserve">Electricity sales to final customers </t>
  </si>
  <si>
    <t xml:space="preserve">Electricity sales to distributors </t>
  </si>
  <si>
    <t>Use of the main distribution and transmission grid</t>
  </si>
  <si>
    <t>Construction revenue</t>
  </si>
  <si>
    <t>Fair value of assets from the indemnity for the concession</t>
  </si>
  <si>
    <t>Result of Sectorial financial assets and liabilities</t>
  </si>
  <si>
    <t>Other operating revenues</t>
  </si>
  <si>
    <t>OPERATING COSTS AND EXPENSES</t>
  </si>
  <si>
    <t>Electricity purchased for resale</t>
  </si>
  <si>
    <t>Charge of the main distribution and transmission grid</t>
  </si>
  <si>
    <t>Personnel and management</t>
  </si>
  <si>
    <t>Pension and healthcare plans</t>
  </si>
  <si>
    <t xml:space="preserve">Materials and supplies </t>
  </si>
  <si>
    <t>Materials and supplies for power eletricity</t>
  </si>
  <si>
    <t xml:space="preserve"> -   </t>
  </si>
  <si>
    <t>Third-party services</t>
  </si>
  <si>
    <t>Depreciation and amortization</t>
  </si>
  <si>
    <t>Provisions and reversals</t>
  </si>
  <si>
    <t>Construction cost</t>
  </si>
  <si>
    <t>Other cost and expenses</t>
  </si>
  <si>
    <t>EQUITY IN EARNINGS OF SUBSIDIARIES</t>
  </si>
  <si>
    <t>PROFIT BEFORE FINANCIAL RESULTS AND TAXES</t>
  </si>
  <si>
    <t>FINANCIAL RESULTS</t>
  </si>
  <si>
    <t>Financial income</t>
  </si>
  <si>
    <t>Financial expenses</t>
  </si>
  <si>
    <t>OPERATIONAL EXPENSES/ INCOME</t>
  </si>
  <si>
    <t>INCOME TAX AND SOCIAL CONTRIBUTION ON PROFIT</t>
  </si>
  <si>
    <t>Income tax and social contribution on profit</t>
  </si>
  <si>
    <t>Deferred income tax and social contribution on profit</t>
  </si>
  <si>
    <t>NET INCOME continuing operations</t>
  </si>
  <si>
    <t>NET INCOME discontinued operations</t>
  </si>
  <si>
    <t>NET INCOME</t>
  </si>
  <si>
    <t>Attributed to the controlling company's shareholders - continuing operations</t>
  </si>
  <si>
    <t>Attributed to the controlling company's shareholders - discontinued operations</t>
  </si>
  <si>
    <t>Attributed to non-controlling shareholders   - continuing operations</t>
  </si>
  <si>
    <t>Attributed to non-controlling shareholders   - discontinued operations</t>
  </si>
  <si>
    <t>EBITDA continued operations</t>
  </si>
  <si>
    <t>R$'000</t>
  </si>
  <si>
    <t>Assets</t>
  </si>
  <si>
    <t>Mar-25</t>
  </si>
  <si>
    <t>Mar-24</t>
  </si>
  <si>
    <t>Liabilities</t>
  </si>
  <si>
    <t>CURRENT</t>
  </si>
  <si>
    <t>Cash and cash equivalents</t>
  </si>
  <si>
    <t>Payroll, social charges and accruals</t>
  </si>
  <si>
    <t>Bonds and securities</t>
  </si>
  <si>
    <t>Related parties</t>
  </si>
  <si>
    <t>Collaterals and escrow accounts</t>
  </si>
  <si>
    <t>Suppliers</t>
  </si>
  <si>
    <t xml:space="preserve">Customers </t>
  </si>
  <si>
    <t>Income tax and social contribution payable</t>
  </si>
  <si>
    <t>Dividends receivable</t>
  </si>
  <si>
    <t>Other taxes due</t>
  </si>
  <si>
    <t>Sectorial financial assets</t>
  </si>
  <si>
    <t xml:space="preserve"> - </t>
  </si>
  <si>
    <t xml:space="preserve">  -  </t>
  </si>
  <si>
    <t>Loans and financing</t>
  </si>
  <si>
    <t>Account receivable related to concession</t>
  </si>
  <si>
    <t>Debentures</t>
  </si>
  <si>
    <t>Contract Assets</t>
  </si>
  <si>
    <t>Minimum compulsory dividend payable</t>
  </si>
  <si>
    <t>Fair value in energy purchase and sale operations</t>
  </si>
  <si>
    <t xml:space="preserve">Post employment benefits </t>
  </si>
  <si>
    <t>Other current receivables</t>
  </si>
  <si>
    <t>Customer charges due</t>
  </si>
  <si>
    <t>Inventories</t>
  </si>
  <si>
    <t>Research and development and energy efficiency</t>
  </si>
  <si>
    <t>Income tax and social contribution</t>
  </si>
  <si>
    <t>Accounts Payable related to concession</t>
  </si>
  <si>
    <t>Other current recoverable taxes</t>
  </si>
  <si>
    <t>Net sectorial financial liabilities</t>
  </si>
  <si>
    <t>Prepaid expenses</t>
  </si>
  <si>
    <t>Lease liability</t>
  </si>
  <si>
    <t>Assets held for sale</t>
  </si>
  <si>
    <t>Other accounts payable</t>
  </si>
  <si>
    <t>NON-CURRENT</t>
  </si>
  <si>
    <t>PIS and COFINS to be refunded to costumers</t>
  </si>
  <si>
    <t>Long Term Assets</t>
  </si>
  <si>
    <t>Provision for allocation of Pis and Cofins credits</t>
  </si>
  <si>
    <t>Provisions for litigation</t>
  </si>
  <si>
    <t>Other temporary investments</t>
  </si>
  <si>
    <t>Liabilities associated with assets held for sale</t>
  </si>
  <si>
    <t>Judicial deposits</t>
  </si>
  <si>
    <t>Social and labor obligations</t>
  </si>
  <si>
    <t>Sectoral financial assets</t>
  </si>
  <si>
    <t>Deferred income tax and social contribution</t>
  </si>
  <si>
    <t>Other non-current receivables</t>
  </si>
  <si>
    <t xml:space="preserve">Deferred income tax and social contribution </t>
  </si>
  <si>
    <t>Other non-current recoverable taxes</t>
  </si>
  <si>
    <t xml:space="preserve">Accounts Payable related to concession </t>
  </si>
  <si>
    <t>Investments</t>
  </si>
  <si>
    <t>Property, plant and equipment, net</t>
  </si>
  <si>
    <t>Intangible assets</t>
  </si>
  <si>
    <t>Right to use an asset</t>
  </si>
  <si>
    <t>TOTAL</t>
  </si>
  <si>
    <t>EQUITY</t>
  </si>
  <si>
    <t>Attributed to controlling shareholders</t>
  </si>
  <si>
    <t xml:space="preserve">Share capital </t>
  </si>
  <si>
    <t>Capital reserves</t>
  </si>
  <si>
    <t>Equity valuation adjustments</t>
  </si>
  <si>
    <t>Treasury shares</t>
  </si>
  <si>
    <t>Legal reserves</t>
  </si>
  <si>
    <t>Retained earnings</t>
  </si>
  <si>
    <t>Proposed additional dividend</t>
  </si>
  <si>
    <t>Accrued earnings</t>
  </si>
  <si>
    <t xml:space="preserve">Attributable to non-controlling interest </t>
  </si>
  <si>
    <t>03.31.2025</t>
  </si>
  <si>
    <t>03.31.2024</t>
  </si>
  <si>
    <t>CASH FLOWS FROM OPERATIONAL ACTIVITIES</t>
  </si>
  <si>
    <t>Net income from continuing operations</t>
  </si>
  <si>
    <t>Adjustments to reconcile net income for the period with cash generation from operating activities:</t>
  </si>
  <si>
    <t>Unrealized monetary and exchange variation and debt charges - net</t>
  </si>
  <si>
    <t>Interest - bonus from the grant of concession agreements under the quota system</t>
  </si>
  <si>
    <t>Remuneration of transmission concession contracts</t>
  </si>
  <si>
    <t>Equity in earnings of investees</t>
  </si>
  <si>
    <t>Appropriation of post-employment benefits obligations</t>
  </si>
  <si>
    <t>Appropriation of research and development and energy efficiency programs</t>
  </si>
  <si>
    <t>Recognition of fair value of assets from the indemnity for the concession</t>
  </si>
  <si>
    <t>Sectorial financial assets and liabilities result</t>
  </si>
  <si>
    <t>Provision from the voluntary dismissal program</t>
  </si>
  <si>
    <t>Long-term incentives</t>
  </si>
  <si>
    <t>Net operating estimated losses, provisions and reversals</t>
  </si>
  <si>
    <t>Realization of added value in business combinations</t>
  </si>
  <si>
    <t>Result of write-offs of accounts receivable related to concession</t>
  </si>
  <si>
    <t>Result of write-offs or disposal of contract assets</t>
  </si>
  <si>
    <t>Result of write-offs or disposal of property, plant and equipment</t>
  </si>
  <si>
    <t>Result of write-offs or disposal of intangible assets</t>
  </si>
  <si>
    <t>Result of write-offs of use rights of assets and liabilities of leases – net</t>
  </si>
  <si>
    <t>Result on the sale of properties</t>
  </si>
  <si>
    <t>Others</t>
  </si>
  <si>
    <t xml:space="preserve">Decrease (increase) in assets  </t>
  </si>
  <si>
    <t xml:space="preserve">Trade accounts receivable   </t>
  </si>
  <si>
    <t xml:space="preserve">Dividends and interest on own capital received </t>
  </si>
  <si>
    <t xml:space="preserve">Other receivables </t>
  </si>
  <si>
    <t>Income tax and social contribution recoverable</t>
  </si>
  <si>
    <t>Other taxes recoverable</t>
  </si>
  <si>
    <t>Increase (decrease) in liabilities</t>
  </si>
  <si>
    <t>Other taxes</t>
  </si>
  <si>
    <t>Post-employment benefits</t>
  </si>
  <si>
    <t>Sectorial charges due</t>
  </si>
  <si>
    <t xml:space="preserve">Research and development and energy efficiency       </t>
  </si>
  <si>
    <t>Payable related to the concession</t>
  </si>
  <si>
    <t xml:space="preserve">Provisions for legal claims  </t>
  </si>
  <si>
    <t xml:space="preserve">CASH GENERATED BY OPERATING ACTIVITIES  </t>
  </si>
  <si>
    <t>Income tax and social contribution paid</t>
  </si>
  <si>
    <t>Loans and financing - interest due and paid</t>
  </si>
  <si>
    <t>Debentures - interest due and paid</t>
  </si>
  <si>
    <t>Charges for lease liabilities paid</t>
  </si>
  <si>
    <t>Charges on loans granted/obtained from related parties</t>
  </si>
  <si>
    <t xml:space="preserve">NET CASH GENERATED FROM OPERATING ACTIVITIES  </t>
  </si>
  <si>
    <t>NET CASH GENERATED BY OPERATING ACTIVITIES FROM CONTINUING OPERATIONS</t>
  </si>
  <si>
    <t>NET CASH GENERATED BY OPERATING ACTIVITIES FROM DISCONTINUED OPERATIONS</t>
  </si>
  <si>
    <t xml:space="preserve">CASH FLOWS FROM INVESTMENT ACTIVITIES   </t>
  </si>
  <si>
    <t xml:space="preserve">Financial investments </t>
  </si>
  <si>
    <t>Loans and financing granted to related parties</t>
  </si>
  <si>
    <t>Additions to contract assets</t>
  </si>
  <si>
    <t>Investment disposal</t>
  </si>
  <si>
    <t>Additions in investments</t>
  </si>
  <si>
    <t>Capital reduction of investees</t>
  </si>
  <si>
    <t>Additions to property, plant and equipment</t>
  </si>
  <si>
    <t>Disposal of property, plant and equipment</t>
  </si>
  <si>
    <t>Additions to intangible assets</t>
  </si>
  <si>
    <t>NET CASH USED BY INVESTMENT ACTIVITIES FROM CONTINUING OPERATIONS</t>
  </si>
  <si>
    <t>NET CASH USED BY INVESTMENT ACTIVITIES FROM DISCONTINUED OPERATIONS</t>
  </si>
  <si>
    <t xml:space="preserve">NET CASH USED FROM INVESTING ACTIVITIES  </t>
  </si>
  <si>
    <t xml:space="preserve">CASH FLOWS FROM FINANCING ACTIVITIES   </t>
  </si>
  <si>
    <t>Issue of debentures</t>
  </si>
  <si>
    <t>Transaction costs in the issuing of debentures</t>
  </si>
  <si>
    <t xml:space="preserve">Payments of principal - loans and financing  </t>
  </si>
  <si>
    <t>Payments of principal - debentures</t>
  </si>
  <si>
    <t>Payments of principal of lease liabilities</t>
  </si>
  <si>
    <t>Share buyback</t>
  </si>
  <si>
    <t xml:space="preserve">Dividends and interest on own capital paid   </t>
  </si>
  <si>
    <t>NET CASH  GENERATED (USED) BY FINANCING ACTIVITIES FROM CONTINUING OPERATIONS</t>
  </si>
  <si>
    <t xml:space="preserve">NET CASH GENERATED (USED)  BY FINANCING ACTIVITIES  FROM DISCONTINUED OPERATIONS </t>
  </si>
  <si>
    <t xml:space="preserve">NET CASH GENERATED (USED) FROM FINANCING ACTIVITIES   </t>
  </si>
  <si>
    <t xml:space="preserve">TOTAL EFFECTS ON CASH AND CASH EQUIVALENTS   </t>
  </si>
  <si>
    <t>Cash and cash equivalents at the beginning of the period</t>
  </si>
  <si>
    <t>Cash and cash equivalents at the end of the period</t>
  </si>
  <si>
    <t>Change in cash and cash equivalents from discontinued operations</t>
  </si>
  <si>
    <t xml:space="preserve">CHANGE IN CASH AND CASH EQUIVALENTS   </t>
  </si>
  <si>
    <t>EBITDA</t>
  </si>
  <si>
    <t>(-/+) Fair value in the purchase and sale of energy</t>
  </si>
  <si>
    <t>(-/+) Provision (reversal) Incentive Dismissal Program</t>
  </si>
  <si>
    <t>(-/+) Assets disposal</t>
  </si>
  <si>
    <t>(-/+) Ebitda from discontinued Op. Compagas and UEGA</t>
  </si>
  <si>
    <t>(-/+) Equitiy in earnings of investees</t>
  </si>
  <si>
    <t>(-/+) NRV</t>
  </si>
  <si>
    <t>(-/+) Revenue Adjustment TRA IFRS/Regulatory</t>
  </si>
  <si>
    <t>Adjusted EBITDA without DISCONTINUED OP. without Equitiy in earnings of investees</t>
  </si>
  <si>
    <t>Financial Revenues</t>
  </si>
  <si>
    <t>Income from investments held for trading</t>
  </si>
  <si>
    <t>Late fees on electricity bills</t>
  </si>
  <si>
    <t>Interest on taxes to be compensated</t>
  </si>
  <si>
    <t>Income and monetary restatement of judicial deposits</t>
  </si>
  <si>
    <t>Monetary restatement and adjustment to present value of accounts payable related to concession</t>
  </si>
  <si>
    <t>Income from sectorial assets and liabilities</t>
  </si>
  <si>
    <t>(-) Pis/Pasep and Cofins on revenues</t>
  </si>
  <si>
    <t>Other financial revenues</t>
  </si>
  <si>
    <t>Financial Expenses</t>
  </si>
  <si>
    <t>Monetary variation, foreign exchange and debt service charges</t>
  </si>
  <si>
    <t>Monetary variation and adjustment to present value of accounts payable related to concession</t>
  </si>
  <si>
    <t>Uptade of provision for allocation of Pis and Cofins credits</t>
  </si>
  <si>
    <t>Monetary variation of litigation</t>
  </si>
  <si>
    <t>Interest on tax installments</t>
  </si>
  <si>
    <t>Interest on lease liabilities</t>
  </si>
  <si>
    <t>Interest on R&amp;D and PEE</t>
  </si>
  <si>
    <t>Pis/ Pasep and Cofins taxes over interest on equity</t>
  </si>
  <si>
    <t>Other financial expenses</t>
  </si>
  <si>
    <t>Financial income (expenses)</t>
  </si>
  <si>
    <t>Variation in Equity in earnings of subsidiaries</t>
  </si>
  <si>
    <t>Joint Ventures</t>
  </si>
  <si>
    <t xml:space="preserve">Voltalia São Miguel do Gostoso I Participações S.A. </t>
  </si>
  <si>
    <t>Caiuá Transmissora de Energia S.A.</t>
  </si>
  <si>
    <t>Integração Maranhense Transmissora de Energia S.A.</t>
  </si>
  <si>
    <t>Matrinchã Transmissora de Energia (TP NORTE) S.A.</t>
  </si>
  <si>
    <t>Guaraciaba Transmissora de Energia (TP SUL) S.A.</t>
  </si>
  <si>
    <t>Paranaíba Transmissora de Energia S.A.</t>
  </si>
  <si>
    <t>Mata de Santa Genebra Transmissão S.A.</t>
  </si>
  <si>
    <t>Cantareira Transmissora de Energia S.A.</t>
  </si>
  <si>
    <t>Solar Paraná</t>
  </si>
  <si>
    <t>Associates</t>
  </si>
  <si>
    <t>Dona Francisca Energética S.A.</t>
  </si>
  <si>
    <t>Foz do Chopim Energética Ltda.</t>
  </si>
  <si>
    <t>Carbocampel S.A.</t>
  </si>
  <si>
    <t xml:space="preserve">TOTAL </t>
  </si>
  <si>
    <t>Main Indicators -Associates                                                  Dec-24</t>
  </si>
  <si>
    <t>Dona Francisca</t>
  </si>
  <si>
    <t>Foz do Chopim</t>
  </si>
  <si>
    <t>Total assets</t>
  </si>
  <si>
    <t>Shareholder’s equity¹</t>
  </si>
  <si>
    <t>Net operating revenue</t>
  </si>
  <si>
    <t>Net Income</t>
  </si>
  <si>
    <t>Participation in the enterprise - %</t>
  </si>
  <si>
    <t>Investment book value</t>
  </si>
  <si>
    <t>Main Indicators -Joint ventures
Dec-24</t>
  </si>
  <si>
    <t>Voltalia</t>
  </si>
  <si>
    <t>Caiuá</t>
  </si>
  <si>
    <t>Integração Maranhense</t>
  </si>
  <si>
    <t>Matrinchã</t>
  </si>
  <si>
    <t>Guaraciaba</t>
  </si>
  <si>
    <t>Paranaíba</t>
  </si>
  <si>
    <t>Mata de Santa Genebra</t>
  </si>
  <si>
    <t>Cantareira</t>
  </si>
  <si>
    <t>Note: Income from Transmitters according to adjustments for the application of CPC 47 / IFRS 15 in the Corporate Statements.</t>
  </si>
  <si>
    <t>Share Capital -  As of March 31,2025 *</t>
  </si>
  <si>
    <t>Thousand shares</t>
  </si>
  <si>
    <t>Shareholders</t>
  </si>
  <si>
    <t>Common</t>
  </si>
  <si>
    <t>%</t>
  </si>
  <si>
    <t>Preferred "A"</t>
  </si>
  <si>
    <t>Preferred "B"</t>
  </si>
  <si>
    <t>Special *</t>
  </si>
  <si>
    <t>State of Paraná</t>
  </si>
  <si>
    <t>&lt;1</t>
  </si>
  <si>
    <t>BNDESPAR</t>
  </si>
  <si>
    <t>Free Floating</t>
  </si>
  <si>
    <t>B3</t>
  </si>
  <si>
    <t>NYSE</t>
  </si>
  <si>
    <t>LATIBEX</t>
  </si>
  <si>
    <t>Other</t>
  </si>
  <si>
    <t>* State of Paraná has a special class preferred share with veto power as established in the Statute.</t>
  </si>
  <si>
    <t>Use of the main transmission grid</t>
  </si>
  <si>
    <t>Charges of main distribution and transmission grid</t>
  </si>
  <si>
    <t xml:space="preserve">NET INCOME </t>
  </si>
  <si>
    <t>Attributed to shareholders of the parent company - continuing operations</t>
  </si>
  <si>
    <t>Attributed to non-controlling shareholders</t>
  </si>
  <si>
    <t>EBITDA continuing operations</t>
  </si>
  <si>
    <t>Use of the main distribution grid</t>
  </si>
  <si>
    <t>Sectorial assets and liabilities result</t>
  </si>
  <si>
    <t>Charges of main transmission grid</t>
  </si>
  <si>
    <t>NET INCOME (LOSS)</t>
  </si>
  <si>
    <t>OPERATING REVENUE</t>
  </si>
  <si>
    <t>Electricity sales to final customers</t>
  </si>
  <si>
    <t>Residential</t>
  </si>
  <si>
    <t>Industrial</t>
  </si>
  <si>
    <t>Commercial, service and other activities</t>
  </si>
  <si>
    <t>Rural</t>
  </si>
  <si>
    <t>Public Sector</t>
  </si>
  <si>
    <t>Street lightining</t>
  </si>
  <si>
    <t>Public Service</t>
  </si>
  <si>
    <t>Donations and subsidies</t>
  </si>
  <si>
    <t>Bilateral contracts</t>
  </si>
  <si>
    <t>Electricity Trading Chamber - CCEE</t>
  </si>
  <si>
    <t>Free Market</t>
  </si>
  <si>
    <t>Dealers and generators</t>
  </si>
  <si>
    <t>Construction Revenue</t>
  </si>
  <si>
    <t>Other operating income</t>
  </si>
  <si>
    <t>Leases and rentals</t>
  </si>
  <si>
    <t>Income from the provision of services</t>
  </si>
  <si>
    <t>Other income</t>
  </si>
  <si>
    <t>RECEITA OPERACIONAL BRUTA</t>
  </si>
  <si>
    <t>(-) Tributos e deduções</t>
  </si>
  <si>
    <t>(-) PIS/PASEP e COFINS</t>
  </si>
  <si>
    <t>(-) ICMS</t>
  </si>
  <si>
    <t>(-) Encargos Setoriais</t>
  </si>
  <si>
    <t>(-) ISS</t>
  </si>
  <si>
    <t>NET OPERATING REVENUES</t>
  </si>
  <si>
    <t>Income Statement 1Q25</t>
  </si>
  <si>
    <t>GET</t>
  </si>
  <si>
    <t>Distribuição</t>
  </si>
  <si>
    <t>Compagas</t>
  </si>
  <si>
    <t>Elejor</t>
  </si>
  <si>
    <t>UEG Araucária</t>
  </si>
  <si>
    <t>Serviços</t>
  </si>
  <si>
    <t>Wind Farms</t>
  </si>
  <si>
    <t>FDA</t>
  </si>
  <si>
    <t>Bela Vista</t>
  </si>
  <si>
    <t>C. Oeste, Marumbi, Uirapuru</t>
  </si>
  <si>
    <t>Mercado Livre</t>
  </si>
  <si>
    <t>Holding</t>
  </si>
  <si>
    <t>Elimination</t>
  </si>
  <si>
    <t>Consolidated</t>
  </si>
  <si>
    <t>Geração</t>
  </si>
  <si>
    <t>Transmissão</t>
  </si>
  <si>
    <t>NET OPERATING INCOME</t>
  </si>
  <si>
    <t>Electricity sales to distributors</t>
  </si>
  <si>
    <t>Use of the main distribution and transmission grid (TUSD/ TUST)</t>
  </si>
  <si>
    <t>Distribution of piped gas</t>
  </si>
  <si>
    <t>Sectoral assets and liabilities result</t>
  </si>
  <si>
    <t xml:space="preserve">Energy purchased for resale </t>
  </si>
  <si>
    <t>Charges of the main distribution and transmission grid</t>
  </si>
  <si>
    <t xml:space="preserve">Private pension and health plans </t>
  </si>
  <si>
    <t>Materials and supplies</t>
  </si>
  <si>
    <t>Other operating costs and expenses</t>
  </si>
  <si>
    <t>EARNINGS BEFORE INCOME TAXES</t>
  </si>
  <si>
    <t>OPERATIONAL EXPENSES / INCOME</t>
  </si>
  <si>
    <t>Attributed to non-controlling shareholders  - continuing operations</t>
  </si>
  <si>
    <t>Attributed to non-controlling shareholders  - discontinued operations</t>
  </si>
  <si>
    <t>Income Statement 1Q24</t>
  </si>
  <si>
    <t>Materials</t>
  </si>
  <si>
    <t xml:space="preserve">Raw material and supplies - energy production </t>
  </si>
  <si>
    <t>Natural gas and supplies for gas business</t>
  </si>
  <si>
    <t>Assets - March -2025</t>
  </si>
  <si>
    <t>Geração e Transmissão</t>
  </si>
  <si>
    <t>Costa Oeste, Marumbi, Uirapuru</t>
  </si>
  <si>
    <t>Eliminations</t>
  </si>
  <si>
    <t xml:space="preserve">Fair value in the purchase and sale of power </t>
  </si>
  <si>
    <t xml:space="preserve"> Fair value in the purchase and sale of power</t>
  </si>
  <si>
    <t>Assets - March 2024</t>
  </si>
  <si>
    <t>Liabilities - March -25</t>
  </si>
  <si>
    <t>Social charges and accruals</t>
  </si>
  <si>
    <t xml:space="preserve">                           -</t>
  </si>
  <si>
    <t xml:space="preserve">                       -</t>
  </si>
  <si>
    <t xml:space="preserve">                         -</t>
  </si>
  <si>
    <t xml:space="preserve">                                 -</t>
  </si>
  <si>
    <t xml:space="preserve">Associated companies and parent company </t>
  </si>
  <si>
    <t>Income Tax and Social Contribution payable</t>
  </si>
  <si>
    <t xml:space="preserve">                              -</t>
  </si>
  <si>
    <t>Dividends payable</t>
  </si>
  <si>
    <t>Post employment benefits</t>
  </si>
  <si>
    <t xml:space="preserve">Payables related to concession </t>
  </si>
  <si>
    <t>Sectorial financial liabilities</t>
  </si>
  <si>
    <t xml:space="preserve">                                -</t>
  </si>
  <si>
    <t>Other bills to pay</t>
  </si>
  <si>
    <t>PIS and Cofins to be refunded to consumers</t>
  </si>
  <si>
    <t> </t>
  </si>
  <si>
    <t>Social accruals</t>
  </si>
  <si>
    <t>Tax liabilities</t>
  </si>
  <si>
    <t>Payables related to the concession</t>
  </si>
  <si>
    <t>Other payables</t>
  </si>
  <si>
    <t>PIS/Cofins to be refunded to consumers</t>
  </si>
  <si>
    <t>Provision for allocation of PIS and COFINS</t>
  </si>
  <si>
    <t>Attributable to controlling shareholders</t>
  </si>
  <si>
    <t>Capital</t>
  </si>
  <si>
    <t>Advance for Future Capital Increase</t>
  </si>
  <si>
    <t>Asset valuation adjustments</t>
  </si>
  <si>
    <t>Legal Reserves</t>
  </si>
  <si>
    <t>Profit retention reserve</t>
  </si>
  <si>
    <t>Additional proposed dividends</t>
  </si>
  <si>
    <t>Accumulated profit</t>
  </si>
  <si>
    <t>Attributable to noncontrolling interests</t>
  </si>
  <si>
    <t>Liabilities - March - 24</t>
  </si>
  <si>
    <t>Provision for allocation of PIS and Cofins credits</t>
  </si>
  <si>
    <t xml:space="preserve">Equity valuation adjustments </t>
  </si>
  <si>
    <t xml:space="preserve">Copel’s Total Market </t>
  </si>
  <si>
    <t>Number of Customers / Agreements</t>
  </si>
  <si>
    <t>Energy Sold (GWh)</t>
  </si>
  <si>
    <t>∆%</t>
  </si>
  <si>
    <t>Copel DIS</t>
  </si>
  <si>
    <t xml:space="preserve">Captive Market </t>
  </si>
  <si>
    <t>Concessionaries  and Licensees</t>
  </si>
  <si>
    <t>CCEE (Assigments MCSD EN)</t>
  </si>
  <si>
    <t>CCEE (MVE)</t>
  </si>
  <si>
    <r>
      <t xml:space="preserve">CCEE (MCP) </t>
    </r>
    <r>
      <rPr>
        <vertAlign val="superscript"/>
        <sz val="9"/>
        <rFont val="Gadugi"/>
        <family val="2"/>
      </rPr>
      <t>2</t>
    </r>
  </si>
  <si>
    <t>-</t>
  </si>
  <si>
    <t>Copel GeT</t>
  </si>
  <si>
    <t xml:space="preserve">CCEAR  (Copel DIS) </t>
  </si>
  <si>
    <t>CCEAR  (other concessionaries)</t>
  </si>
  <si>
    <t>Free Customers</t>
  </si>
  <si>
    <t>Bilateral Agreements (Copel Mercado Livre)</t>
  </si>
  <si>
    <r>
      <t xml:space="preserve">Bilateral Agreements </t>
    </r>
    <r>
      <rPr>
        <vertAlign val="superscript"/>
        <sz val="9"/>
        <rFont val="Gadugi"/>
        <family val="2"/>
      </rPr>
      <t>1</t>
    </r>
  </si>
  <si>
    <t>Wind Farms Complex</t>
  </si>
  <si>
    <t>CER</t>
  </si>
  <si>
    <t>Bilateral Agreements</t>
  </si>
  <si>
    <t>Copel Mercado Livre</t>
  </si>
  <si>
    <t>Bilateral Agreements (Group Companies)</t>
  </si>
  <si>
    <t>Total Copel</t>
  </si>
  <si>
    <t>Eliminations (operations with Group companies)</t>
  </si>
  <si>
    <t>Total Consolidated Copel</t>
  </si>
  <si>
    <t>Note: Not considering the energy from MRE (Energy Relocation Mechanism) and the energy from TPP Araucária sold in the CCEE Spot Market.
1 Includes Short Term Sales Agreements and CBR
2 Assured Power allocated in the period, after impact of the GSF.
CCEE: Electric Power Trade Chamber / CCEAR: Energy Purchase Agreements in the Regulated Market / MCP: Short Term Market / CER: Agreements Reserve Energy / MCSD EN - Mechanism for Compensation of Surpluses and Deficits of New Energy / MVE - MVE - Sale of energy to the free market through the Surplus Selling Mechanism.</t>
  </si>
  <si>
    <t xml:space="preserve">Copel’s Dis Market </t>
  </si>
  <si>
    <t>Number of Customers</t>
  </si>
  <si>
    <t>Consumed Energy (GWh)</t>
  </si>
  <si>
    <t>Captive</t>
  </si>
  <si>
    <t>Free</t>
  </si>
  <si>
    <t>Commercial</t>
  </si>
  <si>
    <t xml:space="preserve"> Total Captive Market</t>
  </si>
  <si>
    <t xml:space="preserve"> Total Free Market</t>
  </si>
  <si>
    <t xml:space="preserve">Supply to Concessionaries </t>
  </si>
  <si>
    <t>Total Grid Market</t>
  </si>
  <si>
    <t xml:space="preserve">Micro and Mini Distributed Energy Generation </t>
  </si>
  <si>
    <t>Total Billed Market</t>
  </si>
  <si>
    <t>Supply Tariff (R$/MWh)</t>
  </si>
  <si>
    <t>Amount</t>
  </si>
  <si>
    <t>Mar/25</t>
  </si>
  <si>
    <t>Mar/24</t>
  </si>
  <si>
    <t>Product Class*</t>
  </si>
  <si>
    <t>Validity*</t>
  </si>
  <si>
    <t>Average MW</t>
  </si>
  <si>
    <t>Copel Geração e Transmissão</t>
  </si>
  <si>
    <t>Auction CCEAR 2011 - 2040 ( HPP Mauá)</t>
  </si>
  <si>
    <t>SP100</t>
  </si>
  <si>
    <t>01.07.2020</t>
  </si>
  <si>
    <t>31.12.2040</t>
  </si>
  <si>
    <t>Auction CCEAR 2013 - 2042 (SHP Cavernoso II)</t>
  </si>
  <si>
    <t>01.01.2018</t>
  </si>
  <si>
    <t>31.12.2042</t>
  </si>
  <si>
    <t>Auction - CCEAR 2015 - 2044 (HPP Colíder)</t>
  </si>
  <si>
    <t>SP89</t>
  </si>
  <si>
    <t>01.01.2019</t>
  </si>
  <si>
    <t>31.12.2044</t>
  </si>
  <si>
    <t>Auction - CCEAR 2018 - 2048 (HPP Baixo Iguaçu)</t>
  </si>
  <si>
    <t>12.11.2018</t>
  </si>
  <si>
    <t>11.11.2048</t>
  </si>
  <si>
    <t>Auction - CCEAR 2024 - 2053 (SHP Bela Vista)</t>
  </si>
  <si>
    <t>Copel Distribuição</t>
  </si>
  <si>
    <t>Concession holders in the State of Paraná</t>
  </si>
  <si>
    <t>Total / Tariff Weighted Average Supply</t>
  </si>
  <si>
    <t>Contains PIS and COFINS. Net of ICMS.</t>
  </si>
  <si>
    <t>*GSF renegotiation
​</t>
  </si>
  <si>
    <t>Purchase Tariff - Copel Distribuição (R$/MWh)</t>
  </si>
  <si>
    <r>
      <t xml:space="preserve">Itaipu </t>
    </r>
    <r>
      <rPr>
        <vertAlign val="superscript"/>
        <sz val="9"/>
        <rFont val="Calibri"/>
        <family val="2"/>
        <scheme val="minor"/>
      </rPr>
      <t>1</t>
    </r>
  </si>
  <si>
    <t>Auction – CCEAR 2010 – H30</t>
  </si>
  <si>
    <r>
      <t xml:space="preserve">Auction – CCEAR 2010 – T15 </t>
    </r>
    <r>
      <rPr>
        <vertAlign val="superscript"/>
        <sz val="9"/>
        <rFont val="Calibri"/>
        <family val="2"/>
        <scheme val="minor"/>
      </rPr>
      <t>2</t>
    </r>
  </si>
  <si>
    <t>Auction – CCEAR 2011 – H30</t>
  </si>
  <si>
    <r>
      <t xml:space="preserve">Auction – CCEAR 2011 – T15 </t>
    </r>
    <r>
      <rPr>
        <vertAlign val="superscript"/>
        <sz val="9"/>
        <rFont val="Calibri"/>
        <family val="2"/>
        <scheme val="minor"/>
      </rPr>
      <t>2</t>
    </r>
  </si>
  <si>
    <r>
      <t xml:space="preserve">Auction – CCEAR 2012 – T15 </t>
    </r>
    <r>
      <rPr>
        <vertAlign val="superscript"/>
        <sz val="9"/>
        <rFont val="Calibri"/>
        <family val="2"/>
        <scheme val="minor"/>
      </rPr>
      <t>2</t>
    </r>
  </si>
  <si>
    <r>
      <t xml:space="preserve">Auction – CCEAR 2016 – T20 </t>
    </r>
    <r>
      <rPr>
        <vertAlign val="superscript"/>
        <sz val="9"/>
        <rFont val="Calibri"/>
        <family val="2"/>
        <scheme val="minor"/>
      </rPr>
      <t>2</t>
    </r>
  </si>
  <si>
    <t>Angra</t>
  </si>
  <si>
    <r>
      <t xml:space="preserve">CCGF </t>
    </r>
    <r>
      <rPr>
        <vertAlign val="superscript"/>
        <sz val="9"/>
        <rFont val="Calibri"/>
        <family val="2"/>
        <scheme val="minor"/>
      </rPr>
      <t>3</t>
    </r>
  </si>
  <si>
    <t>Santo Antônio</t>
  </si>
  <si>
    <t xml:space="preserve">Jirau </t>
  </si>
  <si>
    <r>
      <t xml:space="preserve">Others Auctions </t>
    </r>
    <r>
      <rPr>
        <vertAlign val="superscript"/>
        <sz val="9"/>
        <rFont val="Calibri"/>
        <family val="2"/>
        <scheme val="minor"/>
      </rPr>
      <t>4</t>
    </r>
  </si>
  <si>
    <t xml:space="preserve">Total /  Average Purchuse Tariff </t>
  </si>
  <si>
    <t>Contains PIS and COFINS</t>
  </si>
  <si>
    <r>
      <rPr>
        <vertAlign val="superscript"/>
        <sz val="8"/>
        <rFont val="Calibri"/>
        <family val="2"/>
        <scheme val="minor"/>
      </rPr>
      <t>1</t>
    </r>
    <r>
      <rPr>
        <sz val="8"/>
        <rFont val="Calibri"/>
        <family val="2"/>
        <scheme val="minor"/>
      </rPr>
      <t xml:space="preserve">  Furnas transport charge not included.</t>
    </r>
  </si>
  <si>
    <r>
      <rPr>
        <vertAlign val="superscript"/>
        <sz val="8"/>
        <rFont val="Calibri"/>
        <family val="2"/>
        <scheme val="minor"/>
      </rPr>
      <t xml:space="preserve">2 </t>
    </r>
    <r>
      <rPr>
        <sz val="8"/>
        <rFont val="Calibri"/>
        <family val="2"/>
        <scheme val="minor"/>
      </rPr>
      <t>Average auction price restated according as bilateral payment to vendors. It does not include hiring effects recorded by the CCEE.</t>
    </r>
  </si>
  <si>
    <r>
      <rPr>
        <vertAlign val="superscript"/>
        <sz val="8"/>
        <rFont val="Calibri"/>
        <family val="2"/>
        <scheme val="minor"/>
      </rPr>
      <t>3</t>
    </r>
    <r>
      <rPr>
        <sz val="8"/>
        <rFont val="Calibri"/>
        <family val="2"/>
        <scheme val="minor"/>
      </rPr>
      <t xml:space="preserve"> Contract of quotas of assured power of those HPPs which concessions were extended pursuant the new rules of Law 12783/13.</t>
    </r>
  </si>
  <si>
    <r>
      <rPr>
        <vertAlign val="superscript"/>
        <sz val="8"/>
        <rFont val="Calibri"/>
        <family val="2"/>
        <scheme val="minor"/>
      </rPr>
      <t xml:space="preserve">4 </t>
    </r>
    <r>
      <rPr>
        <sz val="8"/>
        <rFont val="Calibri"/>
        <family val="2"/>
        <scheme val="minor"/>
      </rPr>
      <t xml:space="preserve"> Products average price, does not include PROINFA.</t>
    </r>
  </si>
  <si>
    <t>*The table has been updated for all periods as new calculation methodology for average prices, a result of the 4th phase of the Public Hearing 78/2011 Aneel approved on 03.28.2016.</t>
  </si>
  <si>
    <t>Retail Tariff - Copel Distribuição (R$/MWh)</t>
  </si>
  <si>
    <t xml:space="preserve">Retail Tariff  supply average tariff </t>
  </si>
  <si>
    <t>Demand average tariff (R$/kW)</t>
  </si>
  <si>
    <t xml:space="preserve"> Does not consider tariff flags, Pis/Pasep and net of ICMS.</t>
  </si>
  <si>
    <t>Electricity Purchased for Resale</t>
  </si>
  <si>
    <t>Purchase of energy in the regulated party - CCEAR</t>
  </si>
  <si>
    <t>Itaipu Binacional</t>
  </si>
  <si>
    <t>Câmara de Comercialização de Energia - CCEE</t>
  </si>
  <si>
    <t>Micro and mini generators and customer repurchase</t>
  </si>
  <si>
    <t>Proinfa</t>
  </si>
  <si>
    <t>Fair value in the purchase and sale of energy</t>
  </si>
  <si>
    <t>(-) PIS/Pasep and Cofins</t>
  </si>
  <si>
    <t xml:space="preserve">Charges of the main distribution and transmission grid </t>
  </si>
  <si>
    <t>Itaipu transportation charges</t>
  </si>
  <si>
    <t>System Service Charges - ESS</t>
  </si>
  <si>
    <t>System usage charges</t>
  </si>
  <si>
    <t>Charge reserve energy - EER</t>
  </si>
  <si>
    <t>Grid Use charges - Provisions</t>
  </si>
  <si>
    <t>(-) PIS / Pasep and Cofins taxes on charges for use of power grid</t>
  </si>
  <si>
    <t xml:space="preserve">  TOTAL</t>
  </si>
  <si>
    <t>(average MW)</t>
  </si>
  <si>
    <t>Energy Balance - Copel GET - Mar-25</t>
  </si>
  <si>
    <t>Own Resources GeT</t>
  </si>
  <si>
    <r>
      <t xml:space="preserve">GeT </t>
    </r>
    <r>
      <rPr>
        <vertAlign val="superscript"/>
        <sz val="9"/>
        <rFont val="Gadugi"/>
        <family val="2"/>
      </rPr>
      <t>(1)</t>
    </r>
  </si>
  <si>
    <r>
      <t xml:space="preserve">GPS (CCGF) </t>
    </r>
    <r>
      <rPr>
        <vertAlign val="superscript"/>
        <sz val="9"/>
        <rFont val="Gadugi"/>
        <family val="2"/>
      </rPr>
      <t>(2)</t>
    </r>
  </si>
  <si>
    <t>Bela Vista + FDA</t>
  </si>
  <si>
    <t>Own Resources SPP and Wind Farm</t>
  </si>
  <si>
    <t>Purchases</t>
  </si>
  <si>
    <t xml:space="preserve">TOTAL OWN RESOURCES + SOLD </t>
  </si>
  <si>
    <t>TOTAL SOLD</t>
  </si>
  <si>
    <t>Sales (Regulated)</t>
  </si>
  <si>
    <t>Sales (Regulated) %</t>
  </si>
  <si>
    <t>Sales (Free Market)</t>
  </si>
  <si>
    <t>Sales (Free Market) %</t>
  </si>
  <si>
    <t>Total Available</t>
  </si>
  <si>
    <t>Total Available (%)</t>
  </si>
  <si>
    <t xml:space="preserve">Avarege price of energy sold (R$) </t>
  </si>
  <si>
    <t>Reference: March/25</t>
  </si>
  <si>
    <t>Note: Considers partial closing of small assets, according to Notice to the Market 06/25.</t>
  </si>
  <si>
    <t>(1) Includes Mauá and Baixo Iguaçu Power Plants (proportional to the stake in the project) and GPS 30% (ex-CCGF). Does not include Elejor and Foz do Chopim.</t>
  </si>
  <si>
    <t>(2) GPS 70% (quota regime).</t>
  </si>
  <si>
    <t>(3) Does not include Voltália Wind Complex.</t>
  </si>
  <si>
    <t>(3) Average gross energy price (with PIS/COFINS and without ICMS). The GPS CCGF RAG is not considered in the calculation of average prices.</t>
  </si>
  <si>
    <t xml:space="preserve">Comments:
1- Excluding losses and internal consumption.
2- Considering the GFs of wind SPEs constant for all periods.
3- Considering the Sales of wind SPEs constant for all periods.
4- Considering energy purchases in each period.
5 - Prices updated according to the contractual readjustment index, from the reference dates until March/2025.
6 - The GPS CCGF RAG is not considered in the calculation of average prices.
7 - Average gross energy prices (with PIS/COFINS and without ICMS)
</t>
  </si>
  <si>
    <t xml:space="preserve">             *Includes hydroelectric plants, CCGF (GPS Plant), SPE FDA and SPE Bela Vista.</t>
  </si>
  <si>
    <t xml:space="preserve">Wind Farms - Sold </t>
  </si>
  <si>
    <t>Auction ¹</t>
  </si>
  <si>
    <t>Price (R$)²</t>
  </si>
  <si>
    <t>Certification</t>
  </si>
  <si>
    <t>Amount
MW average/year</t>
  </si>
  <si>
    <t>Start of  Supply</t>
  </si>
  <si>
    <t>End of 
Supply</t>
  </si>
  <si>
    <t>São Bento Energia, Invest. e Part. S.A.</t>
  </si>
  <si>
    <t xml:space="preserve">GE Boa Vista S.A. </t>
  </si>
  <si>
    <t>2º LFA
(08/26/2010)</t>
  </si>
  <si>
    <t>P50</t>
  </si>
  <si>
    <t>GE Farol S.A.</t>
  </si>
  <si>
    <t>GE Olho D’Água S.A.</t>
  </si>
  <si>
    <t>GE São Bento do Norte S.A.</t>
  </si>
  <si>
    <t>Copel Brisa Potiguar S.A.</t>
  </si>
  <si>
    <t>Nova Asa Branca I Energias Renováveis S.A.</t>
  </si>
  <si>
    <t>Nova Asa Branca II Energias Renováveis S.A.</t>
  </si>
  <si>
    <t>Nova Asa Branca III Energias Renováveis S.A.</t>
  </si>
  <si>
    <t>Nova Eurus IV Energias Renováveis S.A.</t>
  </si>
  <si>
    <t>Santa Maria Energias Renováveis S.A.</t>
  </si>
  <si>
    <t>4º LER
(08/18/2011)</t>
  </si>
  <si>
    <t>Santa Helena Energias Renováveis S.A.</t>
  </si>
  <si>
    <t>Ventos de Santo Uriel S.A.</t>
  </si>
  <si>
    <t>Cutia</t>
  </si>
  <si>
    <t>UEE Cutia S.A.</t>
  </si>
  <si>
    <t>6º LER
(10/31/2014)</t>
  </si>
  <si>
    <t>P90</t>
  </si>
  <si>
    <t>UEE Esperança do Nordeste S.A.</t>
  </si>
  <si>
    <t>UEE Guajiru S.A.</t>
  </si>
  <si>
    <t>UEE Jangada S.A.</t>
  </si>
  <si>
    <t>UEE Maria Helena S.A.</t>
  </si>
  <si>
    <t>UEE Paraíso dos Ventos do Nordeste S.A.</t>
  </si>
  <si>
    <t>UEE Potiguar S.A.</t>
  </si>
  <si>
    <t>Bento Miguel</t>
  </si>
  <si>
    <t>CGE São Bento do Norte I S.A.</t>
  </si>
  <si>
    <t>20ª LEN
(11/28/2014)</t>
  </si>
  <si>
    <t>CGE São Bento do Norte II S.A.</t>
  </si>
  <si>
    <t>CGE São Bento do Norte III S.A.</t>
  </si>
  <si>
    <t>CGE São Miguel I S.A.</t>
  </si>
  <si>
    <t>CGE São Miguel II S.A.</t>
  </si>
  <si>
    <t>CGE São Miguel III S.A.</t>
  </si>
  <si>
    <t>Vilas</t>
  </si>
  <si>
    <t>Vila Ceará I (Antiga Vila Paraíba IV)</t>
  </si>
  <si>
    <t>28ª LEN 
(08/31/2018)</t>
  </si>
  <si>
    <t>Vila Maranhão I</t>
  </si>
  <si>
    <t xml:space="preserve">Vila Maranhão II </t>
  </si>
  <si>
    <t>Vila Maranhão III (Antiga Vila Paraíba III)</t>
  </si>
  <si>
    <t>Vila Mato Grosso (Antiga Vila Alagoas III)</t>
  </si>
  <si>
    <t>29ª LEN
(06/28/2019)</t>
  </si>
  <si>
    <t>Jandaira</t>
  </si>
  <si>
    <t>Jandaira I</t>
  </si>
  <si>
    <t>30ª LEN 
(10/18/2019)</t>
  </si>
  <si>
    <t>Jandaira II</t>
  </si>
  <si>
    <t>Jandaira III</t>
  </si>
  <si>
    <t>Jandaira IV</t>
  </si>
  <si>
    <t>Aventura</t>
  </si>
  <si>
    <t>Aventura II</t>
  </si>
  <si>
    <t>26º LEN
(20/12/2017)</t>
  </si>
  <si>
    <t>Aventura III</t>
  </si>
  <si>
    <t>Aventura IV</t>
  </si>
  <si>
    <t>Aventura V</t>
  </si>
  <si>
    <t>Santa Rosa &amp; Mundo Novo</t>
  </si>
  <si>
    <t>Santa Rosa &amp; Mundo Novo I</t>
  </si>
  <si>
    <t>Santa Rosa &amp; Mundo Novo II</t>
  </si>
  <si>
    <t>Santa Rosa &amp; Mundo Novo III</t>
  </si>
  <si>
    <t>Santa Rosa &amp; Mundo Novo IV</t>
  </si>
  <si>
    <t>Santa Rosa &amp; Mundo Novo V</t>
  </si>
  <si>
    <r>
      <t>Voltália</t>
    </r>
    <r>
      <rPr>
        <b/>
        <vertAlign val="superscript"/>
        <sz val="10"/>
        <color rgb="FFF37324"/>
        <rFont val="Calibri"/>
        <family val="2"/>
        <scheme val="minor"/>
      </rPr>
      <t>3</t>
    </r>
  </si>
  <si>
    <t>Carnaúbas</t>
  </si>
  <si>
    <t>04ª LER
(08/18/2011)</t>
  </si>
  <si>
    <t>Reduto</t>
  </si>
  <si>
    <t>Santo Cristo</t>
  </si>
  <si>
    <t xml:space="preserve">São João </t>
  </si>
  <si>
    <t>¹LFA - Alternative Sources Auction/LER - Reserve Energy Auction/LEN - New Energy Auction.</t>
  </si>
  <si>
    <t>² Price updated by IPCA until mar/24 (Reference Apr/24). Source: CCEE</t>
  </si>
  <si>
    <r>
      <rPr>
        <vertAlign val="superscript"/>
        <sz val="8"/>
        <rFont val="Calibri"/>
        <family val="2"/>
        <scheme val="minor"/>
      </rPr>
      <t xml:space="preserve">3 </t>
    </r>
    <r>
      <rPr>
        <sz val="8"/>
        <rFont val="Calibri"/>
        <family val="2"/>
        <scheme val="minor"/>
      </rPr>
      <t>Values presented refer to 100% of the Complex. Copel has a 49% stake in the project.</t>
    </r>
  </si>
  <si>
    <t>GWh</t>
  </si>
  <si>
    <t>Energy Flow</t>
  </si>
  <si>
    <t>COPEL DIS</t>
  </si>
  <si>
    <t>COPEL GET + FDA + BELA VISTA</t>
  </si>
  <si>
    <t>EÓLICAS</t>
  </si>
  <si>
    <t>COPEL COM</t>
  </si>
  <si>
    <t>ELIMINAÇÕES</t>
  </si>
  <si>
    <t>CONSOLIDADO</t>
  </si>
  <si>
    <t>Own Generation</t>
  </si>
  <si>
    <t>Purchased energy</t>
  </si>
  <si>
    <t>Copel Comercialização</t>
  </si>
  <si>
    <t>Companies of the group</t>
  </si>
  <si>
    <t>Itaipu</t>
  </si>
  <si>
    <t>Auction – CCEAR</t>
  </si>
  <si>
    <t>CCEE (MCP)</t>
  </si>
  <si>
    <t>CCGF</t>
  </si>
  <si>
    <t>Other (1)</t>
  </si>
  <si>
    <t>MRE Receipt</t>
  </si>
  <si>
    <t>Avaiable</t>
  </si>
  <si>
    <t>Captive Market</t>
  </si>
  <si>
    <t>Concessionaires (2)</t>
  </si>
  <si>
    <t>CCEE concessionaire supply (3)</t>
  </si>
  <si>
    <t>CCEE (MCSD EN Assignments) (4)</t>
  </si>
  <si>
    <t>CCEE (MVE) (5)</t>
  </si>
  <si>
    <t>CCEE (MCP) (6)</t>
  </si>
  <si>
    <t>Auction – CCEAR (7)</t>
  </si>
  <si>
    <t>MRE assignment (8)</t>
  </si>
  <si>
    <t>CER (9)</t>
  </si>
  <si>
    <t>Losses and Differences (10)</t>
  </si>
  <si>
    <t>(1) Others: Energy purchased by Copel Comercialização. Includes MCSD EM Assignments of Copel Distribuição (purchase)</t>
  </si>
  <si>
    <t>(2) Energy supply to concessionaires and licensees with their own market below 500GWh/year</t>
  </si>
  <si>
    <t>(3) Supply of energy to CCEE's agent distributor, through a Regulated Bilateral Contract Agreement - CBR</t>
  </si>
  <si>
    <t>(4) Assignments MCSD EN - Contractual assignments to other distributors through the New Energy Surplus and Deficit Compensation Mechanism</t>
  </si>
  <si>
    <t>(5) CCEE (MVE): Financial settlement of energy surpluses from the distributor to the free market through the Surplus Sale Mechanism</t>
  </si>
  <si>
    <t>(6) CCEE (MCP): Electric Energy Commercialization Chamber (Spot Market).</t>
  </si>
  <si>
    <t>(7) CCEAR: Energy Trading Agreement in the Regulated Environment.</t>
  </si>
  <si>
    <t>(8) MRE: Energy Reallocation Mechanism.</t>
  </si>
  <si>
    <t>(9) CER: Reserve Energy Contract.</t>
  </si>
  <si>
    <t>(10) Considers the effects of  Mini and Micro Distributed Generation (MMGD).</t>
  </si>
  <si>
    <t>(11) CG: Submarket Center of Gravity (difference between billed and received energy at the CG).</t>
  </si>
  <si>
    <t>It does not consider the energy produced by UTE Araucária sold on the spot market (MCP).</t>
  </si>
  <si>
    <t>ENERGY FLOW CONSOLIDATED 1Q25</t>
  </si>
  <si>
    <t>Notes:</t>
  </si>
  <si>
    <t>CCEAR: Energy Purchase Agreements in the Regulated Market.</t>
  </si>
  <si>
    <t>CER: Reserve Energy Agreements.</t>
  </si>
  <si>
    <t>MRE: Energy Reallocation Mechanism.</t>
  </si>
  <si>
    <t>CCEE (MCP): Electric Power Trade Chamber (Short-term market).</t>
  </si>
  <si>
    <t>CG: Center of gravity of the Submarket (difference between billed and energy received from CG).</t>
  </si>
  <si>
    <t>¹ Other: Energy purchased by Copel Comercialização and Copel Distribuição</t>
  </si>
  <si>
    <r>
      <rPr>
        <vertAlign val="superscript"/>
        <sz val="8"/>
        <rFont val="Calibri"/>
        <family val="2"/>
        <scheme val="minor"/>
      </rPr>
      <t>2</t>
    </r>
    <r>
      <rPr>
        <sz val="8"/>
        <rFont val="Calibri"/>
        <family val="2"/>
        <scheme val="minor"/>
      </rPr>
      <t xml:space="preserve"> Electricity sales to concessionaries and licensees with own market of less than 500GWh/year</t>
    </r>
  </si>
  <si>
    <r>
      <rPr>
        <vertAlign val="superscript"/>
        <sz val="8"/>
        <rFont val="Calibri"/>
        <family val="2"/>
        <scheme val="minor"/>
      </rPr>
      <t>3</t>
    </r>
    <r>
      <rPr>
        <sz val="8"/>
        <rFont val="Calibri"/>
        <family val="2"/>
        <scheme val="minor"/>
      </rPr>
      <t xml:space="preserve"> Eletricity sales to the agent distributor of CCEE through a Regulated Bilateral Contract - CBR</t>
    </r>
  </si>
  <si>
    <r>
      <rPr>
        <vertAlign val="superscript"/>
        <sz val="8"/>
        <rFont val="Calibri"/>
        <family val="2"/>
        <scheme val="minor"/>
      </rPr>
      <t xml:space="preserve">4 </t>
    </r>
    <r>
      <rPr>
        <sz val="8"/>
        <rFont val="Calibri"/>
        <family val="2"/>
        <scheme val="minor"/>
      </rPr>
      <t>Assignments MCSD EN - Contractual assignments to other distributors through the Mechanism for Compensation of Surpluses and Deficits (MCSD)</t>
    </r>
  </si>
  <si>
    <r>
      <rPr>
        <vertAlign val="superscript"/>
        <sz val="8"/>
        <rFont val="Calibri"/>
        <family val="2"/>
        <scheme val="minor"/>
      </rPr>
      <t xml:space="preserve">5 </t>
    </r>
    <r>
      <rPr>
        <sz val="8"/>
        <rFont val="Calibri"/>
        <family val="2"/>
        <scheme val="minor"/>
      </rPr>
      <t>Considers the effect of Distributed Mini and Microgeneration (MMGD)</t>
    </r>
  </si>
  <si>
    <r>
      <rPr>
        <vertAlign val="superscript"/>
        <sz val="8"/>
        <rFont val="Calibri"/>
        <family val="2"/>
        <scheme val="minor"/>
      </rPr>
      <t>6</t>
    </r>
    <r>
      <rPr>
        <sz val="8"/>
        <rFont val="Calibri"/>
        <family val="2"/>
        <scheme val="minor"/>
      </rPr>
      <t xml:space="preserve"> Considers losses and the volume of energy not delivered, referring to availability contracts, which provide for subsequent reimbursement.</t>
    </r>
  </si>
  <si>
    <t>It does not consider the energy produced by TPP Araucária sold in the MCP (Short Term Market) or through bilateral contracts.</t>
  </si>
  <si>
    <t>MANAGEMENT</t>
  </si>
  <si>
    <t>Copel Staff List</t>
  </si>
  <si>
    <t>Telecomunicações</t>
  </si>
  <si>
    <t>Comercialização</t>
  </si>
  <si>
    <t>Cotrolated Staff List</t>
  </si>
  <si>
    <t>GENERATION</t>
  </si>
  <si>
    <t>Copel GET</t>
  </si>
  <si>
    <t>Installed
Capacity (MW)</t>
  </si>
  <si>
    <t>Assured Power
(Average MW)</t>
  </si>
  <si>
    <t>Hydroelectric</t>
  </si>
  <si>
    <t>Wind</t>
  </si>
  <si>
    <t>Copel GET
(Interest)</t>
  </si>
  <si>
    <t>Proportional installed 
capacity (MW)</t>
  </si>
  <si>
    <t>Proporcional Assured Power
(Average MW)</t>
  </si>
  <si>
    <t>Total Copel GET</t>
  </si>
  <si>
    <t>Other Interest Copel</t>
  </si>
  <si>
    <t>Solar</t>
  </si>
  <si>
    <t>Total Other Interest</t>
  </si>
  <si>
    <t>TOTAL Copel Group</t>
  </si>
  <si>
    <t>TRANSMISSION</t>
  </si>
  <si>
    <t>APR (R$ million)</t>
  </si>
  <si>
    <t>Transmission Lines (km)</t>
  </si>
  <si>
    <t>Substation (amount)</t>
  </si>
  <si>
    <t>Interest</t>
  </si>
  <si>
    <t>Proporcional APR (R$ million)</t>
  </si>
  <si>
    <t>TL</t>
  </si>
  <si>
    <t>Substation</t>
  </si>
  <si>
    <t>DISTRIBUTION</t>
  </si>
  <si>
    <t>Distribution lines (km)</t>
  </si>
  <si>
    <t>Captive customers</t>
  </si>
  <si>
    <t>Substations</t>
  </si>
  <si>
    <t>Customers by distribution employee</t>
  </si>
  <si>
    <t>Installed power substations (MVA)</t>
  </si>
  <si>
    <t xml:space="preserve">DEC (in hundredths of an hour and minute) </t>
  </si>
  <si>
    <t>Municipalities served</t>
  </si>
  <si>
    <t>FEC (number of outages)</t>
  </si>
  <si>
    <t>Locations served</t>
  </si>
  <si>
    <t>MERCADO LIVRE</t>
  </si>
  <si>
    <t>Number of contracts</t>
  </si>
  <si>
    <t>Energy sold (GWh)</t>
  </si>
  <si>
    <t>COPEL GET</t>
  </si>
  <si>
    <t>Installed 
Capacity (MW)</t>
  </si>
  <si>
    <t>Generation 1Q25
(GWh)*</t>
  </si>
  <si>
    <t>Concession Expires</t>
  </si>
  <si>
    <t>Hydroelectric Power Plants</t>
  </si>
  <si>
    <t>Large hydroelectric power plant (HPP)</t>
  </si>
  <si>
    <r>
      <t xml:space="preserve">Gov. Bento Munhoz da Rocha Netto (Foz do Areia - FDA) </t>
    </r>
    <r>
      <rPr>
        <vertAlign val="superscript"/>
        <sz val="9"/>
        <rFont val="Gadugi"/>
        <family val="2"/>
      </rPr>
      <t>(5)</t>
    </r>
  </si>
  <si>
    <t>11.20.2054</t>
  </si>
  <si>
    <r>
      <t xml:space="preserve">Gov. Ney Aminthas de B. Braga (Segredo) </t>
    </r>
    <r>
      <rPr>
        <vertAlign val="superscript"/>
        <sz val="9"/>
        <rFont val="Gadugi"/>
        <family val="2"/>
      </rPr>
      <t xml:space="preserve">(5) </t>
    </r>
  </si>
  <si>
    <t>11.21.2054</t>
  </si>
  <si>
    <r>
      <t xml:space="preserve">Gov. José Richa (Salto Caxias) </t>
    </r>
    <r>
      <rPr>
        <vertAlign val="superscript"/>
        <sz val="9"/>
        <rFont val="Gadugi"/>
        <family val="2"/>
      </rPr>
      <t xml:space="preserve">(5) </t>
    </r>
  </si>
  <si>
    <r>
      <t xml:space="preserve">Gov. Parigot de Souza (GPS)  </t>
    </r>
    <r>
      <rPr>
        <vertAlign val="superscript"/>
        <sz val="9"/>
        <rFont val="Gadugi"/>
        <family val="2"/>
      </rPr>
      <t>(1)</t>
    </r>
  </si>
  <si>
    <t xml:space="preserve">           - Regime de Cotas (70%)</t>
  </si>
  <si>
    <t xml:space="preserve">           - Copel GeT(30%)</t>
  </si>
  <si>
    <r>
      <t>Colíder</t>
    </r>
    <r>
      <rPr>
        <vertAlign val="superscript"/>
        <sz val="9"/>
        <rFont val="Gadugi"/>
        <family val="2"/>
      </rPr>
      <t xml:space="preserve"> (7) </t>
    </r>
  </si>
  <si>
    <t>Small hydroelectric power station (SHP)</t>
  </si>
  <si>
    <r>
      <t xml:space="preserve">Cavernoso  </t>
    </r>
    <r>
      <rPr>
        <vertAlign val="superscript"/>
        <sz val="9"/>
        <rFont val="Gadugi"/>
        <family val="2"/>
      </rPr>
      <t xml:space="preserve">(7) </t>
    </r>
  </si>
  <si>
    <r>
      <t xml:space="preserve">Cavernoso II </t>
    </r>
    <r>
      <rPr>
        <vertAlign val="superscript"/>
        <sz val="9"/>
        <rFont val="Gadugi"/>
        <family val="2"/>
      </rPr>
      <t xml:space="preserve">(7) </t>
    </r>
  </si>
  <si>
    <r>
      <t xml:space="preserve">Derivação do Rio Jordão </t>
    </r>
    <r>
      <rPr>
        <vertAlign val="superscript"/>
        <sz val="9"/>
        <rFont val="Gadugi"/>
        <family val="2"/>
      </rPr>
      <t xml:space="preserve">(7) </t>
    </r>
    <r>
      <rPr>
        <sz val="9"/>
        <rFont val="Gadugi"/>
        <family val="2"/>
      </rPr>
      <t>**</t>
    </r>
  </si>
  <si>
    <t>Wind Power Plants</t>
  </si>
  <si>
    <t xml:space="preserve">Vilas </t>
  </si>
  <si>
    <t>04.02.2055</t>
  </si>
  <si>
    <t>06.05.2053</t>
  </si>
  <si>
    <t>06.11.2053</t>
  </si>
  <si>
    <t>Santa Rosa e Mundo Novo</t>
  </si>
  <si>
    <t>Santa Rosa e  Mundo Novo I</t>
  </si>
  <si>
    <t>06.04.2053</t>
  </si>
  <si>
    <t>Santa Rosa e  Mundo Novo II</t>
  </si>
  <si>
    <t>Santa Rosa e  Mundo Novo III</t>
  </si>
  <si>
    <t>Santa Rosa e  Mundo Novo IV</t>
  </si>
  <si>
    <t>06.01.2053</t>
  </si>
  <si>
    <t>Santa Rosa e  Mundo Novo V</t>
  </si>
  <si>
    <t xml:space="preserve">(1) RAG of R$167.9 million, updated by Aneel's Resolution No. 3,353, of July 23, 2024.
(2) Power plants exempted from concession, are only registered with ANEEL.
(3) Assured power considered the average wind generation.
(4) Under approval by ANEEL.
(5) Assured power updated by Order No. 2,107/2023: FDA, Segredo, Salto Caxias, valid from November/2024.  </t>
  </si>
  <si>
    <t>(6) Plants being divested, according to Material Fact 10/24 and 12/24.  
(7) Extension of the grant, in accordance with Homologatory Resolution 3.439/25.                                                                             
* Considers internal consumption of generators and generation in commercial operation.
** Plant do not participate in the MRE.</t>
  </si>
  <si>
    <t>INTEREST</t>
  </si>
  <si>
    <t>Enterprise</t>
  </si>
  <si>
    <t>Partners</t>
  </si>
  <si>
    <r>
      <t xml:space="preserve">Assured Power </t>
    </r>
    <r>
      <rPr>
        <b/>
        <vertAlign val="superscript"/>
        <sz val="10"/>
        <color rgb="FFF37324"/>
        <rFont val="Gadugi"/>
        <family val="2"/>
      </rPr>
      <t>1</t>
    </r>
    <r>
      <rPr>
        <b/>
        <sz val="10"/>
        <color rgb="FFF37324"/>
        <rFont val="Gadugi"/>
        <family val="2"/>
      </rPr>
      <t xml:space="preserve">
(Average MW)</t>
    </r>
  </si>
  <si>
    <t>Proportional installed capacity (MW)</t>
  </si>
  <si>
    <r>
      <t xml:space="preserve">HPP Gov. Jayme Canet Junior (Mauá) </t>
    </r>
    <r>
      <rPr>
        <vertAlign val="superscript"/>
        <sz val="9"/>
        <rFont val="Gadugi"/>
        <family val="2"/>
      </rPr>
      <t>6</t>
    </r>
    <r>
      <rPr>
        <b/>
        <sz val="9"/>
        <rFont val="Gadugi"/>
        <family val="2"/>
      </rPr>
      <t xml:space="preserve">
</t>
    </r>
    <r>
      <rPr>
        <sz val="9"/>
        <rFont val="Gadugi"/>
        <family val="2"/>
      </rPr>
      <t>(Consórcio Energético Cruzeiro do Sul)</t>
    </r>
  </si>
  <si>
    <t>COPEL GeT - 51%
Eletrosul - 49%</t>
  </si>
  <si>
    <r>
      <t xml:space="preserve">HPP Baixo Iguaçu </t>
    </r>
    <r>
      <rPr>
        <vertAlign val="superscript"/>
        <sz val="9"/>
        <rFont val="Gadugi"/>
        <family val="2"/>
      </rPr>
      <t>7, 8</t>
    </r>
    <r>
      <rPr>
        <b/>
        <sz val="9"/>
        <rFont val="Gadugi"/>
        <family val="2"/>
      </rPr>
      <t xml:space="preserve">
</t>
    </r>
    <r>
      <rPr>
        <sz val="9"/>
        <rFont val="Gadugi"/>
        <family val="2"/>
      </rPr>
      <t>(Consórcio Empreendedor Baixo Iguaçu)</t>
    </r>
  </si>
  <si>
    <t>COPEL GeT - 30%
Geração Céu Azul - 70%</t>
  </si>
  <si>
    <r>
      <rPr>
        <b/>
        <sz val="9"/>
        <rFont val="Gadugi"/>
        <family val="2"/>
      </rPr>
      <t>HPP Santa Clara</t>
    </r>
    <r>
      <rPr>
        <sz val="9"/>
        <rFont val="Gadugi"/>
        <family val="2"/>
      </rPr>
      <t xml:space="preserve">  </t>
    </r>
    <r>
      <rPr>
        <vertAlign val="superscript"/>
        <sz val="9"/>
        <rFont val="Gadugi"/>
        <family val="2"/>
      </rPr>
      <t>8</t>
    </r>
    <r>
      <rPr>
        <sz val="9"/>
        <rFont val="Gadugi"/>
        <family val="2"/>
      </rPr>
      <t xml:space="preserve">
(Elejor)</t>
    </r>
  </si>
  <si>
    <t>COPEL - 70%
Paineira Participações - 30%</t>
  </si>
  <si>
    <r>
      <rPr>
        <b/>
        <sz val="9"/>
        <rFont val="Gadugi"/>
        <family val="2"/>
      </rPr>
      <t>HPP Fundão</t>
    </r>
    <r>
      <rPr>
        <sz val="9"/>
        <rFont val="Gadugi"/>
        <family val="2"/>
      </rPr>
      <t xml:space="preserve"> </t>
    </r>
    <r>
      <rPr>
        <vertAlign val="superscript"/>
        <sz val="9"/>
        <rFont val="Gadugi"/>
        <family val="2"/>
      </rPr>
      <t>8</t>
    </r>
    <r>
      <rPr>
        <sz val="9"/>
        <rFont val="Gadugi"/>
        <family val="2"/>
      </rPr>
      <t xml:space="preserve"> 
(Elejor)</t>
    </r>
  </si>
  <si>
    <r>
      <rPr>
        <b/>
        <sz val="9"/>
        <rFont val="Gadugi"/>
        <family val="2"/>
      </rPr>
      <t>HPP Dona Francisca</t>
    </r>
    <r>
      <rPr>
        <sz val="9"/>
        <rFont val="Gadugi"/>
        <family val="2"/>
      </rPr>
      <t xml:space="preserve"> </t>
    </r>
    <r>
      <rPr>
        <vertAlign val="superscript"/>
        <sz val="9"/>
        <rFont val="Gadugi"/>
        <family val="2"/>
      </rPr>
      <t>8</t>
    </r>
    <r>
      <rPr>
        <sz val="9"/>
        <rFont val="Gadugi"/>
        <family val="2"/>
      </rPr>
      <t xml:space="preserve">
(DFESA)</t>
    </r>
  </si>
  <si>
    <t>COPEL - 23,03%
Gerdau - 53,94%
Celesc - 23,03%</t>
  </si>
  <si>
    <r>
      <rPr>
        <b/>
        <sz val="10"/>
        <rFont val="Calibri"/>
        <family val="2"/>
        <scheme val="minor"/>
      </rPr>
      <t xml:space="preserve">SHP Arturo Andreoli </t>
    </r>
    <r>
      <rPr>
        <vertAlign val="superscript"/>
        <sz val="10"/>
        <rFont val="Calibri"/>
        <family val="2"/>
        <scheme val="minor"/>
      </rPr>
      <t>5</t>
    </r>
    <r>
      <rPr>
        <b/>
        <sz val="10"/>
        <rFont val="Calibri"/>
        <family val="2"/>
        <scheme val="minor"/>
      </rPr>
      <t xml:space="preserve">
</t>
    </r>
    <r>
      <rPr>
        <sz val="10"/>
        <rFont val="Calibri"/>
        <family val="2"/>
        <scheme val="minor"/>
      </rPr>
      <t>(Foz do Chopim)</t>
    </r>
  </si>
  <si>
    <t>COPEL GeT - 35,77%
Silea Participações - 64,23%</t>
  </si>
  <si>
    <t>07.07.2034</t>
  </si>
  <si>
    <t>Hydroelectric Generating Centers (CGH)</t>
  </si>
  <si>
    <r>
      <rPr>
        <b/>
        <sz val="10"/>
        <rFont val="Calibri"/>
        <family val="2"/>
        <scheme val="minor"/>
      </rPr>
      <t>CGH Santa Clara I</t>
    </r>
    <r>
      <rPr>
        <sz val="10"/>
        <rFont val="Calibri"/>
        <family val="2"/>
        <scheme val="minor"/>
      </rPr>
      <t xml:space="preserve"> 
(Elejor)</t>
    </r>
  </si>
  <si>
    <t>(2)</t>
  </si>
  <si>
    <r>
      <rPr>
        <b/>
        <sz val="10"/>
        <rFont val="Calibri"/>
        <family val="2"/>
        <scheme val="minor"/>
      </rPr>
      <t>CGH Fundão I</t>
    </r>
    <r>
      <rPr>
        <sz val="10"/>
        <rFont val="Calibri"/>
        <family val="2"/>
        <scheme val="minor"/>
      </rPr>
      <t xml:space="preserve">  
(Elejor)</t>
    </r>
  </si>
  <si>
    <r>
      <t xml:space="preserve">Voltalia - São Miguel 
do Gostoso </t>
    </r>
    <r>
      <rPr>
        <sz val="10"/>
        <rFont val="Calibri"/>
        <family val="2"/>
        <scheme val="minor"/>
      </rPr>
      <t>(5 parques)</t>
    </r>
  </si>
  <si>
    <t xml:space="preserve">COPEL- 49%
Voltalia-  51% </t>
  </si>
  <si>
    <t>(3)</t>
  </si>
  <si>
    <t xml:space="preserve"> Solar</t>
  </si>
  <si>
    <r>
      <t xml:space="preserve">Solar Paraná </t>
    </r>
    <r>
      <rPr>
        <vertAlign val="superscript"/>
        <sz val="10"/>
        <rFont val="Calibri"/>
        <family val="2"/>
        <scheme val="minor"/>
      </rPr>
      <t>4</t>
    </r>
  </si>
  <si>
    <t xml:space="preserve">        
  COPEL - 49% 
</t>
  </si>
  <si>
    <r>
      <rPr>
        <vertAlign val="superscript"/>
        <sz val="8"/>
        <color rgb="FF000000"/>
        <rFont val="Gadugi"/>
        <family val="2"/>
      </rPr>
      <t>1</t>
    </r>
    <r>
      <rPr>
        <sz val="8"/>
        <color rgb="FF000000"/>
        <rFont val="Gadugi"/>
        <family val="2"/>
      </rPr>
      <t xml:space="preserve"> Assured power updated by Ordinance No. 709/2022 of: HPP Mauá, Santa Clara, Fundão and Dona Francisca. </t>
    </r>
  </si>
  <si>
    <r>
      <rPr>
        <vertAlign val="superscript"/>
        <sz val="8"/>
        <rFont val="Gadugi"/>
        <family val="2"/>
      </rPr>
      <t>2</t>
    </r>
    <r>
      <rPr>
        <sz val="8"/>
        <rFont val="Gadugi"/>
        <family val="2"/>
      </rPr>
      <t xml:space="preserve">  Elejor requested the reclassification of its Small Hydroelectric Power Plants - (SHPs) Fundão I and Santa Clara I to Hydroelectric Generating Centers (CGHs), as amended by Art. 8 of Law 9074/1995. This was formalized through ANEEL Authorizing Resolutions 14,744 and 14,745 of 06/20/2023, with the plants exempted from concession, having only registration with ANEEL.</t>
    </r>
  </si>
  <si>
    <r>
      <rPr>
        <vertAlign val="superscript"/>
        <sz val="8"/>
        <rFont val="Gadugi"/>
        <family val="2"/>
      </rPr>
      <t>3</t>
    </r>
    <r>
      <rPr>
        <sz val="8"/>
        <rFont val="Gadugi"/>
        <family val="2"/>
      </rPr>
      <t xml:space="preserve"> The Concession Expires of the wind farm concessions are respectively: Carnaúbas (04.09.2047), Reduto (04.16.2047), Santo Cristo (04.18.2047), São João (03.26.2047).</t>
    </r>
  </si>
  <si>
    <r>
      <rPr>
        <vertAlign val="superscript"/>
        <sz val="8"/>
        <rFont val="Gadugi"/>
        <family val="2"/>
      </rPr>
      <t>4</t>
    </r>
    <r>
      <rPr>
        <sz val="8"/>
        <rFont val="Gadugi"/>
        <family val="2"/>
      </rPr>
      <t xml:space="preserve"> Holding of 6 SCPs operating in the field of distributed generation (photovoltaic plants): Pharma Solar II, Pharma Solar III, Pharma Solar IV, in commercial operation, e Bandeirantes Solar I, Bandeirantes Solar II e Bandeirantes Solar III, in pre-operational.</t>
    </r>
  </si>
  <si>
    <r>
      <rPr>
        <vertAlign val="superscript"/>
        <sz val="8"/>
        <rFont val="Gadugi"/>
        <family val="2"/>
      </rPr>
      <t>5</t>
    </r>
    <r>
      <rPr>
        <sz val="8"/>
        <rFont val="Gadugi"/>
        <family val="2"/>
      </rPr>
      <t xml:space="preserve">  Extension of Grant according to REH 3.242/2023.</t>
    </r>
  </si>
  <si>
    <r>
      <rPr>
        <vertAlign val="superscript"/>
        <sz val="8"/>
        <rFont val="Gadugi"/>
        <family val="2"/>
      </rPr>
      <t>6</t>
    </r>
    <r>
      <rPr>
        <sz val="8"/>
        <rFont val="Gadugi"/>
        <family val="2"/>
      </rPr>
      <t xml:space="preserve">  Plant in the process of consolidation, according to Material Fact 12/24.  </t>
    </r>
  </si>
  <si>
    <r>
      <rPr>
        <vertAlign val="superscript"/>
        <sz val="8"/>
        <rFont val="Gadugi"/>
        <family val="2"/>
      </rPr>
      <t>7</t>
    </r>
    <r>
      <rPr>
        <sz val="8"/>
        <rFont val="Gadugi"/>
        <family val="2"/>
      </rPr>
      <t xml:space="preserve">  Plant being divested, according to Material Fact 01/25.</t>
    </r>
  </si>
  <si>
    <r>
      <rPr>
        <vertAlign val="superscript"/>
        <sz val="8"/>
        <rFont val="Gadugi"/>
        <family val="2"/>
      </rPr>
      <t>8</t>
    </r>
    <r>
      <rPr>
        <sz val="8"/>
        <rFont val="Gadugi"/>
        <family val="2"/>
      </rPr>
      <t xml:space="preserve">  Extension of the grant, in accordance with Homologatory Resolution 3.439/25.</t>
    </r>
  </si>
  <si>
    <t>Subsidiary / SPC</t>
  </si>
  <si>
    <t>Contract</t>
  </si>
  <si>
    <t>APR ¹ (R$ milhões)</t>
  </si>
  <si>
    <t>Concession Expiration</t>
  </si>
  <si>
    <r>
      <t>Extension (km)</t>
    </r>
    <r>
      <rPr>
        <b/>
        <vertAlign val="superscript"/>
        <sz val="9"/>
        <color rgb="FFF37324"/>
        <rFont val="Gadugi"/>
        <family val="2"/>
      </rPr>
      <t>2</t>
    </r>
  </si>
  <si>
    <t>MVA</t>
  </si>
  <si>
    <r>
      <t>060/2001</t>
    </r>
    <r>
      <rPr>
        <vertAlign val="superscript"/>
        <sz val="9"/>
        <rFont val="Gadugi"/>
        <family val="2"/>
      </rPr>
      <t>3</t>
    </r>
  </si>
  <si>
    <t>Several</t>
  </si>
  <si>
    <t>01.01.2043</t>
  </si>
  <si>
    <r>
      <t>075/2001</t>
    </r>
    <r>
      <rPr>
        <vertAlign val="superscript"/>
        <sz val="9"/>
        <rFont val="Gadugi"/>
        <family val="2"/>
      </rPr>
      <t>4</t>
    </r>
  </si>
  <si>
    <t>TL Bateias - Jaguariaiva</t>
  </si>
  <si>
    <t>006/2008</t>
  </si>
  <si>
    <t>TL Bateias - Pilarzinho</t>
  </si>
  <si>
    <t>027/2009</t>
  </si>
  <si>
    <t>TL Foz - Cascavel Oeste</t>
  </si>
  <si>
    <t>010/2010</t>
  </si>
  <si>
    <t>TL Araraquara II — Taubaté</t>
  </si>
  <si>
    <t>015/2010</t>
  </si>
  <si>
    <t>SE Cerquilho III</t>
  </si>
  <si>
    <t>022/2012</t>
  </si>
  <si>
    <t>TL Foz do Chopim - Salto Osório
LT Londrina - Figueira</t>
  </si>
  <si>
    <t>002/2013</t>
  </si>
  <si>
    <t>TL Assis — Paraguaçu Paulista II</t>
  </si>
  <si>
    <t>005/2014</t>
  </si>
  <si>
    <t>TL Bateias - Curitiba Norte</t>
  </si>
  <si>
    <t>021/2014</t>
  </si>
  <si>
    <t>TL Foz do Chopim - Realeza</t>
  </si>
  <si>
    <t>022/2014</t>
  </si>
  <si>
    <t>TL Assis – Londrina</t>
  </si>
  <si>
    <r>
      <t>006/16</t>
    </r>
    <r>
      <rPr>
        <vertAlign val="superscript"/>
        <sz val="9"/>
        <rFont val="Gadugi"/>
        <family val="2"/>
      </rPr>
      <t>5</t>
    </r>
  </si>
  <si>
    <t>Lot E: TL Baixo Iguaçu - Realeza; TL Uberaba - Curitiba Centro; TL Curitiba Leste - Blumenau; SE Medianeira; SE Curitiba Centro; SE Andirá leste; Other Sections</t>
  </si>
  <si>
    <t>Costa Oeste 
Copel Get - 100%</t>
  </si>
  <si>
    <t>001/2012</t>
  </si>
  <si>
    <t>TL Cascavel Norte - Cascavel Oeste 
TL Cascavel Norte - Umuarama Sul 
SE Umuarama Sul</t>
  </si>
  <si>
    <t>Marumbi
Copel GeT - 100%</t>
  </si>
  <si>
    <t>008/2012</t>
  </si>
  <si>
    <t>TL Curitiba - Curitiba Leste</t>
  </si>
  <si>
    <t>Uirapuru Transmissora
Copel GeT - 100%</t>
  </si>
  <si>
    <r>
      <t>002/2005</t>
    </r>
    <r>
      <rPr>
        <vertAlign val="superscript"/>
        <sz val="9"/>
        <rFont val="Gadugi"/>
        <family val="2"/>
      </rPr>
      <t>6</t>
    </r>
  </si>
  <si>
    <t>TL Ivaiporã - Londrina</t>
  </si>
  <si>
    <r>
      <t xml:space="preserve">Subtotal Copel GeT </t>
    </r>
    <r>
      <rPr>
        <b/>
        <vertAlign val="superscript"/>
        <sz val="9"/>
        <color rgb="FFF37324"/>
        <rFont val="Gadugi"/>
        <family val="2"/>
      </rPr>
      <t>7</t>
    </r>
  </si>
  <si>
    <t>Caiuá Transmissora
Copel GeT - 49%
Elecnor - 51%</t>
  </si>
  <si>
    <t>007/2012</t>
  </si>
  <si>
    <t>TL Guaíra - Umuarama Sul 
TL Cascavel Norte - Cascavel Oeste
SE Santa Quitéria / SE Cascavel Norte</t>
  </si>
  <si>
    <t>Integração Maranhense
Copel GeT - 49%
Elecnor - 51%</t>
  </si>
  <si>
    <t>011/2012</t>
  </si>
  <si>
    <t>TL Açailandia - Miranda II</t>
  </si>
  <si>
    <r>
      <t>Matrinchã</t>
    </r>
    <r>
      <rPr>
        <vertAlign val="superscript"/>
        <sz val="9"/>
        <rFont val="Gadugi"/>
        <family val="2"/>
      </rPr>
      <t xml:space="preserve"> </t>
    </r>
    <r>
      <rPr>
        <sz val="9"/>
        <rFont val="Gadugi"/>
        <family val="2"/>
      </rPr>
      <t xml:space="preserve">
Copel GeT - 49%
State Grid - 51%</t>
    </r>
  </si>
  <si>
    <t>012/2012</t>
  </si>
  <si>
    <t>TL Paranaíta - Ribeirãozinho</t>
  </si>
  <si>
    <t>Guaraciaba
Copel GeT - 49%
State Grid - 51%</t>
  </si>
  <si>
    <t>013/2012</t>
  </si>
  <si>
    <t>TL Ribeirãozinho - Marimbondo</t>
  </si>
  <si>
    <t>Paranaíba
Copel GeT - 24,5% 
Furnas - 24,5% 
State Grid - 51%</t>
  </si>
  <si>
    <t>TL Barreiras II - Pirapora II</t>
  </si>
  <si>
    <t>Cantareira
Copel GeT - 49%
Elecnor - 51%</t>
  </si>
  <si>
    <t>19/2014</t>
  </si>
  <si>
    <t>TL Estreito - Fernão Dias</t>
  </si>
  <si>
    <r>
      <t xml:space="preserve">Mata de Santa Genebra </t>
    </r>
    <r>
      <rPr>
        <vertAlign val="superscript"/>
        <sz val="9"/>
        <rFont val="Gadugi"/>
        <family val="2"/>
      </rPr>
      <t>8</t>
    </r>
    <r>
      <rPr>
        <sz val="9"/>
        <rFont val="Gadugi"/>
        <family val="2"/>
      </rPr>
      <t xml:space="preserve">
Copel GeT - 50,1%
Furnas - 49,9%</t>
    </r>
  </si>
  <si>
    <t>001/14</t>
  </si>
  <si>
    <t>TL Araraquara II - Bateias</t>
  </si>
  <si>
    <r>
      <t>Subtotal SPCs</t>
    </r>
    <r>
      <rPr>
        <b/>
        <vertAlign val="superscript"/>
        <sz val="9"/>
        <color rgb="FFF37324"/>
        <rFont val="Gadugi"/>
        <family val="2"/>
      </rPr>
      <t xml:space="preserve"> 9</t>
    </r>
  </si>
  <si>
    <t>Total</t>
  </si>
  <si>
    <r>
      <rPr>
        <vertAlign val="superscript"/>
        <sz val="8"/>
        <rFont val="Gadugi"/>
        <family val="2"/>
      </rPr>
      <t xml:space="preserve">1 </t>
    </r>
    <r>
      <rPr>
        <sz val="8"/>
        <rFont val="Gadugi"/>
        <family val="2"/>
      </rPr>
      <t xml:space="preserve">Proportional to Copel's interest in the project. Values referring to the 2023/2024 cycle, effective from July 1, 2024, according to REH 3.348/2024 - Technical Note No. 105/2024 – STR/ANEEL, of July 09, 2024. Considers investments that came into operation until 03/31/2025.
² Considers double circuit sections (circuits that share the same transmission tower).
³ Contract renewed according to Law 12,783/13. The O&amp;M portion is part of the RBSE, under the terms of the Law. It will be received until the end of the concession (Jan/2043). The value of the APR for the 2024-2025 cycle, excluding the RBSE, according to REH 3,3348/2024, is R$ 148.3 million. This amount refers to additional RAP for reinforcements and improvements, in effect when REH 3,348/2024 was published.
</t>
    </r>
    <r>
      <rPr>
        <vertAlign val="superscript"/>
        <sz val="8"/>
        <rFont val="Gadugi"/>
        <family val="2"/>
      </rPr>
      <t>4</t>
    </r>
    <r>
      <rPr>
        <sz val="8"/>
        <rFont val="Gadugi"/>
        <family val="2"/>
      </rPr>
      <t xml:space="preserve"> As of 10.31.2018, the APR was reduced by 50%.
</t>
    </r>
    <r>
      <rPr>
        <vertAlign val="superscript"/>
        <sz val="8"/>
        <rFont val="Gadugi"/>
        <family val="2"/>
      </rPr>
      <t>5</t>
    </r>
    <r>
      <rPr>
        <sz val="8"/>
        <rFont val="Gadugi"/>
        <family val="2"/>
      </rPr>
      <t xml:space="preserve"> The construction of 38 km of sectioning lines was foreseen in the implementation of the Andirá Leste and Medianeira SEs, 2 km of which for Contract 060/2001 and 36 km for LTs that do not belong to Copel GeT, which, despite being included in the APR, in reason for the investment made, will not be added to Copel's assets.
</t>
    </r>
    <r>
      <rPr>
        <vertAlign val="superscript"/>
        <sz val="8"/>
        <rFont val="Gadugi"/>
        <family val="2"/>
      </rPr>
      <t>6</t>
    </r>
    <r>
      <rPr>
        <sz val="8"/>
        <rFont val="Gadugi"/>
        <family val="2"/>
      </rPr>
      <t xml:space="preserve"> As of 07/09/2021, the APR was reduced by 50%.
</t>
    </r>
    <r>
      <rPr>
        <vertAlign val="superscript"/>
        <sz val="8"/>
        <rFont val="Gadugi"/>
        <family val="2"/>
      </rPr>
      <t>7</t>
    </r>
    <r>
      <rPr>
        <sz val="8"/>
        <rFont val="Gadugi"/>
        <family val="2"/>
      </rPr>
      <t xml:space="preserve"> Consolidated Result.
</t>
    </r>
    <r>
      <rPr>
        <vertAlign val="superscript"/>
        <sz val="8"/>
        <rFont val="Gadugi"/>
        <family val="2"/>
      </rPr>
      <t>8</t>
    </r>
    <r>
      <rPr>
        <sz val="8"/>
        <rFont val="Gadugi"/>
        <family val="2"/>
      </rPr>
      <t xml:space="preserve"> Transmission line in the process of consolidation, according to Material Fact 12/24.                                                                                                                                                                                                                                                 </t>
    </r>
    <r>
      <rPr>
        <vertAlign val="superscript"/>
        <sz val="8"/>
        <rFont val="Gadugi"/>
        <family val="2"/>
      </rPr>
      <t>9</t>
    </r>
    <r>
      <rPr>
        <sz val="8"/>
        <rFont val="Gadugi"/>
        <family val="2"/>
      </rPr>
      <t xml:space="preserve"> Equity Income.</t>
    </r>
  </si>
  <si>
    <t>OPERATIONAL DATA</t>
  </si>
  <si>
    <t>Number of Consumers</t>
  </si>
  <si>
    <t>Cities served</t>
  </si>
  <si>
    <t>Voltage</t>
  </si>
  <si>
    <t>Number of Substations</t>
  </si>
  <si>
    <t>Km of lines</t>
  </si>
  <si>
    <t>13,8 kV</t>
  </si>
  <si>
    <t>34,5 kV</t>
  </si>
  <si>
    <t>69 kV</t>
  </si>
  <si>
    <t>88 kV</t>
  </si>
  <si>
    <t>138 kV</t>
  </si>
  <si>
    <t>Consumer-to-employee ratio DIS</t>
  </si>
  <si>
    <t xml:space="preserve">
Captive Consumers </t>
  </si>
  <si>
    <t>Copel Dis employees</t>
  </si>
  <si>
    <t>Consum/Emp</t>
  </si>
  <si>
    <t>QUALITY OF SUPPLY</t>
  </si>
  <si>
    <t>Year</t>
  </si>
  <si>
    <t>DEC ¹
(hours)</t>
  </si>
  <si>
    <t xml:space="preserve">FEC ²
(outages) </t>
  </si>
  <si>
    <t>¹  DEC measured in hours and hundredths of an hour
²  FEC expressed in number of interruptions and hundredths of a number of interruptions year to date
* Values of the last 12 months</t>
  </si>
  <si>
    <t>Period</t>
  </si>
  <si>
    <t>Technical Loss</t>
  </si>
  <si>
    <t>Non-Technical Loss</t>
  </si>
  <si>
    <t>Total loss</t>
  </si>
  <si>
    <t>Regulatory (1)</t>
  </si>
  <si>
    <t xml:space="preserve"> Real (2)</t>
  </si>
  <si>
    <t>Regulatory (3)</t>
  </si>
  <si>
    <t xml:space="preserve"> Calculated (4)</t>
  </si>
  <si>
    <t>Regulatory (5)</t>
  </si>
  <si>
    <t xml:space="preserve"> Total (6)</t>
  </si>
  <si>
    <t>(1) Percentage established in the tariff review;</t>
  </si>
  <si>
    <t>(2) Technical loss calculated and reported monthly to Aneel;</t>
  </si>
  <si>
    <t>(3) Percentage established in the tariff review;</t>
  </si>
  <si>
    <t>(4) Difference between reported total losses and technical losses calculated as a percentage established in the review and the total injected energy, also reported monthly to Aneel;</t>
  </si>
  <si>
    <t>(5) (Regulatory percentage of PNT x informed BT Market + technical losses calculated as a percentage established in the review and the total energy injected) / Injected energy;</t>
  </si>
  <si>
    <t>(6) Total loss on injected energy.</t>
  </si>
  <si>
    <t>NOTE: In the calculation of the distributor's total losses, energy losses inherent to the electric power system (technical losses), commercial losses (mainly due to fraud, theft) and differences related to the shift in the billing schedule and the effects of the portion of mini and micro generation distributed in the Company's network</t>
  </si>
  <si>
    <t>Small assets held for sale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</si>
</sst>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0">
    <numFmt numFmtId="43" formatCode="_-* #,##0.00_-;\-* #,##0.00_-;_-* &quot;-&quot;??_-;_-@_-"/>
    <numFmt numFmtId="164" formatCode="&quot;$&quot;#,##0_);[Red]\(&quot;$&quot;#,##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_(* #,##0_);_(* \(#,##0\);_(* \-??_);_(@_)"/>
    <numFmt numFmtId="170" formatCode="_(* #,##0.0_);_(* \(#,##0.0\);_(* \-??_);_(@_)"/>
    <numFmt numFmtId="171" formatCode="0.0"/>
    <numFmt numFmtId="172" formatCode="_(* #,##0.00_);_(* \(#,##0.00\);_(* \-??_);_(@_)"/>
    <numFmt numFmtId="173" formatCode="&quot;R$ &quot;#,##0_);[Red]&quot;(R$ &quot;#,##0\)"/>
    <numFmt numFmtId="174" formatCode="[$-416]#,##0_);[Red]\(#,##0\)"/>
    <numFmt numFmtId="175" formatCode="#,##0.0_);[Red]\-#,##0.0"/>
    <numFmt numFmtId="176" formatCode="0_);\(0\)"/>
    <numFmt numFmtId="177" formatCode="[$-416]#,##0_);\(#,##0\)"/>
    <numFmt numFmtId="178" formatCode="_(* #,##0.0_);_(* \(#,##0.0\);_(* \-_);_(@_)"/>
    <numFmt numFmtId="179" formatCode="_(* #,##0_);_(* \(#,##0\);_(* \-_);_(@_)"/>
    <numFmt numFmtId="180" formatCode="_(* #,##0.0_);_(* \(#,##0.0\);_(* &quot;-&quot;??_);_(@_)"/>
    <numFmt numFmtId="181" formatCode="_(* #,##0_);_(* \(#,##0\);_(* &quot;-&quot;??_);_(@_)"/>
    <numFmt numFmtId="182" formatCode="_(* #,##0.0_);_(* \(#,##0.0\);_(* &quot;-&quot;_);_(@_)"/>
    <numFmt numFmtId="183" formatCode="_-* #,##0_-;\-* #,##0_-;_-* &quot;-&quot;??_-;_-@_-"/>
    <numFmt numFmtId="184" formatCode="&quot;R$ &quot;#,##0_);[Red]\(&quot;R$ &quot;#,##0\)"/>
    <numFmt numFmtId="185" formatCode="#,##0.0"/>
    <numFmt numFmtId="186" formatCode="_-* #,##0_-;\-* #,##0_-;_-* \-??_-;_-@_-"/>
    <numFmt numFmtId="187" formatCode="0.0%"/>
    <numFmt numFmtId="188" formatCode="#,##0.0_);\(#,##0.0\)"/>
    <numFmt numFmtId="189" formatCode="#,##0_ ;\-#,##0\ "/>
    <numFmt numFmtId="190" formatCode="mm\.dd\.yyyy"/>
    <numFmt numFmtId="191" formatCode="_-* #,##0.0_-;\-* #,##0.0_-;_-* &quot;-&quot;??_-;_-@_-"/>
    <numFmt numFmtId="192" formatCode="#,##0.00_ ;\-#,##0.00\ "/>
    <numFmt numFmtId="193" formatCode="#,##0.0_ ;\-#,##0.0\ "/>
    <numFmt numFmtId="194" formatCode="[$-416]mmm/yy;@"/>
    <numFmt numFmtId="195" formatCode="[$-409]dd\-mmm\-yy;@"/>
    <numFmt numFmtId="196" formatCode="[$-409]d\-mmm\-yy;@"/>
    <numFmt numFmtId="197" formatCode="m\-d&quot;-yy&quot;"/>
    <numFmt numFmtId="198" formatCode="0.0000"/>
    <numFmt numFmtId="199" formatCode="General_)"/>
    <numFmt numFmtId="200" formatCode="#\ ###\ ###\ ##0\ "/>
    <numFmt numFmtId="201" formatCode="yyyy"/>
    <numFmt numFmtId="202" formatCode="0.000"/>
    <numFmt numFmtId="203" formatCode="\\#,##0.00;[Red]&quot;\-&quot;#,##0.00"/>
    <numFmt numFmtId="204" formatCode="_-* #,##0_-;\-* #,##0_-;_-* \-_-;_-@_-"/>
    <numFmt numFmtId="205" formatCode="_-* #,##0.00_-;\-* #,##0.00_-;_-* \-??_-;_-@_-"/>
    <numFmt numFmtId="206" formatCode="_-\$* #,##0_-;&quot;-$&quot;* #,##0_-;_-\$* \-_-;_-@_-"/>
    <numFmt numFmtId="207" formatCode="_-\$* #,##0.00_-;&quot;-$&quot;* #,##0.00_-;_-\$* \-??_-;_-@_-"/>
    <numFmt numFmtId="208" formatCode="\$#,##0\ ;&quot;($&quot;#,##0\)"/>
    <numFmt numFmtId="209" formatCode="_([$€]* #,##0.00_);_([$€]* \(#,##0.00\);_([$€]* &quot;-&quot;??_);_(@_)"/>
    <numFmt numFmtId="210" formatCode="_([$€-2]* #,##0.00_);_([$€-2]* \(#,##0.00\);_([$€-2]* &quot;-&quot;??_)"/>
    <numFmt numFmtId="211" formatCode="#,##0.0%_);[Red]\(#,##0.0%\);_(* &quot;-&quot;??%_);_(@_)"/>
    <numFmt numFmtId="212" formatCode="#,##0.00%_);[Red]\(#,##0.00%\);_(* &quot;-&quot;??%_);_(@_)"/>
    <numFmt numFmtId="213" formatCode="m\-d\-\y\y"/>
    <numFmt numFmtId="214" formatCode="0.0%;_(&quot;-&quot;_)"/>
    <numFmt numFmtId="215" formatCode="#,##0.0%;[Red]\(#,##0.0%\)"/>
    <numFmt numFmtId="216" formatCode="#,##0.00\ ;&quot; (&quot;#,##0.00\);&quot; -&quot;#\ ;@\ "/>
    <numFmt numFmtId="217" formatCode="[$€]#,##0.00\ ;[$€]\(#,##0.00\);[$€]\-#\ ;@\ "/>
    <numFmt numFmtId="218" formatCode="&quot;\&quot;#,##0.00;[Red]&quot;\&quot;\-#,##0.00"/>
    <numFmt numFmtId="219" formatCode="&quot;$&quot;#,##0\ ;\(&quot;$&quot;#,##0\)"/>
    <numFmt numFmtId="220" formatCode="\U\S\$#,##0.00;\(\U\S\$#,##0.00\)"/>
    <numFmt numFmtId="221" formatCode="#,#00"/>
    <numFmt numFmtId="222" formatCode="_(&quot;R$ &quot;* #,##0.00_);_(&quot;R$ &quot;* \(#,##0.00\);_(&quot;R$ &quot;* &quot;-&quot;??_);_(@_)"/>
    <numFmt numFmtId="223" formatCode="\$#,"/>
    <numFmt numFmtId="224" formatCode="&quot;$&quot;#,##0.00\ ;\(&quot;$&quot;#,##0.00\)"/>
    <numFmt numFmtId="225" formatCode="0.00%;\(0.00%\)"/>
    <numFmt numFmtId="226" formatCode="#,##0.00;\(#,##0.00\)"/>
    <numFmt numFmtId="227" formatCode="\$#,##0_);[Red]\(\$#,##0\)"/>
    <numFmt numFmtId="228" formatCode="#,##0.000"/>
    <numFmt numFmtId="229" formatCode="#,"/>
    <numFmt numFmtId="230" formatCode="#.##000"/>
    <numFmt numFmtId="231" formatCode="#.##0,"/>
    <numFmt numFmtId="232" formatCode="[$-409]mmm\-yy;@"/>
  </numFmts>
  <fonts count="156">
    <font>
      <sz val="11"/>
      <color theme="1"/>
      <name val="Calibri"/>
      <family val="2"/>
      <scheme val="minor"/>
    </font>
    <font>
      <sz val="11"/>
      <color theme="1"/>
      <name val="Calibri"/>
      <family val="2"/>
      <scheme val="minor"/>
    </font>
    <font>
      <sz val="10"/>
      <name val="Calibri"/>
      <family val="2"/>
    </font>
    <font>
      <b/>
      <sz val="10"/>
      <color rgb="FFF37324"/>
      <name val="Calibri"/>
      <family val="2"/>
    </font>
    <font>
      <b/>
      <sz val="10"/>
      <color rgb="FFF37324"/>
      <name val="Calibri"/>
      <family val="2"/>
      <scheme val="minor"/>
    </font>
    <font>
      <sz val="10"/>
      <name val="Calibri"/>
      <family val="2"/>
      <scheme val="minor"/>
    </font>
    <font>
      <b/>
      <sz val="10"/>
      <color theme="1"/>
      <name val="Calibri"/>
      <family val="2"/>
      <scheme val="minor"/>
    </font>
    <font>
      <b/>
      <sz val="10"/>
      <name val="Calibri"/>
      <family val="2"/>
      <scheme val="minor"/>
    </font>
    <font>
      <sz val="10"/>
      <color theme="1"/>
      <name val="Calibri"/>
      <family val="2"/>
      <scheme val="minor"/>
    </font>
    <font>
      <sz val="10"/>
      <name val="Arial"/>
      <family val="2"/>
    </font>
    <font>
      <b/>
      <sz val="9"/>
      <name val="Calibri"/>
      <family val="2"/>
      <charset val="1"/>
    </font>
    <font>
      <b/>
      <sz val="9"/>
      <name val="Calibri"/>
      <family val="2"/>
      <scheme val="minor"/>
    </font>
    <font>
      <sz val="9"/>
      <name val="Calibri"/>
      <family val="2"/>
      <scheme val="minor"/>
    </font>
    <font>
      <vertAlign val="superscript"/>
      <sz val="10"/>
      <name val="Calibri"/>
      <family val="2"/>
      <scheme val="minor"/>
    </font>
    <font>
      <sz val="8"/>
      <name val="Calibri"/>
      <family val="2"/>
      <scheme val="minor"/>
    </font>
    <font>
      <vertAlign val="superscript"/>
      <sz val="8"/>
      <name val="Calibri"/>
      <family val="2"/>
      <scheme val="minor"/>
    </font>
    <font>
      <sz val="9"/>
      <color theme="1"/>
      <name val="Calibri"/>
      <family val="2"/>
      <scheme val="minor"/>
    </font>
    <font>
      <b/>
      <sz val="9"/>
      <color theme="1"/>
      <name val="Calibri"/>
      <family val="2"/>
      <scheme val="minor"/>
    </font>
    <font>
      <b/>
      <sz val="12"/>
      <color theme="0"/>
      <name val="Calibri"/>
      <family val="2"/>
    </font>
    <font>
      <vertAlign val="superscript"/>
      <sz val="9"/>
      <name val="Calibri"/>
      <family val="2"/>
      <scheme val="minor"/>
    </font>
    <font>
      <sz val="10"/>
      <name val="Arial"/>
      <family val="2"/>
    </font>
    <font>
      <b/>
      <sz val="10"/>
      <color theme="1" tint="0.14999847407452621"/>
      <name val="Calibri"/>
      <family val="2"/>
      <scheme val="minor"/>
    </font>
    <font>
      <b/>
      <vertAlign val="superscript"/>
      <sz val="10"/>
      <name val="Calibri"/>
      <family val="2"/>
      <scheme val="minor"/>
    </font>
    <font>
      <b/>
      <sz val="10"/>
      <name val="Gadugi"/>
      <family val="2"/>
    </font>
    <font>
      <sz val="10"/>
      <name val="Gadugi"/>
      <family val="2"/>
    </font>
    <font>
      <b/>
      <sz val="10"/>
      <color rgb="FFF37324"/>
      <name val="Gadugi"/>
      <family val="2"/>
    </font>
    <font>
      <b/>
      <sz val="10"/>
      <color rgb="FFF37424"/>
      <name val="Gadugi"/>
      <family val="2"/>
    </font>
    <font>
      <sz val="9"/>
      <name val="Gadugi"/>
      <family val="2"/>
    </font>
    <font>
      <vertAlign val="superscript"/>
      <sz val="9"/>
      <name val="Gadugi"/>
      <family val="2"/>
    </font>
    <font>
      <b/>
      <sz val="10"/>
      <color theme="5"/>
      <name val="Gadugi"/>
      <family val="2"/>
    </font>
    <font>
      <b/>
      <sz val="9"/>
      <color rgb="FFF37324"/>
      <name val="Gadugi"/>
      <family val="2"/>
    </font>
    <font>
      <b/>
      <sz val="9"/>
      <name val="Gadugi"/>
      <family val="2"/>
    </font>
    <font>
      <b/>
      <sz val="11"/>
      <color theme="1"/>
      <name val="Calibri"/>
      <family val="2"/>
      <scheme val="minor"/>
    </font>
    <font>
      <b/>
      <sz val="8"/>
      <color theme="1"/>
      <name val="Gadugi"/>
      <family val="2"/>
    </font>
    <font>
      <sz val="8"/>
      <name val="Gadugi"/>
      <family val="2"/>
    </font>
    <font>
      <vertAlign val="superscript"/>
      <sz val="8"/>
      <name val="Gadugi"/>
      <family val="2"/>
    </font>
    <font>
      <sz val="9"/>
      <color theme="1"/>
      <name val="Gadugi"/>
      <family val="2"/>
    </font>
    <font>
      <sz val="8"/>
      <color theme="1"/>
      <name val="Calibri"/>
      <family val="2"/>
      <scheme val="minor"/>
    </font>
    <font>
      <sz val="10"/>
      <color theme="1"/>
      <name val="Gadugi"/>
      <family val="2"/>
    </font>
    <font>
      <sz val="11"/>
      <color theme="1"/>
      <name val="Gadugi"/>
      <family val="2"/>
    </font>
    <font>
      <i/>
      <sz val="9"/>
      <name val="Gadugi"/>
      <family val="2"/>
    </font>
    <font>
      <b/>
      <sz val="8"/>
      <color rgb="FFF37324"/>
      <name val="Gadugi"/>
      <family val="2"/>
    </font>
    <font>
      <b/>
      <sz val="8"/>
      <name val="Gadugi"/>
      <family val="2"/>
    </font>
    <font>
      <b/>
      <sz val="9"/>
      <color theme="5"/>
      <name val="Gadugi"/>
      <family val="2"/>
    </font>
    <font>
      <sz val="9"/>
      <color theme="5"/>
      <name val="Gadugi"/>
      <family val="2"/>
    </font>
    <font>
      <sz val="8"/>
      <color theme="1"/>
      <name val="Gadugi"/>
      <family val="2"/>
    </font>
    <font>
      <b/>
      <sz val="9"/>
      <color theme="1"/>
      <name val="Gadugi"/>
      <family val="2"/>
    </font>
    <font>
      <b/>
      <sz val="9"/>
      <color rgb="FF000000"/>
      <name val="Gadugi"/>
      <family val="2"/>
    </font>
    <font>
      <sz val="9"/>
      <color rgb="FF000000"/>
      <name val="Gadugi"/>
      <family val="2"/>
    </font>
    <font>
      <b/>
      <sz val="10"/>
      <color theme="0"/>
      <name val="Gadugi"/>
      <family val="2"/>
    </font>
    <font>
      <b/>
      <i/>
      <sz val="10"/>
      <color rgb="FFF37324"/>
      <name val="Gadugi"/>
      <family val="2"/>
    </font>
    <font>
      <b/>
      <sz val="12"/>
      <color theme="0"/>
      <name val="Gadugi"/>
      <family val="2"/>
    </font>
    <font>
      <b/>
      <sz val="10"/>
      <color rgb="FFF37334"/>
      <name val="Gadugi"/>
      <family val="2"/>
    </font>
    <font>
      <sz val="10"/>
      <color rgb="FFF37324"/>
      <name val="Gadugi"/>
      <family val="2"/>
    </font>
    <font>
      <b/>
      <sz val="9"/>
      <color theme="0"/>
      <name val="Gadugi"/>
      <family val="2"/>
    </font>
    <font>
      <b/>
      <sz val="9"/>
      <color theme="1" tint="0.14999847407452621"/>
      <name val="Gadugi"/>
      <family val="2"/>
    </font>
    <font>
      <b/>
      <sz val="10"/>
      <color theme="1"/>
      <name val="Gadugi"/>
      <family val="2"/>
    </font>
    <font>
      <sz val="10"/>
      <name val="MS Sans Serif"/>
      <family val="2"/>
    </font>
    <font>
      <b/>
      <sz val="11"/>
      <color theme="1"/>
      <name val="Gadugi"/>
      <family val="2"/>
    </font>
    <font>
      <b/>
      <sz val="12"/>
      <color rgb="FFF37324"/>
      <name val="Gadugi"/>
      <family val="2"/>
    </font>
    <font>
      <b/>
      <vertAlign val="superscript"/>
      <sz val="9"/>
      <name val="Gadugi"/>
      <family val="2"/>
    </font>
    <font>
      <sz val="10"/>
      <color rgb="FF000000"/>
      <name val="Times New Roman"/>
      <family val="1"/>
    </font>
    <font>
      <sz val="10"/>
      <name val="Arial"/>
      <family val="2"/>
    </font>
    <font>
      <b/>
      <sz val="10"/>
      <name val="Arial"/>
      <family val="2"/>
    </font>
    <font>
      <b/>
      <sz val="10"/>
      <color theme="5"/>
      <name val="Calibri"/>
      <family val="2"/>
      <scheme val="minor"/>
    </font>
    <font>
      <b/>
      <vertAlign val="superscript"/>
      <sz val="10"/>
      <color rgb="FFF37324"/>
      <name val="Gadugi"/>
      <family val="2"/>
    </font>
    <font>
      <b/>
      <vertAlign val="superscript"/>
      <sz val="9"/>
      <color rgb="FFF37324"/>
      <name val="Gadugi"/>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b/>
      <sz val="11"/>
      <color indexed="8"/>
      <name val="Calibri"/>
      <family val="2"/>
    </font>
    <font>
      <sz val="8"/>
      <name val="Arial"/>
      <family val="2"/>
    </font>
    <font>
      <sz val="10"/>
      <name val="Courier New"/>
      <family val="3"/>
    </font>
    <font>
      <sz val="10"/>
      <name val="Courier"/>
      <family val="3"/>
    </font>
    <font>
      <sz val="10"/>
      <color indexed="8"/>
      <name val="Arial"/>
      <family val="2"/>
      <charset val="1"/>
    </font>
    <font>
      <sz val="12"/>
      <color indexed="8"/>
      <name val="Arial"/>
      <family val="2"/>
    </font>
    <font>
      <sz val="8"/>
      <name val="MS Sans Serif"/>
      <family val="2"/>
    </font>
    <font>
      <sz val="12"/>
      <name val="Arial"/>
      <family val="2"/>
    </font>
    <font>
      <sz val="14"/>
      <color indexed="8"/>
      <name val="Arial"/>
      <family val="2"/>
    </font>
    <font>
      <sz val="12"/>
      <name val="Times New Roman"/>
      <family val="1"/>
    </font>
    <font>
      <sz val="8"/>
      <name val="SwitzerlandLight"/>
    </font>
    <font>
      <sz val="7"/>
      <name val="SwitzerlandLight"/>
    </font>
    <font>
      <sz val="1"/>
      <color indexed="8"/>
      <name val="Courier New"/>
      <family val="3"/>
    </font>
    <font>
      <b/>
      <sz val="10"/>
      <color indexed="18"/>
      <name val="Arial"/>
      <family val="2"/>
    </font>
    <font>
      <sz val="9"/>
      <name val="Times New Roman"/>
      <family val="1"/>
    </font>
    <font>
      <b/>
      <sz val="10"/>
      <color theme="0"/>
      <name val="Arial"/>
      <family val="2"/>
    </font>
    <font>
      <b/>
      <sz val="8"/>
      <name val="Arial"/>
      <family val="2"/>
    </font>
    <font>
      <sz val="11"/>
      <color indexed="8"/>
      <name val="Calibri"/>
      <family val="2"/>
    </font>
    <font>
      <sz val="10"/>
      <color theme="1"/>
      <name val="Calibri Light"/>
      <family val="2"/>
      <scheme val="major"/>
    </font>
    <font>
      <b/>
      <sz val="12"/>
      <name val="Arial"/>
      <family val="2"/>
    </font>
    <font>
      <b/>
      <sz val="14"/>
      <color indexed="8"/>
      <name val="Arial"/>
      <family val="2"/>
    </font>
    <font>
      <sz val="10"/>
      <color indexed="12"/>
      <name val="Arial"/>
      <family val="2"/>
    </font>
    <font>
      <sz val="10"/>
      <name val="Geneva"/>
      <family val="2"/>
    </font>
    <font>
      <b/>
      <sz val="15"/>
      <color indexed="56"/>
      <name val="Calibri"/>
      <family val="2"/>
    </font>
    <font>
      <sz val="12"/>
      <name val="Helv"/>
    </font>
    <font>
      <sz val="12"/>
      <name val="Tms Rmn"/>
    </font>
    <font>
      <sz val="10"/>
      <name val="Helv"/>
    </font>
    <font>
      <sz val="11"/>
      <name val="??"/>
      <family val="3"/>
      <charset val="129"/>
    </font>
    <font>
      <sz val="10"/>
      <color indexed="8"/>
      <name val="MS Sans Serif"/>
      <family val="2"/>
    </font>
    <font>
      <sz val="8"/>
      <name val="Times New Roman"/>
      <family val="1"/>
    </font>
    <font>
      <b/>
      <u/>
      <sz val="11"/>
      <color indexed="37"/>
      <name val="Arial"/>
      <family val="2"/>
    </font>
    <font>
      <sz val="7"/>
      <name val="Small Fonts"/>
      <family val="2"/>
    </font>
    <font>
      <sz val="8"/>
      <color indexed="12"/>
      <name val="Arial"/>
      <family val="2"/>
    </font>
    <font>
      <sz val="9"/>
      <name val="Arial"/>
      <family val="2"/>
    </font>
    <font>
      <b/>
      <sz val="10"/>
      <color indexed="9"/>
      <name val="Arial"/>
      <family val="2"/>
    </font>
    <font>
      <sz val="10"/>
      <color indexed="18"/>
      <name val="Arial"/>
      <family val="2"/>
    </font>
    <font>
      <sz val="1"/>
      <color indexed="8"/>
      <name val="Courier"/>
      <family val="3"/>
    </font>
    <font>
      <sz val="10"/>
      <color indexed="24"/>
      <name val="Arial"/>
      <family val="2"/>
    </font>
    <font>
      <u/>
      <sz val="10"/>
      <color indexed="36"/>
      <name val="Courier"/>
      <family val="3"/>
    </font>
    <font>
      <b/>
      <sz val="48"/>
      <color indexed="12"/>
      <name val="Lucida Console"/>
      <family val="3"/>
    </font>
    <font>
      <b/>
      <sz val="18"/>
      <color indexed="24"/>
      <name val="Arial"/>
      <family val="2"/>
    </font>
    <font>
      <b/>
      <sz val="12"/>
      <color indexed="24"/>
      <name val="Arial"/>
      <family val="2"/>
    </font>
    <font>
      <shadow/>
      <sz val="8"/>
      <color indexed="12"/>
      <name val="Times New Roman"/>
      <family val="1"/>
    </font>
    <font>
      <b/>
      <sz val="12"/>
      <color indexed="8"/>
      <name val="Times New Roman"/>
      <family val="1"/>
    </font>
    <font>
      <sz val="10"/>
      <name val="Palatino"/>
      <family val="1"/>
    </font>
    <font>
      <sz val="12"/>
      <color indexed="8"/>
      <name val="Times New Roman"/>
      <family val="1"/>
    </font>
    <font>
      <sz val="1"/>
      <color indexed="18"/>
      <name val="Courier"/>
      <family val="3"/>
    </font>
    <font>
      <b/>
      <sz val="10"/>
      <color indexed="32"/>
      <name val="Arial"/>
      <family val="2"/>
    </font>
    <font>
      <b/>
      <sz val="12"/>
      <name val="Univers (WN)"/>
    </font>
    <font>
      <sz val="8"/>
      <name val="CG Times (E1)"/>
    </font>
    <font>
      <b/>
      <u/>
      <sz val="12"/>
      <name val="Arial"/>
      <family val="2"/>
    </font>
    <font>
      <sz val="10"/>
      <color indexed="32"/>
      <name val="Arial"/>
      <family val="2"/>
    </font>
    <font>
      <sz val="10"/>
      <name val="Univers (E1)"/>
    </font>
    <font>
      <vertAlign val="superscript"/>
      <sz val="8"/>
      <color rgb="FF000000"/>
      <name val="Gadugi"/>
      <family val="2"/>
    </font>
    <font>
      <sz val="8"/>
      <color rgb="FF000000"/>
      <name val="Gadugi"/>
      <family val="2"/>
    </font>
    <font>
      <b/>
      <vertAlign val="superscript"/>
      <sz val="10"/>
      <color rgb="FFF37324"/>
      <name val="Calibri"/>
      <family val="2"/>
      <scheme val="minor"/>
    </font>
    <font>
      <sz val="11"/>
      <color theme="0"/>
      <name val="Calibri"/>
      <family val="2"/>
      <scheme val="minor"/>
    </font>
    <font>
      <vertAlign val="superscript"/>
      <sz val="12"/>
      <name val="Gadugi"/>
      <family val="2"/>
    </font>
    <font>
      <b/>
      <sz val="9"/>
      <color rgb="FFED7D31"/>
      <name val="Gadugi"/>
      <family val="2"/>
    </font>
    <font>
      <sz val="10"/>
      <color rgb="FF000000"/>
      <name val="Calibri"/>
      <family val="2"/>
      <charset val="1"/>
    </font>
    <font>
      <sz val="10"/>
      <color theme="1"/>
      <name val="Gadugi"/>
      <family val="2"/>
    </font>
    <font>
      <sz val="10"/>
      <color theme="5"/>
      <name val="Gadugi"/>
      <family val="2"/>
    </font>
    <font>
      <b/>
      <sz val="10"/>
      <color theme="9" tint="-0.249977111117893"/>
      <name val="Gadugi"/>
      <family val="2"/>
    </font>
    <font>
      <sz val="11"/>
      <color theme="1"/>
      <name val="Arial"/>
      <family val="2"/>
    </font>
    <font>
      <b/>
      <sz val="9"/>
      <color theme="1"/>
      <name val="Arial"/>
      <family val="2"/>
    </font>
    <font>
      <sz val="10"/>
      <color rgb="FF000000"/>
      <name val="Calibri"/>
      <family val="2"/>
    </font>
    <font>
      <b/>
      <sz val="11"/>
      <name val="Gadugi"/>
      <family val="2"/>
    </font>
    <font>
      <b/>
      <sz val="11"/>
      <color rgb="FFF37324"/>
      <name val="Gadugi"/>
      <family val="2"/>
    </font>
    <font>
      <sz val="11"/>
      <name val="Gadugi"/>
      <family val="2"/>
    </font>
    <font>
      <sz val="8"/>
      <name val="Gadugi"/>
    </font>
    <font>
      <b/>
      <sz val="8"/>
      <name val="Gadugi"/>
    </font>
    <font>
      <sz val="9"/>
      <name val="Gadugi"/>
    </font>
    <font>
      <b/>
      <sz val="8"/>
      <color rgb="FF000000"/>
      <name val="Gadugi"/>
      <family val="2"/>
    </font>
    <font>
      <sz val="8"/>
      <color rgb="FF000000"/>
      <name val="Gadugi"/>
    </font>
    <font>
      <b/>
      <sz val="9"/>
      <color theme="5"/>
      <name val="Gadugi"/>
    </font>
    <font>
      <b/>
      <sz val="9"/>
      <color rgb="FFF37424"/>
      <name val="Gadugi"/>
      <family val="2"/>
    </font>
    <font>
      <sz val="10"/>
      <name val="Gadugi"/>
    </font>
    <font>
      <sz val="10"/>
      <color rgb="FF000000"/>
      <name val="Gadugi"/>
      <family val="2"/>
    </font>
    <font>
      <sz val="11"/>
      <color rgb="FF000000"/>
      <name val="Calibri"/>
      <family val="2"/>
      <scheme val="minor"/>
    </font>
    <font>
      <b/>
      <sz val="11"/>
      <color rgb="FFF37324"/>
      <name val="Gadugi"/>
    </font>
    <font>
      <sz val="11"/>
      <name val="Gadugi"/>
    </font>
  </fonts>
  <fills count="54">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indexed="9"/>
        <bgColor indexed="64"/>
      </patternFill>
    </fill>
    <fill>
      <patternFill patternType="solid">
        <fgColor rgb="FFF37324"/>
        <bgColor indexed="64"/>
      </patternFill>
    </fill>
    <fill>
      <patternFill patternType="solid">
        <fgColor theme="0"/>
        <bgColor rgb="FF000000"/>
      </patternFill>
    </fill>
    <fill>
      <patternFill patternType="solid">
        <fgColor theme="0"/>
        <bgColor rgb="FFFFFFCC"/>
      </patternFill>
    </fill>
    <fill>
      <patternFill patternType="solid">
        <fgColor rgb="FFFFFFFF"/>
        <bgColor indexed="64"/>
      </patternFill>
    </fill>
    <fill>
      <patternFill patternType="solid">
        <fgColor indexed="22"/>
        <bgColor indexed="44"/>
      </patternFill>
    </fill>
    <fill>
      <patternFill patternType="solid">
        <fgColor indexed="40"/>
      </patternFill>
    </fill>
    <fill>
      <patternFill patternType="solid">
        <fgColor indexed="29"/>
      </patternFill>
    </fill>
    <fill>
      <patternFill patternType="solid">
        <fgColor indexed="26"/>
      </patternFill>
    </fill>
    <fill>
      <patternFill patternType="solid">
        <fgColor indexed="9"/>
      </patternFill>
    </fill>
    <fill>
      <patternFill patternType="solid">
        <fgColor indexed="44"/>
      </patternFill>
    </fill>
    <fill>
      <patternFill patternType="solid">
        <fgColor indexed="45"/>
      </patternFill>
    </fill>
    <fill>
      <patternFill patternType="solid">
        <fgColor indexed="54"/>
      </patternFill>
    </fill>
    <fill>
      <patternFill patternType="solid">
        <fgColor indexed="57"/>
      </patternFill>
    </fill>
    <fill>
      <patternFill patternType="solid">
        <fgColor indexed="44"/>
        <bgColor indexed="41"/>
      </patternFill>
    </fill>
    <fill>
      <patternFill patternType="solid">
        <fgColor indexed="26"/>
        <bgColor indexed="43"/>
      </patternFill>
    </fill>
    <fill>
      <patternFill patternType="solid">
        <fgColor indexed="55"/>
        <bgColor indexed="23"/>
      </patternFill>
    </fill>
    <fill>
      <patternFill patternType="solid">
        <fgColor indexed="41"/>
        <bgColor indexed="44"/>
      </patternFill>
    </fill>
    <fill>
      <patternFill patternType="solid">
        <fgColor indexed="43"/>
        <bgColor indexed="26"/>
      </patternFill>
    </fill>
    <fill>
      <patternFill patternType="solid">
        <fgColor indexed="10"/>
      </patternFill>
    </fill>
    <fill>
      <patternFill patternType="solid">
        <fgColor indexed="51"/>
      </patternFill>
    </fill>
    <fill>
      <patternFill patternType="solid">
        <fgColor indexed="43"/>
      </patternFill>
    </fill>
    <fill>
      <patternFill patternType="solid">
        <fgColor indexed="52"/>
      </patternFill>
    </fill>
    <fill>
      <patternFill patternType="solid">
        <fgColor indexed="53"/>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15"/>
      </patternFill>
    </fill>
    <fill>
      <patternFill patternType="solid">
        <fgColor theme="9"/>
        <bgColor indexed="64"/>
      </patternFill>
    </fill>
    <fill>
      <patternFill patternType="solid">
        <fgColor theme="6" tint="0.79998168889431442"/>
        <bgColor indexed="64"/>
      </patternFill>
    </fill>
    <fill>
      <patternFill patternType="solid">
        <fgColor theme="6" tint="0.59996337778862885"/>
        <bgColor indexed="64"/>
      </patternFill>
    </fill>
    <fill>
      <patternFill patternType="solid">
        <fgColor indexed="44"/>
        <bgColor indexed="64"/>
      </patternFill>
    </fill>
    <fill>
      <patternFill patternType="solid">
        <fgColor indexed="47"/>
        <bgColor indexed="64"/>
      </patternFill>
    </fill>
    <fill>
      <patternFill patternType="solid">
        <fgColor indexed="45"/>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51"/>
        <bgColor indexed="64"/>
      </patternFill>
    </fill>
    <fill>
      <patternFill patternType="solid">
        <fgColor indexed="22"/>
        <bgColor indexed="19"/>
      </patternFill>
    </fill>
    <fill>
      <patternFill patternType="solid">
        <fgColor indexed="55"/>
        <bgColor indexed="64"/>
      </patternFill>
    </fill>
    <fill>
      <patternFill patternType="solid">
        <fgColor indexed="27"/>
        <bgColor indexed="64"/>
      </patternFill>
    </fill>
    <fill>
      <patternFill patternType="mediumGray">
        <fgColor indexed="22"/>
      </patternFill>
    </fill>
    <fill>
      <patternFill patternType="solid">
        <fgColor indexed="48"/>
        <bgColor indexed="64"/>
      </patternFill>
    </fill>
    <fill>
      <patternFill patternType="solid">
        <fgColor indexed="26"/>
        <bgColor indexed="9"/>
      </patternFill>
    </fill>
    <fill>
      <patternFill patternType="solid">
        <fgColor indexed="53"/>
        <bgColor indexed="64"/>
      </patternFill>
    </fill>
    <fill>
      <patternFill patternType="gray0625"/>
    </fill>
    <fill>
      <patternFill patternType="solid">
        <fgColor indexed="9"/>
        <bgColor indexed="19"/>
      </patternFill>
    </fill>
    <fill>
      <patternFill patternType="solid">
        <fgColor indexed="9"/>
        <bgColor indexed="43"/>
      </patternFill>
    </fill>
    <fill>
      <patternFill patternType="solid">
        <fgColor theme="4"/>
        <bgColor indexed="64"/>
      </patternFill>
    </fill>
  </fills>
  <borders count="185">
    <border>
      <left/>
      <right/>
      <top/>
      <bottom/>
      <diagonal/>
    </border>
    <border>
      <left/>
      <right/>
      <top style="thin">
        <color rgb="FFF37324"/>
      </top>
      <bottom/>
      <diagonal/>
    </border>
    <border>
      <left/>
      <right/>
      <top style="thin">
        <color rgb="FFF37324"/>
      </top>
      <bottom style="thin">
        <color rgb="FFF37324"/>
      </bottom>
      <diagonal/>
    </border>
    <border>
      <left/>
      <right/>
      <top/>
      <bottom style="thin">
        <color rgb="FFF37324"/>
      </bottom>
      <diagonal/>
    </border>
    <border>
      <left/>
      <right/>
      <top style="thin">
        <color rgb="FFF37324"/>
      </top>
      <bottom style="thin">
        <color theme="0" tint="-0.24994659260841701"/>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right/>
      <top style="thin">
        <color theme="0" tint="-0.24994659260841701"/>
      </top>
      <bottom/>
      <diagonal/>
    </border>
    <border>
      <left/>
      <right/>
      <top style="thin">
        <color theme="0"/>
      </top>
      <bottom/>
      <diagonal/>
    </border>
    <border>
      <left/>
      <right/>
      <top style="thin">
        <color theme="0"/>
      </top>
      <bottom style="thin">
        <color theme="0"/>
      </bottom>
      <diagonal/>
    </border>
    <border>
      <left/>
      <right style="thin">
        <color theme="0"/>
      </right>
      <top/>
      <bottom style="thin">
        <color rgb="FFF37324"/>
      </bottom>
      <diagonal/>
    </border>
    <border>
      <left style="thin">
        <color theme="0"/>
      </left>
      <right style="thin">
        <color theme="0"/>
      </right>
      <top/>
      <bottom style="thin">
        <color rgb="FFF37324"/>
      </bottom>
      <diagonal/>
    </border>
    <border>
      <left style="thin">
        <color theme="0"/>
      </left>
      <right/>
      <top/>
      <bottom style="thin">
        <color rgb="FFF37324"/>
      </bottom>
      <diagonal/>
    </border>
    <border>
      <left/>
      <right/>
      <top style="thin">
        <color theme="0" tint="-0.14996795556505021"/>
      </top>
      <bottom style="thin">
        <color theme="0" tint="-0.14996795556505021"/>
      </bottom>
      <diagonal/>
    </border>
    <border>
      <left style="thin">
        <color theme="0"/>
      </left>
      <right style="thin">
        <color theme="0"/>
      </right>
      <top style="thin">
        <color theme="0"/>
      </top>
      <bottom style="thin">
        <color theme="0"/>
      </bottom>
      <diagonal/>
    </border>
    <border>
      <left/>
      <right style="thin">
        <color theme="0"/>
      </right>
      <top style="thin">
        <color rgb="FFF37324"/>
      </top>
      <bottom style="thin">
        <color rgb="FFF37324"/>
      </bottom>
      <diagonal/>
    </border>
    <border>
      <left style="thin">
        <color theme="0"/>
      </left>
      <right/>
      <top/>
      <bottom/>
      <diagonal/>
    </border>
    <border>
      <left style="thin">
        <color theme="0"/>
      </left>
      <right style="thin">
        <color theme="0"/>
      </right>
      <top style="thin">
        <color rgb="FFF37324"/>
      </top>
      <bottom style="thin">
        <color rgb="FFF37324"/>
      </bottom>
      <diagonal/>
    </border>
    <border>
      <left style="thin">
        <color theme="0"/>
      </left>
      <right/>
      <top style="thin">
        <color rgb="FFF37324"/>
      </top>
      <bottom style="thin">
        <color rgb="FFF37324"/>
      </bottom>
      <diagonal/>
    </border>
    <border>
      <left style="thin">
        <color theme="0"/>
      </left>
      <right style="thin">
        <color theme="0"/>
      </right>
      <top style="thin">
        <color theme="0" tint="-0.24994659260841701"/>
      </top>
      <bottom style="thin">
        <color theme="0" tint="-0.24994659260841701"/>
      </bottom>
      <diagonal/>
    </border>
    <border>
      <left style="thin">
        <color theme="0"/>
      </left>
      <right style="thin">
        <color theme="0"/>
      </right>
      <top style="thin">
        <color rgb="FFF37324"/>
      </top>
      <bottom style="thin">
        <color theme="0" tint="-0.24994659260841701"/>
      </bottom>
      <diagonal/>
    </border>
    <border>
      <left style="thin">
        <color theme="0"/>
      </left>
      <right style="thin">
        <color theme="0"/>
      </right>
      <top/>
      <bottom style="thin">
        <color theme="0" tint="-0.24994659260841701"/>
      </bottom>
      <diagonal/>
    </border>
    <border>
      <left style="thin">
        <color theme="0"/>
      </left>
      <right style="thin">
        <color theme="0"/>
      </right>
      <top/>
      <bottom/>
      <diagonal/>
    </border>
    <border>
      <left style="thin">
        <color theme="0"/>
      </left>
      <right style="thin">
        <color theme="0"/>
      </right>
      <top style="thin">
        <color rgb="FFF37324"/>
      </top>
      <bottom/>
      <diagonal/>
    </border>
    <border>
      <left style="thin">
        <color theme="0"/>
      </left>
      <right style="thin">
        <color theme="0"/>
      </right>
      <top style="thin">
        <color theme="0" tint="-0.24994659260841701"/>
      </top>
      <bottom/>
      <diagonal/>
    </border>
    <border>
      <left style="thin">
        <color theme="0"/>
      </left>
      <right/>
      <top style="thin">
        <color rgb="FFF37324"/>
      </top>
      <bottom/>
      <diagonal/>
    </border>
    <border>
      <left style="thin">
        <color theme="0"/>
      </left>
      <right style="thin">
        <color theme="0"/>
      </right>
      <top style="thin">
        <color theme="5"/>
      </top>
      <bottom style="thin">
        <color theme="5"/>
      </bottom>
      <diagonal/>
    </border>
    <border>
      <left/>
      <right style="thin">
        <color theme="0"/>
      </right>
      <top style="thin">
        <color rgb="FFF37324"/>
      </top>
      <bottom/>
      <diagonal/>
    </border>
    <border>
      <left/>
      <right/>
      <top style="thin">
        <color theme="5"/>
      </top>
      <bottom style="thin">
        <color theme="5"/>
      </bottom>
      <diagonal/>
    </border>
    <border>
      <left/>
      <right/>
      <top/>
      <bottom style="thin">
        <color theme="5"/>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bottom style="thin">
        <color theme="0" tint="-0.24994659260841701"/>
      </bottom>
      <diagonal/>
    </border>
    <border>
      <left/>
      <right style="thin">
        <color theme="0"/>
      </right>
      <top style="thin">
        <color theme="0" tint="-0.24994659260841701"/>
      </top>
      <bottom style="thin">
        <color theme="0" tint="-0.24994659260841701"/>
      </bottom>
      <diagonal/>
    </border>
    <border>
      <left/>
      <right/>
      <top/>
      <bottom style="thin">
        <color theme="0" tint="-0.14996795556505021"/>
      </bottom>
      <diagonal/>
    </border>
    <border>
      <left/>
      <right/>
      <top style="thin">
        <color theme="0" tint="-0.14996795556505021"/>
      </top>
      <bottom style="thin">
        <color theme="0" tint="-0.14993743705557422"/>
      </bottom>
      <diagonal/>
    </border>
    <border>
      <left/>
      <right/>
      <top style="thin">
        <color theme="0" tint="-0.14996795556505021"/>
      </top>
      <bottom/>
      <diagonal/>
    </border>
    <border>
      <left/>
      <right style="thin">
        <color theme="0"/>
      </right>
      <top style="thin">
        <color rgb="FFF37324"/>
      </top>
      <bottom style="thin">
        <color theme="0" tint="-0.24994659260841701"/>
      </bottom>
      <diagonal/>
    </border>
    <border>
      <left style="thin">
        <color theme="0"/>
      </left>
      <right/>
      <top style="thin">
        <color theme="0"/>
      </top>
      <bottom/>
      <diagonal/>
    </border>
    <border>
      <left/>
      <right style="thin">
        <color theme="0"/>
      </right>
      <top style="thin">
        <color theme="0" tint="-0.24994659260841701"/>
      </top>
      <bottom/>
      <diagonal/>
    </border>
    <border>
      <left/>
      <right style="thin">
        <color theme="0"/>
      </right>
      <top style="thin">
        <color rgb="FFBFBFBF"/>
      </top>
      <bottom style="thin">
        <color rgb="FFBFBFBF"/>
      </bottom>
      <diagonal/>
    </border>
    <border>
      <left style="thin">
        <color theme="0"/>
      </left>
      <right style="thin">
        <color theme="0"/>
      </right>
      <top style="thin">
        <color rgb="FFBFBFBF"/>
      </top>
      <bottom style="thin">
        <color rgb="FFBFBFBF"/>
      </bottom>
      <diagonal/>
    </border>
    <border>
      <left/>
      <right style="thin">
        <color theme="0"/>
      </right>
      <top style="thin">
        <color rgb="FFBFBFBF"/>
      </top>
      <bottom/>
      <diagonal/>
    </border>
    <border>
      <left style="thin">
        <color theme="0"/>
      </left>
      <right style="thin">
        <color theme="0"/>
      </right>
      <top style="thin">
        <color rgb="FFBFBFBF"/>
      </top>
      <bottom/>
      <diagonal/>
    </border>
    <border>
      <left/>
      <right style="thin">
        <color theme="0"/>
      </right>
      <top/>
      <bottom/>
      <diagonal/>
    </border>
    <border>
      <left/>
      <right/>
      <top/>
      <bottom style="thin">
        <color rgb="FFBFBFBF"/>
      </bottom>
      <diagonal/>
    </border>
    <border>
      <left/>
      <right style="thin">
        <color theme="0"/>
      </right>
      <top style="thin">
        <color theme="0"/>
      </top>
      <bottom style="thin">
        <color theme="0"/>
      </bottom>
      <diagonal/>
    </border>
    <border>
      <left/>
      <right/>
      <top style="thin">
        <color theme="5"/>
      </top>
      <bottom style="thin">
        <color theme="0" tint="-0.24994659260841701"/>
      </bottom>
      <diagonal/>
    </border>
    <border>
      <left/>
      <right/>
      <top style="thin">
        <color theme="0" tint="-0.24994659260841701"/>
      </top>
      <bottom style="thin">
        <color theme="5"/>
      </bottom>
      <diagonal/>
    </border>
    <border>
      <left/>
      <right/>
      <top/>
      <bottom style="thin">
        <color rgb="FFFF6600"/>
      </bottom>
      <diagonal/>
    </border>
    <border>
      <left/>
      <right style="thin">
        <color theme="0"/>
      </right>
      <top style="thin">
        <color theme="5"/>
      </top>
      <bottom style="thin">
        <color theme="5"/>
      </bottom>
      <diagonal/>
    </border>
    <border>
      <left/>
      <right style="thin">
        <color theme="0"/>
      </right>
      <top style="thin">
        <color theme="5"/>
      </top>
      <bottom style="thin">
        <color theme="0" tint="-0.24994659260841701"/>
      </bottom>
      <diagonal/>
    </border>
    <border>
      <left/>
      <right style="thin">
        <color theme="0"/>
      </right>
      <top/>
      <bottom style="thin">
        <color rgb="FFF37424"/>
      </bottom>
      <diagonal/>
    </border>
    <border>
      <left/>
      <right/>
      <top/>
      <bottom style="thin">
        <color theme="0"/>
      </bottom>
      <diagonal/>
    </border>
    <border>
      <left/>
      <right/>
      <top style="thin">
        <color theme="5"/>
      </top>
      <bottom/>
      <diagonal/>
    </border>
    <border>
      <left/>
      <right style="thin">
        <color theme="0"/>
      </right>
      <top/>
      <bottom style="thin">
        <color theme="5"/>
      </bottom>
      <diagonal/>
    </border>
    <border>
      <left/>
      <right style="thin">
        <color theme="0"/>
      </right>
      <top style="thin">
        <color theme="5"/>
      </top>
      <bottom style="thin">
        <color theme="0"/>
      </bottom>
      <diagonal/>
    </border>
    <border>
      <left style="thin">
        <color theme="0"/>
      </left>
      <right style="thin">
        <color theme="0"/>
      </right>
      <top style="thin">
        <color theme="5"/>
      </top>
      <bottom style="thin">
        <color theme="0"/>
      </bottom>
      <diagonal/>
    </border>
    <border>
      <left/>
      <right style="thin">
        <color theme="0"/>
      </right>
      <top style="thin">
        <color theme="0"/>
      </top>
      <bottom style="thin">
        <color theme="5"/>
      </bottom>
      <diagonal/>
    </border>
    <border>
      <left style="thin">
        <color theme="0"/>
      </left>
      <right style="thin">
        <color theme="0"/>
      </right>
      <top style="thin">
        <color theme="0"/>
      </top>
      <bottom style="thin">
        <color theme="5"/>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6"/>
      </top>
      <bottom style="thin">
        <color theme="0"/>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top style="thin">
        <color theme="0" tint="-0.249977111117893"/>
      </top>
      <bottom style="thin">
        <color theme="6"/>
      </bottom>
      <diagonal/>
    </border>
    <border>
      <left/>
      <right/>
      <top style="thin">
        <color rgb="FFF37334"/>
      </top>
      <bottom style="thin">
        <color rgb="FFF37334"/>
      </bottom>
      <diagonal/>
    </border>
    <border>
      <left/>
      <right/>
      <top style="thin">
        <color rgb="FFBFBFBF"/>
      </top>
      <bottom style="thin">
        <color rgb="FFBFBFBF"/>
      </bottom>
      <diagonal/>
    </border>
    <border>
      <left/>
      <right/>
      <top style="thin">
        <color theme="0" tint="-0.24994659260841701"/>
      </top>
      <bottom style="thin">
        <color rgb="FFF37334"/>
      </bottom>
      <diagonal/>
    </border>
    <border>
      <left/>
      <right/>
      <top style="thin">
        <color rgb="FFF37424"/>
      </top>
      <bottom/>
      <diagonal/>
    </border>
    <border>
      <left/>
      <right/>
      <top style="thin">
        <color theme="0" tint="-0.24994659260841701"/>
      </top>
      <bottom style="thin">
        <color rgb="FFF37324"/>
      </bottom>
      <diagonal/>
    </border>
    <border>
      <left/>
      <right/>
      <top/>
      <bottom style="thin">
        <color rgb="FFF37424"/>
      </bottom>
      <diagonal/>
    </border>
    <border>
      <left/>
      <right/>
      <top style="thin">
        <color rgb="FFF37424"/>
      </top>
      <bottom style="thin">
        <color rgb="FFF37424"/>
      </bottom>
      <diagonal/>
    </border>
    <border>
      <left/>
      <right/>
      <top style="medium">
        <color rgb="FFF37324"/>
      </top>
      <bottom style="medium">
        <color rgb="FFF37324"/>
      </bottom>
      <diagonal/>
    </border>
    <border>
      <left/>
      <right/>
      <top style="thin">
        <color rgb="FFF37324"/>
      </top>
      <bottom style="thin">
        <color theme="0" tint="-0.499984740745262"/>
      </bottom>
      <diagonal/>
    </border>
    <border>
      <left/>
      <right/>
      <top style="thin">
        <color theme="0" tint="-0.499984740745262"/>
      </top>
      <bottom style="thin">
        <color theme="0" tint="-0.499984740745262"/>
      </bottom>
      <diagonal/>
    </border>
    <border>
      <left/>
      <right/>
      <top style="medium">
        <color rgb="FFF37324"/>
      </top>
      <bottom/>
      <diagonal/>
    </border>
    <border>
      <left/>
      <right/>
      <top/>
      <bottom style="medium">
        <color rgb="FFF37324"/>
      </bottom>
      <diagonal/>
    </border>
    <border>
      <left/>
      <right/>
      <top style="thin">
        <color rgb="FFBFBFBF"/>
      </top>
      <bottom style="thin">
        <color rgb="FFF37324"/>
      </bottom>
      <diagonal/>
    </border>
    <border>
      <left/>
      <right/>
      <top style="thin">
        <color theme="5"/>
      </top>
      <bottom style="thin">
        <color rgb="FFF37324"/>
      </bottom>
      <diagonal/>
    </border>
    <border>
      <left/>
      <right style="thin">
        <color theme="0"/>
      </right>
      <top style="thin">
        <color theme="5"/>
      </top>
      <bottom style="thin">
        <color rgb="FFF37324"/>
      </bottom>
      <diagonal/>
    </border>
    <border>
      <left/>
      <right/>
      <top style="thin">
        <color rgb="FFF37334"/>
      </top>
      <bottom/>
      <diagonal/>
    </border>
    <border>
      <left style="thin">
        <color rgb="FFFFFFFF"/>
      </left>
      <right/>
      <top style="thin">
        <color rgb="FFF37334"/>
      </top>
      <bottom style="thin">
        <color theme="0" tint="-0.24994659260841701"/>
      </bottom>
      <diagonal/>
    </border>
    <border>
      <left/>
      <right/>
      <top/>
      <bottom style="thin">
        <color rgb="FFF37334"/>
      </bottom>
      <diagonal/>
    </border>
    <border>
      <left style="thin">
        <color theme="0"/>
      </left>
      <right style="thin">
        <color theme="0"/>
      </right>
      <top style="thin">
        <color theme="5"/>
      </top>
      <bottom/>
      <diagonal/>
    </border>
    <border>
      <left style="thin">
        <color theme="0"/>
      </left>
      <right style="thin">
        <color theme="0"/>
      </right>
      <top/>
      <bottom style="thin">
        <color theme="5"/>
      </bottom>
      <diagonal/>
    </border>
    <border>
      <left style="thin">
        <color theme="0"/>
      </left>
      <right/>
      <top style="thin">
        <color theme="5"/>
      </top>
      <bottom/>
      <diagonal/>
    </border>
    <border>
      <left style="thin">
        <color theme="0"/>
      </left>
      <right/>
      <top/>
      <bottom style="thin">
        <color theme="5"/>
      </bottom>
      <diagonal/>
    </border>
    <border>
      <left style="thin">
        <color theme="0"/>
      </left>
      <right/>
      <top style="thin">
        <color theme="5"/>
      </top>
      <bottom style="thin">
        <color theme="5"/>
      </bottom>
      <diagonal/>
    </border>
    <border>
      <left/>
      <right/>
      <top style="thin">
        <color rgb="FFBFBFBF"/>
      </top>
      <bottom style="thin">
        <color theme="5"/>
      </bottom>
      <diagonal/>
    </border>
    <border>
      <left/>
      <right/>
      <top style="thin">
        <color theme="0"/>
      </top>
      <bottom style="thin">
        <color rgb="FFF37324"/>
      </bottom>
      <diagonal/>
    </border>
    <border>
      <left/>
      <right/>
      <top style="thin">
        <color rgb="FFF37324"/>
      </top>
      <bottom style="thin">
        <color theme="0" tint="-0.34998626667073579"/>
      </bottom>
      <diagonal/>
    </border>
    <border>
      <left/>
      <right/>
      <top style="thin">
        <color theme="0" tint="-0.34998626667073579"/>
      </top>
      <bottom style="thin">
        <color theme="0" tint="-0.24994659260841701"/>
      </bottom>
      <diagonal/>
    </border>
    <border>
      <left/>
      <right style="thin">
        <color theme="6"/>
      </right>
      <top style="medium">
        <color theme="5"/>
      </top>
      <bottom style="medium">
        <color theme="5"/>
      </bottom>
      <diagonal/>
    </border>
    <border>
      <left/>
      <right/>
      <top style="medium">
        <color theme="5"/>
      </top>
      <bottom style="medium">
        <color theme="5"/>
      </bottom>
      <diagonal/>
    </border>
    <border>
      <left/>
      <right/>
      <top style="thin">
        <color theme="9" tint="-0.24994659260841701"/>
      </top>
      <bottom style="thin">
        <color theme="9" tint="-0.24994659260841701"/>
      </bottom>
      <diagonal/>
    </border>
    <border>
      <left/>
      <right/>
      <top style="thin">
        <color rgb="FFF37324"/>
      </top>
      <bottom style="thin">
        <color rgb="FFF37334"/>
      </bottom>
      <diagonal/>
    </border>
    <border>
      <left/>
      <right/>
      <top style="thin">
        <color rgb="FFF37324"/>
      </top>
      <bottom style="thin">
        <color theme="5"/>
      </bottom>
      <diagonal/>
    </border>
    <border>
      <left style="double">
        <color indexed="8"/>
      </left>
      <right/>
      <top/>
      <bottom style="hair">
        <color indexed="8"/>
      </bottom>
      <diagonal/>
    </border>
    <border>
      <left/>
      <right style="hair">
        <color indexed="8"/>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right/>
      <top style="medium">
        <color indexed="64"/>
      </top>
      <bottom style="thin">
        <color indexed="64"/>
      </bottom>
      <diagonal/>
    </border>
    <border>
      <left style="double">
        <color indexed="64"/>
      </left>
      <right/>
      <top/>
      <bottom style="hair">
        <color indexed="64"/>
      </bottom>
      <diagonal/>
    </border>
    <border>
      <left/>
      <right style="hair">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top/>
      <bottom style="thick">
        <color indexed="62"/>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double">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style="medium">
        <color indexed="64"/>
      </left>
      <right style="thin">
        <color indexed="64"/>
      </right>
      <top/>
      <bottom/>
      <diagonal/>
    </border>
    <border>
      <left/>
      <right style="double">
        <color indexed="64"/>
      </right>
      <top/>
      <bottom/>
      <diagonal/>
    </border>
    <border>
      <left style="double">
        <color indexed="64"/>
      </left>
      <right style="double">
        <color indexed="64"/>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double">
        <color indexed="64"/>
      </left>
      <right/>
      <top style="double">
        <color indexed="64"/>
      </top>
      <bottom/>
      <diagonal/>
    </border>
    <border>
      <left/>
      <right/>
      <top style="thin">
        <color indexed="64"/>
      </top>
      <bottom style="double">
        <color indexed="64"/>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41"/>
      </left>
      <right style="thin">
        <color indexed="48"/>
      </right>
      <top style="medium">
        <color indexed="41"/>
      </top>
      <bottom style="thin">
        <color indexed="48"/>
      </bottom>
      <diagonal/>
    </border>
    <border>
      <left/>
      <right/>
      <top style="medium">
        <color indexed="64"/>
      </top>
      <bottom style="thin">
        <color indexed="64"/>
      </bottom>
      <diagonal/>
    </border>
    <border>
      <left/>
      <right/>
      <top style="medium">
        <color indexed="64"/>
      </top>
      <bottom style="medium">
        <color indexed="64"/>
      </bottom>
      <diagonal/>
    </border>
    <border>
      <left/>
      <right style="thin">
        <color theme="0"/>
      </right>
      <top style="thin">
        <color theme="0" tint="-0.14993743705557422"/>
      </top>
      <bottom style="thin">
        <color rgb="FFF37324"/>
      </bottom>
      <diagonal/>
    </border>
    <border>
      <left/>
      <right style="thin">
        <color theme="0"/>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right>
      <top style="thin">
        <color theme="0" tint="-0.499984740745262"/>
      </top>
      <bottom style="thin">
        <color theme="0" tint="-0.14996795556505021"/>
      </bottom>
      <diagonal/>
    </border>
    <border>
      <left/>
      <right style="thin">
        <color theme="0"/>
      </right>
      <top style="thin">
        <color theme="0" tint="-0.14996795556505021"/>
      </top>
      <bottom style="thin">
        <color theme="0" tint="-0.14996795556505021"/>
      </bottom>
      <diagonal/>
    </border>
    <border>
      <left/>
      <right/>
      <top style="thin">
        <color rgb="FFF37424"/>
      </top>
      <bottom style="thin">
        <color theme="0" tint="-0.24994659260841701"/>
      </bottom>
      <diagonal/>
    </border>
    <border>
      <left/>
      <right/>
      <top style="thin">
        <color theme="0" tint="-0.24994659260841701"/>
      </top>
      <bottom style="thin">
        <color rgb="FFF37424"/>
      </bottom>
      <diagonal/>
    </border>
    <border>
      <left/>
      <right/>
      <top style="thin">
        <color theme="0" tint="-0.24994659260841701"/>
      </top>
      <bottom style="thin">
        <color theme="0" tint="-0.249977111117893"/>
      </bottom>
      <diagonal/>
    </border>
    <border>
      <left/>
      <right/>
      <top style="thin">
        <color theme="5"/>
      </top>
      <bottom style="thin">
        <color rgb="FFD9D9D9"/>
      </bottom>
      <diagonal/>
    </border>
    <border>
      <left/>
      <right/>
      <top style="thin">
        <color theme="5"/>
      </top>
      <bottom style="thin">
        <color rgb="FFBFBFBF"/>
      </bottom>
      <diagonal/>
    </border>
    <border>
      <left/>
      <right/>
      <top style="thin">
        <color rgb="FFBFBFBF"/>
      </top>
      <bottom style="thin">
        <color theme="0" tint="-0.24994659260841701"/>
      </bottom>
      <diagonal/>
    </border>
    <border>
      <left style="thin">
        <color theme="0"/>
      </left>
      <right style="thin">
        <color theme="0"/>
      </right>
      <top style="thin">
        <color theme="5"/>
      </top>
      <bottom style="thin">
        <color rgb="FFBFBFBF"/>
      </bottom>
      <diagonal/>
    </border>
    <border>
      <left style="thin">
        <color theme="0"/>
      </left>
      <right style="thin">
        <color theme="0"/>
      </right>
      <top style="thin">
        <color theme="0" tint="-0.24994659260841701"/>
      </top>
      <bottom style="thin">
        <color rgb="FFF37324"/>
      </bottom>
      <diagonal/>
    </border>
    <border>
      <left style="thin">
        <color theme="0"/>
      </left>
      <right style="thin">
        <color theme="0"/>
      </right>
      <top/>
      <bottom style="thin">
        <color rgb="FFBFBFBF"/>
      </bottom>
      <diagonal/>
    </border>
    <border>
      <left/>
      <right/>
      <top style="thin">
        <color theme="0" tint="-0.24994659260841701"/>
      </top>
      <bottom style="thin">
        <color rgb="FFBFBFBF"/>
      </bottom>
      <diagonal/>
    </border>
    <border>
      <left style="thin">
        <color rgb="FFA5A5A5"/>
      </left>
      <right/>
      <top/>
      <bottom style="thin">
        <color rgb="FFBFBFBF"/>
      </bottom>
      <diagonal/>
    </border>
    <border>
      <left/>
      <right style="thin">
        <color rgb="FFA5A5A5"/>
      </right>
      <top/>
      <bottom style="thin">
        <color rgb="FFBFBFBF"/>
      </bottom>
      <diagonal/>
    </border>
    <border>
      <left style="thin">
        <color rgb="FFA5A5A5"/>
      </left>
      <right/>
      <top/>
      <bottom/>
      <diagonal/>
    </border>
    <border>
      <left/>
      <right style="thin">
        <color rgb="FFA5A5A5"/>
      </right>
      <top/>
      <bottom/>
      <diagonal/>
    </border>
    <border>
      <left style="thin">
        <color rgb="FFA5A5A5"/>
      </left>
      <right/>
      <top style="medium">
        <color rgb="FFED7D31"/>
      </top>
      <bottom style="medium">
        <color rgb="FFED7D31"/>
      </bottom>
      <diagonal/>
    </border>
    <border>
      <left/>
      <right style="thin">
        <color rgb="FFA5A5A5"/>
      </right>
      <top style="medium">
        <color rgb="FFED7D31"/>
      </top>
      <bottom style="medium">
        <color rgb="FFED7D31"/>
      </bottom>
      <diagonal/>
    </border>
    <border>
      <left/>
      <right/>
      <top style="medium">
        <color rgb="FFED7D31"/>
      </top>
      <bottom style="medium">
        <color rgb="FFED7D31"/>
      </bottom>
      <diagonal/>
    </border>
    <border>
      <left style="thin">
        <color rgb="FFBFBFBF"/>
      </left>
      <right/>
      <top/>
      <bottom style="thin">
        <color rgb="FFBFBFBF"/>
      </bottom>
      <diagonal/>
    </border>
    <border>
      <left/>
      <right style="thin">
        <color theme="0"/>
      </right>
      <top style="medium">
        <color auto="1"/>
      </top>
      <bottom style="medium">
        <color auto="1"/>
      </bottom>
      <diagonal/>
    </border>
    <border>
      <left style="thin">
        <color theme="0"/>
      </left>
      <right style="thin">
        <color theme="0"/>
      </right>
      <top style="medium">
        <color auto="1"/>
      </top>
      <bottom style="medium">
        <color auto="1"/>
      </bottom>
      <diagonal/>
    </border>
    <border>
      <left/>
      <right style="thin">
        <color rgb="FFFFFFFF"/>
      </right>
      <top style="medium">
        <color indexed="64"/>
      </top>
      <bottom style="medium">
        <color indexed="64"/>
      </bottom>
      <diagonal/>
    </border>
    <border>
      <left/>
      <right/>
      <top/>
      <bottom style="thin">
        <color rgb="FFD9D9D9"/>
      </bottom>
      <diagonal/>
    </border>
    <border>
      <left/>
      <right/>
      <top style="thin">
        <color rgb="FFD9D9D9"/>
      </top>
      <bottom style="thin">
        <color rgb="FFD9D9D9"/>
      </bottom>
      <diagonal/>
    </border>
    <border>
      <left/>
      <right/>
      <top style="thin">
        <color rgb="FFD9D9D9"/>
      </top>
      <bottom/>
      <diagonal/>
    </border>
    <border>
      <left/>
      <right style="thin">
        <color theme="0"/>
      </right>
      <top style="thin">
        <color theme="5"/>
      </top>
      <bottom/>
      <diagonal/>
    </border>
    <border>
      <left style="thin">
        <color theme="0"/>
      </left>
      <right/>
      <top style="medium">
        <color auto="1"/>
      </top>
      <bottom style="medium">
        <color auto="1"/>
      </bottom>
      <diagonal/>
    </border>
    <border>
      <left/>
      <right style="thin">
        <color theme="0"/>
      </right>
      <top style="thin">
        <color theme="9" tint="-0.24994659260841701"/>
      </top>
      <bottom style="thin">
        <color theme="5"/>
      </bottom>
      <diagonal/>
    </border>
    <border>
      <left style="thin">
        <color theme="0"/>
      </left>
      <right/>
      <top style="thin">
        <color theme="9" tint="-0.24994659260841701"/>
      </top>
      <bottom style="thin">
        <color theme="5"/>
      </bottom>
      <diagonal/>
    </border>
    <border>
      <left style="thin">
        <color rgb="FFA5A5A5"/>
      </left>
      <right/>
      <top/>
      <bottom style="thick">
        <color rgb="FFF37324"/>
      </bottom>
      <diagonal/>
    </border>
    <border>
      <left/>
      <right style="thin">
        <color rgb="FFA5A5A5"/>
      </right>
      <top/>
      <bottom style="thick">
        <color rgb="FFF37324"/>
      </bottom>
      <diagonal/>
    </border>
    <border>
      <left/>
      <right/>
      <top/>
      <bottom style="thick">
        <color rgb="FFF37324"/>
      </bottom>
      <diagonal/>
    </border>
    <border>
      <left/>
      <right/>
      <top style="thin">
        <color theme="0" tint="-0.24994659260841701"/>
      </top>
      <bottom style="thick">
        <color rgb="FFF37324"/>
      </bottom>
      <diagonal/>
    </border>
    <border>
      <left/>
      <right/>
      <top style="thin">
        <color rgb="FFF37324"/>
      </top>
      <bottom style="thin">
        <color rgb="FFBFBFBF"/>
      </bottom>
      <diagonal/>
    </border>
    <border>
      <left style="thin">
        <color theme="0"/>
      </left>
      <right/>
      <top style="thin">
        <color theme="0" tint="-0.24994659260841701"/>
      </top>
      <bottom style="thin">
        <color theme="0" tint="-0.24994659260841701"/>
      </bottom>
      <diagonal/>
    </border>
    <border>
      <left style="thin">
        <color theme="0"/>
      </left>
      <right/>
      <top style="thin">
        <color theme="0" tint="-0.24994659260841701"/>
      </top>
      <bottom/>
      <diagonal/>
    </border>
    <border>
      <left/>
      <right/>
      <top style="thin">
        <color theme="5"/>
      </top>
      <bottom style="thin">
        <color theme="0"/>
      </bottom>
      <diagonal/>
    </border>
    <border>
      <left/>
      <right/>
      <top style="thin">
        <color theme="0"/>
      </top>
      <bottom style="thin">
        <color theme="5"/>
      </bottom>
      <diagonal/>
    </border>
    <border>
      <left/>
      <right style="thin">
        <color theme="0"/>
      </right>
      <top style="thin">
        <color theme="0" tint="-0.14996795556505021"/>
      </top>
      <bottom/>
      <diagonal/>
    </border>
    <border>
      <left/>
      <right/>
      <top style="thin">
        <color theme="0" tint="-0.14993743705557422"/>
      </top>
      <bottom style="thin">
        <color theme="0" tint="-0.14996795556505021"/>
      </bottom>
      <diagonal/>
    </border>
    <border>
      <left/>
      <right style="thin">
        <color theme="0"/>
      </right>
      <top style="thin">
        <color theme="0" tint="-0.14993743705557422"/>
      </top>
      <bottom/>
      <diagonal/>
    </border>
    <border>
      <left/>
      <right/>
      <top style="thin">
        <color theme="0"/>
      </top>
      <bottom style="thin">
        <color theme="0" tint="-0.24994659260841701"/>
      </bottom>
      <diagonal/>
    </border>
    <border>
      <left/>
      <right/>
      <top style="thin">
        <color rgb="FFFF6600"/>
      </top>
      <bottom style="thin">
        <color theme="0" tint="-0.14996795556505021"/>
      </bottom>
      <diagonal/>
    </border>
    <border>
      <left/>
      <right/>
      <top style="thin">
        <color theme="0" tint="-0.14996795556505021"/>
      </top>
      <bottom style="thin">
        <color theme="5"/>
      </bottom>
      <diagonal/>
    </border>
    <border>
      <left/>
      <right/>
      <top style="thin">
        <color rgb="FFBFBFBF"/>
      </top>
      <bottom/>
      <diagonal/>
    </border>
    <border>
      <left/>
      <right style="thin">
        <color theme="0"/>
      </right>
      <top style="thin">
        <color theme="0" tint="-0.24994659260841701"/>
      </top>
      <bottom style="thin">
        <color theme="5"/>
      </bottom>
      <diagonal/>
    </border>
    <border>
      <left/>
      <right style="thin">
        <color rgb="FFFFFFFF"/>
      </right>
      <top/>
      <bottom style="thin">
        <color rgb="FFBFBFBF"/>
      </bottom>
      <diagonal/>
    </border>
    <border>
      <left/>
      <right/>
      <top style="thin">
        <color rgb="FFBFBFBF"/>
      </top>
      <bottom style="thin">
        <color rgb="FFF37424"/>
      </bottom>
      <diagonal/>
    </border>
  </borders>
  <cellStyleXfs count="9252">
    <xf numFmtId="0" fontId="0" fillId="0" borderId="0"/>
    <xf numFmtId="168" fontId="1" fillId="0" borderId="0" applyFont="0" applyFill="0" applyBorder="0" applyAlignment="0" applyProtection="0"/>
    <xf numFmtId="9" fontId="1" fillId="0" borderId="0" applyFont="0" applyFill="0" applyBorder="0" applyAlignment="0" applyProtection="0"/>
    <xf numFmtId="172" fontId="9" fillId="0" borderId="0" applyFill="0" applyBorder="0" applyAlignment="0" applyProtection="0"/>
    <xf numFmtId="9" fontId="9" fillId="0" borderId="0" applyFill="0" applyBorder="0" applyAlignment="0" applyProtection="0"/>
    <xf numFmtId="0" fontId="9" fillId="0" borderId="0"/>
    <xf numFmtId="0" fontId="9" fillId="0" borderId="0"/>
    <xf numFmtId="0" fontId="1" fillId="0" borderId="0"/>
    <xf numFmtId="168" fontId="1" fillId="0" borderId="0" applyFont="0" applyFill="0" applyBorder="0" applyAlignment="0" applyProtection="0"/>
    <xf numFmtId="0" fontId="20" fillId="0" borderId="0"/>
    <xf numFmtId="9"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0" fontId="9" fillId="0" borderId="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9" fontId="9" fillId="0" borderId="0" applyFont="0" applyFill="0" applyBorder="0" applyAlignment="0" applyProtection="0"/>
    <xf numFmtId="168" fontId="9" fillId="0" borderId="0" applyFont="0" applyFill="0" applyBorder="0" applyAlignment="0" applyProtection="0"/>
    <xf numFmtId="0" fontId="9" fillId="0" borderId="0"/>
    <xf numFmtId="168" fontId="9"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9" fillId="0" borderId="0"/>
    <xf numFmtId="0" fontId="61" fillId="0" borderId="0"/>
    <xf numFmtId="168" fontId="1" fillId="0" borderId="0" applyFont="0" applyFill="0" applyBorder="0" applyAlignment="0" applyProtection="0"/>
    <xf numFmtId="0" fontId="62" fillId="0" borderId="0"/>
    <xf numFmtId="40" fontId="57" fillId="0" borderId="0" applyFont="0" applyFill="0" applyBorder="0" applyAlignment="0" applyProtection="0"/>
    <xf numFmtId="0" fontId="9" fillId="0" borderId="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9" fillId="0" borderId="0"/>
    <xf numFmtId="167" fontId="9" fillId="0" borderId="0" applyFont="0" applyFill="0" applyBorder="0" applyAlignment="0" applyProtection="0"/>
    <xf numFmtId="168" fontId="9" fillId="0" borderId="0" applyFont="0" applyFill="0" applyBorder="0" applyAlignment="0" applyProtection="0"/>
    <xf numFmtId="49" fontId="95" fillId="37" borderId="129" applyProtection="0">
      <alignment horizontal="left" indent="1"/>
      <protection locked="0"/>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77" fillId="0" borderId="0">
      <alignment vertical="center"/>
    </xf>
    <xf numFmtId="0" fontId="78" fillId="0" borderId="0">
      <alignment vertical="center"/>
    </xf>
    <xf numFmtId="0" fontId="78" fillId="0" borderId="0">
      <alignment vertical="center"/>
    </xf>
    <xf numFmtId="0" fontId="79" fillId="0" borderId="0">
      <alignment vertical="top"/>
    </xf>
    <xf numFmtId="0" fontId="69" fillId="0" borderId="0">
      <alignment vertical="top"/>
    </xf>
    <xf numFmtId="0" fontId="69" fillId="0" borderId="0">
      <alignment vertical="top"/>
    </xf>
    <xf numFmtId="0" fontId="69" fillId="0" borderId="0">
      <alignment vertical="top"/>
    </xf>
    <xf numFmtId="0" fontId="77" fillId="0" borderId="0">
      <alignment vertical="center"/>
    </xf>
    <xf numFmtId="0" fontId="78" fillId="0" borderId="0">
      <alignment vertical="center"/>
    </xf>
    <xf numFmtId="0" fontId="78" fillId="0" borderId="0">
      <alignment vertical="center"/>
    </xf>
    <xf numFmtId="0" fontId="77" fillId="0" borderId="0">
      <alignment vertical="center"/>
    </xf>
    <xf numFmtId="0" fontId="78" fillId="0" borderId="0">
      <alignment vertical="center"/>
    </xf>
    <xf numFmtId="0" fontId="78" fillId="0" borderId="0">
      <alignment vertical="center"/>
    </xf>
    <xf numFmtId="0" fontId="77" fillId="0" borderId="0">
      <alignment vertical="center"/>
    </xf>
    <xf numFmtId="0" fontId="78" fillId="0" borderId="0">
      <alignment vertical="center"/>
    </xf>
    <xf numFmtId="0" fontId="78" fillId="0" borderId="0">
      <alignment vertical="center"/>
    </xf>
    <xf numFmtId="0" fontId="79" fillId="0" borderId="0">
      <alignment vertical="top"/>
    </xf>
    <xf numFmtId="0" fontId="69" fillId="0" borderId="0">
      <alignment vertical="top"/>
    </xf>
    <xf numFmtId="0" fontId="69" fillId="0" borderId="0">
      <alignment vertical="top"/>
    </xf>
    <xf numFmtId="0" fontId="69" fillId="0" borderId="0">
      <alignment vertical="top"/>
    </xf>
    <xf numFmtId="0" fontId="77" fillId="0" borderId="0">
      <alignment vertical="center"/>
    </xf>
    <xf numFmtId="0" fontId="77"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7" fillId="0" borderId="0">
      <alignment vertical="center"/>
    </xf>
    <xf numFmtId="0" fontId="78" fillId="0" borderId="0">
      <alignment vertical="center"/>
    </xf>
    <xf numFmtId="0" fontId="78" fillId="0" borderId="0">
      <alignment vertical="center"/>
    </xf>
    <xf numFmtId="0" fontId="77" fillId="0" borderId="0">
      <alignment vertical="center"/>
    </xf>
    <xf numFmtId="0" fontId="78" fillId="0" borderId="0">
      <alignment vertical="center"/>
    </xf>
    <xf numFmtId="0" fontId="78" fillId="0" borderId="0">
      <alignment vertical="center"/>
    </xf>
    <xf numFmtId="0" fontId="79" fillId="0" borderId="0">
      <alignment vertical="top"/>
    </xf>
    <xf numFmtId="0" fontId="69" fillId="0" borderId="0">
      <alignment vertical="top"/>
    </xf>
    <xf numFmtId="0" fontId="69" fillId="0" borderId="0">
      <alignment vertical="top"/>
    </xf>
    <xf numFmtId="0" fontId="69" fillId="0" borderId="0">
      <alignment vertical="top"/>
    </xf>
    <xf numFmtId="0" fontId="77" fillId="0" borderId="0">
      <alignment vertical="center"/>
    </xf>
    <xf numFmtId="0" fontId="78" fillId="0" borderId="0">
      <alignment vertical="center"/>
    </xf>
    <xf numFmtId="0" fontId="78" fillId="0" borderId="0">
      <alignment vertical="center"/>
    </xf>
    <xf numFmtId="0" fontId="77" fillId="0" borderId="0">
      <alignment vertical="center"/>
    </xf>
    <xf numFmtId="0" fontId="78" fillId="0" borderId="0">
      <alignment vertical="center"/>
    </xf>
    <xf numFmtId="0" fontId="78" fillId="0" borderId="0">
      <alignment vertical="center"/>
    </xf>
    <xf numFmtId="0" fontId="79" fillId="0" borderId="0">
      <alignment vertical="top"/>
    </xf>
    <xf numFmtId="0" fontId="79" fillId="0" borderId="0">
      <alignment vertical="top"/>
    </xf>
    <xf numFmtId="0" fontId="9" fillId="0" borderId="0">
      <alignment vertical="top"/>
    </xf>
    <xf numFmtId="0" fontId="79" fillId="0" borderId="0">
      <alignment vertical="top"/>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79" fillId="0" borderId="0">
      <alignment vertical="top"/>
    </xf>
    <xf numFmtId="0" fontId="69" fillId="0" borderId="0">
      <alignment vertical="top"/>
    </xf>
    <xf numFmtId="0" fontId="69" fillId="0" borderId="0">
      <alignment vertical="top"/>
    </xf>
    <xf numFmtId="0" fontId="69" fillId="0" borderId="0">
      <alignment vertical="top"/>
    </xf>
    <xf numFmtId="0" fontId="9" fillId="0" borderId="0"/>
    <xf numFmtId="0" fontId="79" fillId="0" borderId="0">
      <alignment vertical="top"/>
    </xf>
    <xf numFmtId="0" fontId="79" fillId="0" borderId="0">
      <alignment vertical="top"/>
    </xf>
    <xf numFmtId="0" fontId="77" fillId="0" borderId="0">
      <alignment vertical="center"/>
    </xf>
    <xf numFmtId="0" fontId="78" fillId="0" borderId="0">
      <alignment vertical="center"/>
    </xf>
    <xf numFmtId="0" fontId="78" fillId="0" borderId="0">
      <alignment vertical="center"/>
    </xf>
    <xf numFmtId="0" fontId="77" fillId="0" borderId="0">
      <alignment vertical="center"/>
    </xf>
    <xf numFmtId="0" fontId="78" fillId="0" borderId="0">
      <alignment vertical="center"/>
    </xf>
    <xf numFmtId="0" fontId="78" fillId="0" borderId="0">
      <alignment vertical="center"/>
    </xf>
    <xf numFmtId="0" fontId="77" fillId="0" borderId="0">
      <alignment vertical="center"/>
    </xf>
    <xf numFmtId="0" fontId="78" fillId="0" borderId="0">
      <alignment vertical="center"/>
    </xf>
    <xf numFmtId="0" fontId="78" fillId="0" borderId="0">
      <alignment vertical="center"/>
    </xf>
    <xf numFmtId="0" fontId="77" fillId="0" borderId="0">
      <alignment vertical="center"/>
    </xf>
    <xf numFmtId="0" fontId="78" fillId="0" borderId="0">
      <alignment vertical="center"/>
    </xf>
    <xf numFmtId="0" fontId="78" fillId="0" borderId="0">
      <alignment vertical="center"/>
    </xf>
    <xf numFmtId="0" fontId="69" fillId="0" borderId="0">
      <alignment vertical="top"/>
    </xf>
    <xf numFmtId="0" fontId="69" fillId="0" borderId="0">
      <alignment vertical="top"/>
    </xf>
    <xf numFmtId="0" fontId="69" fillId="0" borderId="0">
      <alignment vertical="top"/>
    </xf>
    <xf numFmtId="0" fontId="77" fillId="0" borderId="0">
      <alignment vertical="center"/>
    </xf>
    <xf numFmtId="0" fontId="78" fillId="0" borderId="0">
      <alignment vertical="center"/>
    </xf>
    <xf numFmtId="0" fontId="78" fillId="0" borderId="0">
      <alignment vertical="center"/>
    </xf>
    <xf numFmtId="0" fontId="79" fillId="0" borderId="0">
      <alignment vertical="top"/>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79" fillId="0" borderId="0">
      <alignment vertical="top"/>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79" fillId="0" borderId="0">
      <alignment vertical="top"/>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79" fillId="0" borderId="0">
      <alignment vertical="top"/>
    </xf>
    <xf numFmtId="0" fontId="69" fillId="0" borderId="0">
      <alignment vertical="top"/>
    </xf>
    <xf numFmtId="0" fontId="69" fillId="0" borderId="0">
      <alignment vertical="top"/>
    </xf>
    <xf numFmtId="0" fontId="69" fillId="0" borderId="0">
      <alignment vertical="top"/>
    </xf>
    <xf numFmtId="0" fontId="79" fillId="0" borderId="0">
      <alignment vertical="top"/>
    </xf>
    <xf numFmtId="0" fontId="69" fillId="0" borderId="0">
      <alignment vertical="top"/>
    </xf>
    <xf numFmtId="0" fontId="69" fillId="0" borderId="0">
      <alignment vertical="top"/>
    </xf>
    <xf numFmtId="0" fontId="69" fillId="0" borderId="0">
      <alignment vertical="top"/>
    </xf>
    <xf numFmtId="0" fontId="77" fillId="0" borderId="0">
      <alignment vertical="center"/>
    </xf>
    <xf numFmtId="0" fontId="78" fillId="0" borderId="0">
      <alignment vertical="center"/>
    </xf>
    <xf numFmtId="0" fontId="78" fillId="0" borderId="0">
      <alignment vertical="center"/>
    </xf>
    <xf numFmtId="0" fontId="77" fillId="0" borderId="0">
      <alignment vertical="center"/>
    </xf>
    <xf numFmtId="0" fontId="78" fillId="0" borderId="0">
      <alignment vertical="center"/>
    </xf>
    <xf numFmtId="0" fontId="78" fillId="0" borderId="0">
      <alignment vertical="center"/>
    </xf>
    <xf numFmtId="0" fontId="77" fillId="0" borderId="0">
      <alignment vertical="center"/>
    </xf>
    <xf numFmtId="0" fontId="78" fillId="0" borderId="0">
      <alignment vertical="center"/>
    </xf>
    <xf numFmtId="0" fontId="78" fillId="0" borderId="0">
      <alignment vertical="center"/>
    </xf>
    <xf numFmtId="0" fontId="77" fillId="0" borderId="0">
      <alignment vertical="center"/>
    </xf>
    <xf numFmtId="0" fontId="78" fillId="0" borderId="0">
      <alignment vertical="center"/>
    </xf>
    <xf numFmtId="0" fontId="78" fillId="0" borderId="0">
      <alignment vertical="center"/>
    </xf>
    <xf numFmtId="0" fontId="77" fillId="0" borderId="0">
      <alignment vertical="center"/>
    </xf>
    <xf numFmtId="0" fontId="78" fillId="0" borderId="0">
      <alignment vertical="center"/>
    </xf>
    <xf numFmtId="0" fontId="78" fillId="0" borderId="0">
      <alignment vertical="center"/>
    </xf>
    <xf numFmtId="0" fontId="77" fillId="0" borderId="0">
      <alignment vertical="center"/>
    </xf>
    <xf numFmtId="0" fontId="78" fillId="0" borderId="0">
      <alignment vertical="center"/>
    </xf>
    <xf numFmtId="0" fontId="78" fillId="0" borderId="0">
      <alignment vertical="center"/>
    </xf>
    <xf numFmtId="0" fontId="77"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7" fillId="0" borderId="0">
      <alignment vertical="center"/>
    </xf>
    <xf numFmtId="0" fontId="78" fillId="0" borderId="0">
      <alignment vertical="center"/>
    </xf>
    <xf numFmtId="0" fontId="78" fillId="0" borderId="0">
      <alignment vertical="center"/>
    </xf>
    <xf numFmtId="0" fontId="77" fillId="0" borderId="0">
      <alignment vertical="center"/>
    </xf>
    <xf numFmtId="0" fontId="78" fillId="0" borderId="0">
      <alignment vertical="center"/>
    </xf>
    <xf numFmtId="0" fontId="78" fillId="0" borderId="0">
      <alignment vertical="center"/>
    </xf>
    <xf numFmtId="0" fontId="77" fillId="0" borderId="0">
      <alignment vertical="center"/>
    </xf>
    <xf numFmtId="0" fontId="78" fillId="0" borderId="0">
      <alignment vertical="center"/>
    </xf>
    <xf numFmtId="0" fontId="78" fillId="0" borderId="0">
      <alignment vertical="center"/>
    </xf>
    <xf numFmtId="0" fontId="77" fillId="0" borderId="0">
      <alignment vertical="center"/>
    </xf>
    <xf numFmtId="0" fontId="78" fillId="0" borderId="0">
      <alignment vertical="center"/>
    </xf>
    <xf numFmtId="0" fontId="78" fillId="0" borderId="0">
      <alignment vertical="center"/>
    </xf>
    <xf numFmtId="0" fontId="77" fillId="0" borderId="0">
      <alignment vertical="center"/>
    </xf>
    <xf numFmtId="0" fontId="78" fillId="0" borderId="0">
      <alignment vertical="center"/>
    </xf>
    <xf numFmtId="0" fontId="78" fillId="0" borderId="0">
      <alignment vertical="center"/>
    </xf>
    <xf numFmtId="0" fontId="77" fillId="0" borderId="0">
      <alignment vertical="center"/>
    </xf>
    <xf numFmtId="0" fontId="78" fillId="0" borderId="0">
      <alignment vertical="center"/>
    </xf>
    <xf numFmtId="0" fontId="78" fillId="0" borderId="0">
      <alignment vertical="center"/>
    </xf>
    <xf numFmtId="0" fontId="77" fillId="0" borderId="0">
      <alignment vertical="center"/>
    </xf>
    <xf numFmtId="0" fontId="78" fillId="0" borderId="0">
      <alignment vertical="center"/>
    </xf>
    <xf numFmtId="0" fontId="78" fillId="0" borderId="0">
      <alignment vertical="center"/>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77" fillId="0" borderId="0">
      <alignment vertical="center"/>
    </xf>
    <xf numFmtId="0" fontId="78" fillId="0" borderId="0">
      <alignment vertical="center"/>
    </xf>
    <xf numFmtId="0" fontId="78" fillId="0" borderId="0">
      <alignment vertical="center"/>
    </xf>
    <xf numFmtId="0" fontId="79" fillId="0" borderId="0">
      <alignment vertical="top"/>
    </xf>
    <xf numFmtId="0" fontId="69" fillId="0" borderId="0">
      <alignment vertical="top"/>
    </xf>
    <xf numFmtId="0" fontId="69" fillId="0" borderId="0">
      <alignment vertical="top"/>
    </xf>
    <xf numFmtId="0" fontId="69" fillId="0" borderId="0">
      <alignment vertical="top"/>
    </xf>
    <xf numFmtId="0" fontId="77" fillId="0" borderId="0">
      <alignment vertical="center"/>
    </xf>
    <xf numFmtId="0" fontId="78" fillId="0" borderId="0">
      <alignment vertical="center"/>
    </xf>
    <xf numFmtId="0" fontId="78" fillId="0" borderId="0">
      <alignment vertical="center"/>
    </xf>
    <xf numFmtId="0" fontId="77" fillId="0" borderId="0">
      <alignment vertical="center"/>
    </xf>
    <xf numFmtId="0" fontId="78" fillId="0" borderId="0">
      <alignment vertical="center"/>
    </xf>
    <xf numFmtId="0" fontId="78" fillId="0" borderId="0">
      <alignment vertical="center"/>
    </xf>
    <xf numFmtId="0" fontId="77" fillId="0" borderId="0">
      <alignment vertical="center"/>
    </xf>
    <xf numFmtId="0" fontId="78" fillId="0" borderId="0">
      <alignment vertical="center"/>
    </xf>
    <xf numFmtId="0" fontId="78" fillId="0" borderId="0">
      <alignment vertical="center"/>
    </xf>
    <xf numFmtId="0" fontId="79" fillId="0" borderId="0">
      <alignment vertical="top"/>
    </xf>
    <xf numFmtId="3" fontId="80" fillId="9" borderId="0">
      <alignment horizontal="left"/>
    </xf>
    <xf numFmtId="3" fontId="67" fillId="9" borderId="0"/>
    <xf numFmtId="0" fontId="81" fillId="0" borderId="0"/>
    <xf numFmtId="0" fontId="81" fillId="0" borderId="0"/>
    <xf numFmtId="0" fontId="9" fillId="0" borderId="0"/>
    <xf numFmtId="0" fontId="81" fillId="0" borderId="0"/>
    <xf numFmtId="0" fontId="81" fillId="0" borderId="0"/>
    <xf numFmtId="0" fontId="81" fillId="0" borderId="0"/>
    <xf numFmtId="37" fontId="82" fillId="0" borderId="0"/>
    <xf numFmtId="0" fontId="82" fillId="0" borderId="0" applyBorder="0"/>
    <xf numFmtId="197" fontId="63" fillId="18" borderId="99">
      <alignment horizontal="center" vertical="center"/>
    </xf>
    <xf numFmtId="0" fontId="9" fillId="0" borderId="0"/>
    <xf numFmtId="0" fontId="9" fillId="0" borderId="0"/>
    <xf numFmtId="10" fontId="9" fillId="19" borderId="0" applyBorder="0" applyAlignment="0">
      <protection locked="0"/>
    </xf>
    <xf numFmtId="198" fontId="9" fillId="19" borderId="0" applyBorder="0" applyAlignment="0">
      <protection locked="0"/>
    </xf>
    <xf numFmtId="0" fontId="80"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9" fillId="0" borderId="0" applyNumberFormat="0" applyFill="0" applyBorder="0" applyAlignment="0"/>
    <xf numFmtId="199" fontId="85" fillId="0" borderId="0">
      <alignment vertical="top"/>
    </xf>
    <xf numFmtId="200" fontId="86" fillId="0" borderId="100"/>
    <xf numFmtId="0" fontId="87" fillId="0" borderId="0">
      <protection locked="0"/>
    </xf>
    <xf numFmtId="0" fontId="87" fillId="0" borderId="0">
      <protection locked="0"/>
    </xf>
    <xf numFmtId="14" fontId="88" fillId="20" borderId="0" applyBorder="0" applyAlignment="0"/>
    <xf numFmtId="0" fontId="88" fillId="21" borderId="0" applyNumberFormat="0" applyBorder="0" applyAlignment="0"/>
    <xf numFmtId="201" fontId="9" fillId="0" borderId="0" applyFill="0" applyBorder="0" applyAlignment="0"/>
    <xf numFmtId="199" fontId="89" fillId="0" borderId="0" applyFill="0" applyBorder="0" applyAlignment="0"/>
    <xf numFmtId="202" fontId="89" fillId="0" borderId="0" applyFill="0" applyBorder="0" applyAlignment="0"/>
    <xf numFmtId="188" fontId="77" fillId="0" borderId="0" applyFill="0" applyBorder="0" applyAlignment="0"/>
    <xf numFmtId="203" fontId="9" fillId="0" borderId="0" applyFill="0" applyBorder="0" applyAlignment="0"/>
    <xf numFmtId="201" fontId="9" fillId="0" borderId="0" applyFill="0" applyBorder="0" applyAlignment="0"/>
    <xf numFmtId="0" fontId="9" fillId="0" borderId="0" applyFill="0" applyBorder="0" applyAlignment="0"/>
    <xf numFmtId="199" fontId="89" fillId="0" borderId="0" applyFill="0" applyBorder="0" applyAlignment="0"/>
    <xf numFmtId="40" fontId="89" fillId="19" borderId="101">
      <alignment vertical="center"/>
    </xf>
    <xf numFmtId="0" fontId="9" fillId="0" borderId="0" applyFill="0" applyBorder="0"/>
    <xf numFmtId="0" fontId="76" fillId="0" borderId="102"/>
    <xf numFmtId="0" fontId="9" fillId="0" borderId="0" applyFill="0" applyBorder="0"/>
    <xf numFmtId="0" fontId="9" fillId="0" borderId="103"/>
    <xf numFmtId="204" fontId="9" fillId="0" borderId="0" applyFill="0" applyBorder="0" applyAlignment="0" applyProtection="0"/>
    <xf numFmtId="201" fontId="9" fillId="0" borderId="0" applyFill="0" applyBorder="0" applyAlignment="0" applyProtection="0"/>
    <xf numFmtId="205" fontId="9" fillId="0" borderId="0" applyFill="0" applyBorder="0" applyAlignment="0" applyProtection="0"/>
    <xf numFmtId="3" fontId="9" fillId="0" borderId="0" applyFill="0" applyBorder="0" applyAlignment="0" applyProtection="0"/>
    <xf numFmtId="0" fontId="9" fillId="22" borderId="0" applyNumberFormat="0" applyBorder="0" applyAlignment="0" applyProtection="0"/>
    <xf numFmtId="0" fontId="9" fillId="0" borderId="103"/>
    <xf numFmtId="0" fontId="9" fillId="0" borderId="0" applyFill="0" applyBorder="0" applyAlignment="0" applyProtection="0"/>
    <xf numFmtId="0" fontId="9" fillId="0" borderId="0" applyFill="0" applyBorder="0" applyAlignment="0" applyProtection="0"/>
    <xf numFmtId="206" fontId="9" fillId="0" borderId="0" applyFill="0" applyBorder="0" applyAlignment="0" applyProtection="0"/>
    <xf numFmtId="199" fontId="9" fillId="0" borderId="0" applyFill="0" applyBorder="0" applyAlignment="0" applyProtection="0"/>
    <xf numFmtId="207" fontId="9" fillId="0" borderId="0" applyFill="0" applyBorder="0" applyAlignment="0" applyProtection="0"/>
    <xf numFmtId="208" fontId="9" fillId="0" borderId="0" applyFill="0" applyBorder="0" applyAlignment="0" applyProtection="0"/>
    <xf numFmtId="0" fontId="78" fillId="0" borderId="0">
      <alignment vertical="center"/>
    </xf>
    <xf numFmtId="209" fontId="9" fillId="0" borderId="0" applyFont="0" applyFill="0" applyBorder="0" applyAlignment="0" applyProtection="0"/>
    <xf numFmtId="0" fontId="9" fillId="31" borderId="104" applyNumberFormat="0" applyProtection="0">
      <alignment horizontal="left" vertical="center" indent="1"/>
    </xf>
    <xf numFmtId="4" fontId="67" fillId="25" borderId="104" applyNumberFormat="0" applyProtection="0">
      <alignment vertical="center"/>
    </xf>
    <xf numFmtId="4" fontId="68" fillId="25" borderId="104" applyNumberFormat="0" applyProtection="0">
      <alignment vertical="center"/>
    </xf>
    <xf numFmtId="4" fontId="67" fillId="25" borderId="104" applyNumberFormat="0" applyProtection="0">
      <alignment horizontal="left" vertical="center" indent="1"/>
    </xf>
    <xf numFmtId="0" fontId="67" fillId="25" borderId="104" applyNumberFormat="0" applyProtection="0">
      <alignment horizontal="left" vertical="top" indent="1"/>
    </xf>
    <xf numFmtId="4" fontId="90" fillId="33" borderId="0" applyNumberFormat="0" applyProtection="0">
      <alignment horizontal="left" vertical="center" indent="1"/>
    </xf>
    <xf numFmtId="4" fontId="69" fillId="15" borderId="104" applyNumberFormat="0" applyProtection="0">
      <alignment horizontal="right" vertical="center"/>
    </xf>
    <xf numFmtId="4" fontId="69" fillId="11" borderId="104" applyNumberFormat="0" applyProtection="0">
      <alignment horizontal="right" vertical="center"/>
    </xf>
    <xf numFmtId="4" fontId="69" fillId="23" borderId="104" applyNumberFormat="0" applyProtection="0">
      <alignment horizontal="right" vertical="center"/>
    </xf>
    <xf numFmtId="4" fontId="69" fillId="24" borderId="104" applyNumberFormat="0" applyProtection="0">
      <alignment horizontal="right" vertical="center"/>
    </xf>
    <xf numFmtId="4" fontId="69" fillId="26" borderId="104" applyNumberFormat="0" applyProtection="0">
      <alignment horizontal="right" vertical="center"/>
    </xf>
    <xf numFmtId="4" fontId="69" fillId="27" borderId="104" applyNumberFormat="0" applyProtection="0">
      <alignment horizontal="right" vertical="center"/>
    </xf>
    <xf numFmtId="4" fontId="69" fillId="17" borderId="104" applyNumberFormat="0" applyProtection="0">
      <alignment horizontal="right" vertical="center"/>
    </xf>
    <xf numFmtId="4" fontId="69" fillId="28" borderId="104" applyNumberFormat="0" applyProtection="0">
      <alignment horizontal="right" vertical="center"/>
    </xf>
    <xf numFmtId="4" fontId="69" fillId="29" borderId="104" applyNumberFormat="0" applyProtection="0">
      <alignment horizontal="right" vertical="center"/>
    </xf>
    <xf numFmtId="4" fontId="67" fillId="30" borderId="105" applyNumberFormat="0" applyProtection="0">
      <alignment horizontal="left" vertical="center" indent="1"/>
    </xf>
    <xf numFmtId="4" fontId="69" fillId="34" borderId="0" applyNumberFormat="0" applyProtection="0">
      <alignment horizontal="left" vertical="center" indent="1"/>
    </xf>
    <xf numFmtId="4" fontId="70" fillId="16" borderId="0" applyNumberFormat="0" applyProtection="0">
      <alignment horizontal="left" vertical="center" indent="1"/>
    </xf>
    <xf numFmtId="4" fontId="69" fillId="10" borderId="104" applyNumberFormat="0" applyProtection="0">
      <alignment horizontal="right" vertical="center"/>
    </xf>
    <xf numFmtId="4" fontId="69" fillId="31" borderId="0" applyNumberFormat="0" applyProtection="0">
      <alignment horizontal="left" vertical="center" indent="1"/>
    </xf>
    <xf numFmtId="4" fontId="69" fillId="10" borderId="0" applyNumberFormat="0" applyProtection="0">
      <alignment horizontal="left" vertical="center" indent="1"/>
    </xf>
    <xf numFmtId="0" fontId="9" fillId="16" borderId="104" applyNumberFormat="0" applyProtection="0">
      <alignment horizontal="left" vertical="center" indent="1"/>
    </xf>
    <xf numFmtId="0" fontId="9" fillId="16" borderId="104" applyNumberFormat="0" applyProtection="0">
      <alignment horizontal="left" vertical="top" indent="1"/>
    </xf>
    <xf numFmtId="0" fontId="9" fillId="10" borderId="104" applyNumberFormat="0" applyProtection="0">
      <alignment horizontal="left" vertical="center" indent="1"/>
    </xf>
    <xf numFmtId="0" fontId="9" fillId="10" borderId="104" applyNumberFormat="0" applyProtection="0">
      <alignment horizontal="left" vertical="top" indent="1"/>
    </xf>
    <xf numFmtId="0" fontId="9" fillId="14" borderId="104" applyNumberFormat="0" applyProtection="0">
      <alignment horizontal="left" vertical="center" indent="1"/>
    </xf>
    <xf numFmtId="0" fontId="9" fillId="14" borderId="104" applyNumberFormat="0" applyProtection="0">
      <alignment horizontal="left" vertical="top" indent="1"/>
    </xf>
    <xf numFmtId="0" fontId="9" fillId="31" borderId="104" applyNumberFormat="0" applyProtection="0">
      <alignment horizontal="left" vertical="center" indent="1"/>
    </xf>
    <xf numFmtId="0" fontId="9" fillId="31" borderId="104" applyNumberFormat="0" applyProtection="0">
      <alignment horizontal="left" vertical="top" indent="1"/>
    </xf>
    <xf numFmtId="0" fontId="9" fillId="13" borderId="106" applyNumberFormat="0">
      <protection locked="0"/>
    </xf>
    <xf numFmtId="4" fontId="69" fillId="12" borderId="104" applyNumberFormat="0" applyProtection="0">
      <alignment vertical="center"/>
    </xf>
    <xf numFmtId="4" fontId="71" fillId="12" borderId="104" applyNumberFormat="0" applyProtection="0">
      <alignment vertical="center"/>
    </xf>
    <xf numFmtId="4" fontId="69" fillId="12" borderId="104" applyNumberFormat="0" applyProtection="0">
      <alignment horizontal="left" vertical="center" indent="1"/>
    </xf>
    <xf numFmtId="0" fontId="69" fillId="12" borderId="104" applyNumberFormat="0" applyProtection="0">
      <alignment horizontal="left" vertical="top" indent="1"/>
    </xf>
    <xf numFmtId="4" fontId="69" fillId="31" borderId="104" applyNumberFormat="0" applyProtection="0">
      <alignment horizontal="right" vertical="center"/>
    </xf>
    <xf numFmtId="4" fontId="71" fillId="31" borderId="104" applyNumberFormat="0" applyProtection="0">
      <alignment horizontal="right" vertical="center"/>
    </xf>
    <xf numFmtId="4" fontId="69" fillId="35" borderId="104" applyNumberFormat="0" applyProtection="0">
      <alignment horizontal="left" vertical="center" indent="1"/>
    </xf>
    <xf numFmtId="0" fontId="69" fillId="10" borderId="104" applyNumberFormat="0" applyProtection="0">
      <alignment horizontal="left" vertical="top" indent="1"/>
    </xf>
    <xf numFmtId="4" fontId="72" fillId="32" borderId="0" applyNumberFormat="0" applyProtection="0">
      <alignment horizontal="left" vertical="center" indent="1"/>
    </xf>
    <xf numFmtId="4" fontId="73" fillId="31" borderId="104" applyNumberFormat="0" applyProtection="0">
      <alignment horizontal="right" vertical="center"/>
    </xf>
    <xf numFmtId="0" fontId="74" fillId="0" borderId="0" applyNumberFormat="0" applyFill="0" applyBorder="0" applyAlignment="0" applyProtection="0"/>
    <xf numFmtId="0" fontId="75" fillId="0" borderId="107" applyNumberFormat="0" applyFill="0" applyAlignment="0" applyProtection="0"/>
    <xf numFmtId="181" fontId="80" fillId="37" borderId="129">
      <protection locked="0"/>
    </xf>
    <xf numFmtId="9" fontId="92" fillId="0" borderId="0" applyFont="0" applyFill="0" applyBorder="0" applyAlignment="0" applyProtection="0"/>
    <xf numFmtId="0" fontId="9" fillId="16" borderId="104" applyNumberFormat="0" applyProtection="0">
      <alignment horizontal="left" vertical="center" indent="1"/>
    </xf>
    <xf numFmtId="4" fontId="69" fillId="31" borderId="104" applyNumberFormat="0" applyProtection="0">
      <alignment horizontal="right" vertical="center"/>
    </xf>
    <xf numFmtId="0" fontId="9" fillId="10" borderId="104" applyNumberFormat="0" applyProtection="0">
      <alignment horizontal="left" vertical="center" indent="1"/>
    </xf>
    <xf numFmtId="0" fontId="9" fillId="14" borderId="104" applyNumberFormat="0" applyProtection="0">
      <alignment horizontal="left" vertical="center" indent="1"/>
    </xf>
    <xf numFmtId="0" fontId="9" fillId="31" borderId="104" applyNumberFormat="0" applyProtection="0">
      <alignment horizontal="left" vertical="center" indent="1"/>
    </xf>
    <xf numFmtId="4" fontId="69" fillId="31" borderId="104" applyNumberFormat="0" applyProtection="0">
      <alignment horizontal="right" vertical="center"/>
    </xf>
    <xf numFmtId="4" fontId="71" fillId="31" borderId="104" applyNumberFormat="0" applyProtection="0">
      <alignment horizontal="right" vertical="center"/>
    </xf>
    <xf numFmtId="0" fontId="9" fillId="48" borderId="125" applyNumberFormat="0" applyAlignment="0" applyProtection="0"/>
    <xf numFmtId="0" fontId="9" fillId="16" borderId="104" applyNumberFormat="0" applyProtection="0">
      <alignment horizontal="left" vertical="center" indent="1"/>
    </xf>
    <xf numFmtId="4" fontId="69" fillId="31" borderId="104" applyNumberFormat="0" applyProtection="0">
      <alignment horizontal="right" vertical="center"/>
    </xf>
    <xf numFmtId="4" fontId="71" fillId="31" borderId="104" applyNumberFormat="0" applyProtection="0">
      <alignment horizontal="right" vertical="center"/>
    </xf>
    <xf numFmtId="0" fontId="9" fillId="10" borderId="104" applyNumberFormat="0" applyProtection="0">
      <alignment horizontal="left" vertical="center" indent="1"/>
    </xf>
    <xf numFmtId="0" fontId="9" fillId="14" borderId="104" applyNumberFormat="0" applyProtection="0">
      <alignment horizontal="left" vertical="center" indent="1"/>
    </xf>
    <xf numFmtId="0" fontId="9" fillId="31" borderId="104" applyNumberFormat="0" applyProtection="0">
      <alignment horizontal="left" vertical="center" indent="1"/>
    </xf>
    <xf numFmtId="4" fontId="69" fillId="12" borderId="104" applyNumberFormat="0" applyProtection="0">
      <alignment horizontal="left" vertical="center" indent="1"/>
    </xf>
    <xf numFmtId="0" fontId="93" fillId="0" borderId="0"/>
    <xf numFmtId="168" fontId="93" fillId="0" borderId="0" applyFont="0" applyFill="0" applyBorder="0" applyAlignment="0" applyProtection="0"/>
    <xf numFmtId="0" fontId="9" fillId="0" borderId="0"/>
    <xf numFmtId="37" fontId="99" fillId="0" borderId="0"/>
    <xf numFmtId="213" fontId="63" fillId="36" borderId="109">
      <alignment horizontal="center" vertical="center"/>
    </xf>
    <xf numFmtId="0" fontId="97" fillId="0" borderId="0"/>
    <xf numFmtId="0" fontId="100" fillId="0" borderId="0" applyNumberFormat="0" applyFill="0" applyBorder="0" applyAlignment="0" applyProtection="0"/>
    <xf numFmtId="200" fontId="86" fillId="0" borderId="110"/>
    <xf numFmtId="0" fontId="101" fillId="0" borderId="103"/>
    <xf numFmtId="212" fontId="80" fillId="0" borderId="0">
      <alignment horizontal="left" indent="1"/>
    </xf>
    <xf numFmtId="211" fontId="82" fillId="37" borderId="106">
      <alignment horizontal="center"/>
      <protection locked="0"/>
    </xf>
    <xf numFmtId="181" fontId="80" fillId="37" borderId="106">
      <protection locked="0"/>
    </xf>
    <xf numFmtId="49" fontId="95" fillId="38" borderId="106" applyProtection="0">
      <alignment horizontal="left" indent="1"/>
      <protection locked="0"/>
    </xf>
    <xf numFmtId="49" fontId="95" fillId="37" borderId="106" applyProtection="0">
      <alignment horizontal="left" indent="1"/>
      <protection locked="0"/>
    </xf>
    <xf numFmtId="49" fontId="95" fillId="38" borderId="106" applyProtection="0">
      <alignment horizontal="left" indent="1"/>
      <protection locked="0"/>
    </xf>
    <xf numFmtId="212" fontId="80" fillId="0" borderId="0">
      <alignment horizontal="left" indent="1"/>
    </xf>
    <xf numFmtId="212" fontId="80" fillId="0" borderId="0">
      <alignment horizontal="left"/>
    </xf>
    <xf numFmtId="0" fontId="101" fillId="0" borderId="103"/>
    <xf numFmtId="164" fontId="102" fillId="0" borderId="0">
      <protection locked="0"/>
    </xf>
    <xf numFmtId="210" fontId="9" fillId="0" borderId="0" applyFont="0" applyFill="0" applyBorder="0" applyAlignment="0" applyProtection="0"/>
    <xf numFmtId="217" fontId="103" fillId="0" borderId="0" applyFill="0" applyBorder="0" applyAlignment="0" applyProtection="0"/>
    <xf numFmtId="217" fontId="103" fillId="0" borderId="0" applyFill="0" applyBorder="0" applyAlignment="0" applyProtection="0"/>
    <xf numFmtId="217" fontId="103" fillId="0" borderId="0" applyFill="0" applyBorder="0" applyAlignment="0" applyProtection="0"/>
    <xf numFmtId="217" fontId="103" fillId="0" borderId="0" applyFill="0" applyBorder="0" applyAlignment="0" applyProtection="0"/>
    <xf numFmtId="217" fontId="103" fillId="0" borderId="0" applyFill="0" applyBorder="0" applyAlignment="0" applyProtection="0"/>
    <xf numFmtId="217" fontId="103" fillId="0" borderId="0" applyFill="0" applyBorder="0" applyAlignment="0" applyProtection="0"/>
    <xf numFmtId="217" fontId="103" fillId="0" borderId="0" applyFill="0" applyBorder="0" applyAlignment="0" applyProtection="0"/>
    <xf numFmtId="217" fontId="103" fillId="0" borderId="0" applyFill="0" applyBorder="0" applyAlignment="0" applyProtection="0"/>
    <xf numFmtId="217" fontId="103" fillId="0" borderId="0" applyFill="0" applyBorder="0" applyAlignment="0" applyProtection="0"/>
    <xf numFmtId="217" fontId="103" fillId="0" borderId="0" applyFill="0" applyBorder="0" applyAlignment="0" applyProtection="0"/>
    <xf numFmtId="217" fontId="103" fillId="0" borderId="0" applyFill="0" applyBorder="0" applyAlignment="0" applyProtection="0"/>
    <xf numFmtId="216" fontId="103" fillId="0" borderId="0" applyFill="0" applyBorder="0" applyAlignment="0" applyProtection="0"/>
    <xf numFmtId="37" fontId="104" fillId="0" borderId="0" applyBorder="0" applyAlignment="0"/>
    <xf numFmtId="191" fontId="9" fillId="0" borderId="0">
      <protection locked="0"/>
    </xf>
    <xf numFmtId="38" fontId="76" fillId="39" borderId="0" applyNumberFormat="0" applyBorder="0" applyAlignment="0" applyProtection="0"/>
    <xf numFmtId="0" fontId="105" fillId="0" borderId="0" applyNumberFormat="0" applyFill="0" applyBorder="0" applyAlignment="0" applyProtection="0"/>
    <xf numFmtId="0" fontId="94" fillId="0" borderId="111" applyNumberFormat="0" applyAlignment="0" applyProtection="0">
      <alignment horizontal="left" vertical="center"/>
    </xf>
    <xf numFmtId="0" fontId="94" fillId="0" borderId="112">
      <alignment horizontal="left" vertical="center"/>
    </xf>
    <xf numFmtId="214" fontId="9" fillId="0" borderId="0">
      <protection locked="0"/>
    </xf>
    <xf numFmtId="214" fontId="9" fillId="0" borderId="0">
      <protection locked="0"/>
    </xf>
    <xf numFmtId="0" fontId="96" fillId="0" borderId="113" applyNumberFormat="0" applyFill="0" applyAlignment="0" applyProtection="0"/>
    <xf numFmtId="10" fontId="76" fillId="40" borderId="106" applyNumberFormat="0" applyBorder="0" applyAlignment="0" applyProtection="0"/>
    <xf numFmtId="37" fontId="106" fillId="0" borderId="0"/>
    <xf numFmtId="215" fontId="9" fillId="0" borderId="0"/>
    <xf numFmtId="49" fontId="95" fillId="38" borderId="129" applyProtection="0">
      <alignment horizontal="left" indent="1"/>
      <protection locked="0"/>
    </xf>
    <xf numFmtId="0" fontId="94" fillId="0" borderId="128">
      <alignment horizontal="left" vertical="center"/>
    </xf>
    <xf numFmtId="10"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38" fontId="57" fillId="0" borderId="0" applyFont="0" applyFill="0" applyBorder="0" applyAlignment="0" applyProtection="0"/>
    <xf numFmtId="168" fontId="9" fillId="0" borderId="0" applyFont="0" applyFill="0" applyBorder="0" applyAlignment="0" applyProtection="0"/>
    <xf numFmtId="0" fontId="82" fillId="0" borderId="0"/>
    <xf numFmtId="0" fontId="82" fillId="0" borderId="0"/>
    <xf numFmtId="0" fontId="82" fillId="0" borderId="0"/>
    <xf numFmtId="0" fontId="82" fillId="0" borderId="0"/>
    <xf numFmtId="0" fontId="98" fillId="0" borderId="114" applyNumberFormat="0" applyFill="0" applyAlignment="0" applyProtection="0"/>
    <xf numFmtId="37" fontId="76" fillId="41" borderId="0" applyNumberFormat="0" applyBorder="0" applyAlignment="0" applyProtection="0"/>
    <xf numFmtId="37" fontId="76" fillId="0" borderId="0"/>
    <xf numFmtId="3" fontId="107" fillId="0" borderId="113" applyProtection="0"/>
    <xf numFmtId="168" fontId="9" fillId="0" borderId="0" applyFont="0" applyFill="0" applyBorder="0" applyAlignment="0" applyProtection="0"/>
    <xf numFmtId="0" fontId="9" fillId="0" borderId="0"/>
    <xf numFmtId="10" fontId="76" fillId="40" borderId="129" applyNumberFormat="0" applyBorder="0" applyAlignment="0" applyProtection="0"/>
    <xf numFmtId="0" fontId="1" fillId="0" borderId="0"/>
    <xf numFmtId="0" fontId="9" fillId="0" borderId="0"/>
    <xf numFmtId="10" fontId="76" fillId="40" borderId="129" applyNumberFormat="0" applyBorder="0" applyAlignment="0" applyProtection="0"/>
    <xf numFmtId="168" fontId="9" fillId="0" borderId="0" applyFont="0" applyFill="0" applyBorder="0" applyAlignment="0" applyProtection="0"/>
    <xf numFmtId="49" fontId="95" fillId="38" borderId="129" applyProtection="0">
      <alignment horizontal="left" indent="1"/>
      <protection locked="0"/>
    </xf>
    <xf numFmtId="0" fontId="1" fillId="0" borderId="0"/>
    <xf numFmtId="0" fontId="9" fillId="0" borderId="0"/>
    <xf numFmtId="0" fontId="94" fillId="0" borderId="112">
      <alignment horizontal="left" vertical="center"/>
    </xf>
    <xf numFmtId="4" fontId="69" fillId="10" borderId="104" applyNumberFormat="0" applyProtection="0">
      <alignment horizontal="right" vertical="center"/>
    </xf>
    <xf numFmtId="0" fontId="9" fillId="40" borderId="124" applyNumberFormat="0" applyFont="0" applyBorder="0" applyAlignment="0" applyProtection="0"/>
    <xf numFmtId="0" fontId="82" fillId="0" borderId="0"/>
    <xf numFmtId="0" fontId="82" fillId="0" borderId="0"/>
    <xf numFmtId="0" fontId="82" fillId="0" borderId="0"/>
    <xf numFmtId="0" fontId="82" fillId="0" borderId="0"/>
    <xf numFmtId="37" fontId="76" fillId="0" borderId="0"/>
    <xf numFmtId="0" fontId="1" fillId="0" borderId="0"/>
    <xf numFmtId="0" fontId="1" fillId="0" borderId="0"/>
    <xf numFmtId="167" fontId="9" fillId="0" borderId="0" applyFont="0" applyFill="0" applyBorder="0" applyAlignment="0" applyProtection="0"/>
    <xf numFmtId="4" fontId="109" fillId="42" borderId="0" applyNumberFormat="0" applyProtection="0">
      <alignment horizontal="left" vertical="center" indent="1"/>
    </xf>
    <xf numFmtId="0" fontId="9" fillId="0" borderId="0"/>
    <xf numFmtId="168" fontId="9" fillId="0" borderId="0" applyFont="0" applyFill="0" applyBorder="0" applyAlignment="0" applyProtection="0"/>
    <xf numFmtId="0" fontId="1" fillId="0" borderId="0"/>
    <xf numFmtId="0" fontId="9" fillId="0" borderId="0"/>
    <xf numFmtId="0" fontId="9" fillId="0" borderId="0"/>
    <xf numFmtId="0" fontId="69" fillId="0" borderId="0">
      <alignment vertical="top"/>
    </xf>
    <xf numFmtId="0" fontId="69" fillId="0" borderId="0">
      <alignment vertical="top"/>
    </xf>
    <xf numFmtId="0" fontId="69" fillId="0" borderId="0">
      <alignment vertical="top"/>
    </xf>
    <xf numFmtId="0" fontId="69" fillId="0" borderId="0">
      <alignment vertical="top"/>
    </xf>
    <xf numFmtId="3" fontId="80" fillId="43" borderId="0">
      <alignment horizontal="left"/>
    </xf>
    <xf numFmtId="3" fontId="80" fillId="43" borderId="0">
      <alignment horizontal="left"/>
    </xf>
    <xf numFmtId="3" fontId="67" fillId="39" borderId="0"/>
    <xf numFmtId="0" fontId="99" fillId="0" borderId="115" applyBorder="0"/>
    <xf numFmtId="213" fontId="63" fillId="36" borderId="109">
      <alignment horizontal="center" vertical="center"/>
    </xf>
    <xf numFmtId="0" fontId="97" fillId="0" borderId="0"/>
    <xf numFmtId="0" fontId="97" fillId="0" borderId="0"/>
    <xf numFmtId="0" fontId="97" fillId="0" borderId="0"/>
    <xf numFmtId="10" fontId="9" fillId="40" borderId="0" applyFont="0" applyBorder="0" applyAlignment="0">
      <protection locked="0"/>
    </xf>
    <xf numFmtId="198" fontId="9" fillId="40" borderId="0" applyBorder="0" applyAlignment="0">
      <protection locked="0"/>
    </xf>
    <xf numFmtId="3" fontId="80" fillId="0" borderId="0" applyNumberFormat="0" applyFill="0" applyBorder="0" applyAlignment="0" applyProtection="0"/>
    <xf numFmtId="3" fontId="83" fillId="0" borderId="0" applyNumberFormat="0" applyFill="0" applyBorder="0" applyAlignment="0" applyProtection="0"/>
    <xf numFmtId="0" fontId="111" fillId="0" borderId="0">
      <protection locked="0"/>
    </xf>
    <xf numFmtId="0" fontId="111" fillId="0" borderId="0">
      <protection locked="0"/>
    </xf>
    <xf numFmtId="14" fontId="88" fillId="44" borderId="121" applyBorder="0" applyAlignment="0">
      <alignment horizontal="center" vertical="center"/>
    </xf>
    <xf numFmtId="0" fontId="88" fillId="45" borderId="121" applyNumberFormat="0" applyBorder="0" applyAlignment="0">
      <alignment horizontal="center" vertical="center"/>
    </xf>
    <xf numFmtId="201" fontId="9" fillId="0" borderId="0" applyFill="0" applyBorder="0" applyAlignment="0"/>
    <xf numFmtId="188" fontId="78" fillId="0" borderId="0" applyFill="0" applyBorder="0" applyAlignment="0"/>
    <xf numFmtId="188" fontId="78" fillId="0" borderId="0" applyFill="0" applyBorder="0" applyAlignment="0"/>
    <xf numFmtId="218" fontId="9" fillId="0" borderId="0" applyFill="0" applyBorder="0" applyAlignment="0"/>
    <xf numFmtId="201" fontId="9" fillId="0" borderId="0" applyFill="0" applyBorder="0" applyAlignment="0"/>
    <xf numFmtId="0" fontId="9" fillId="0" borderId="0" applyFill="0" applyBorder="0" applyAlignment="0"/>
    <xf numFmtId="40" fontId="89" fillId="40" borderId="106">
      <alignment vertical="center"/>
    </xf>
    <xf numFmtId="0" fontId="91" fillId="46" borderId="108" applyFont="0" applyFill="0" applyBorder="0"/>
    <xf numFmtId="0" fontId="76" fillId="0" borderId="116"/>
    <xf numFmtId="201" fontId="9" fillId="0" borderId="0" applyFont="0" applyFill="0" applyBorder="0" applyAlignment="0" applyProtection="0"/>
    <xf numFmtId="201" fontId="9" fillId="0" borderId="0" applyFont="0" applyFill="0" applyBorder="0" applyAlignment="0" applyProtection="0"/>
    <xf numFmtId="3" fontId="112" fillId="0" borderId="0" applyFont="0" applyFill="0" applyBorder="0" applyAlignment="0" applyProtection="0"/>
    <xf numFmtId="168" fontId="9" fillId="41" borderId="0" applyNumberFormat="0" applyFont="0" applyBorder="0" applyAlignment="0" applyProtection="0"/>
    <xf numFmtId="168" fontId="9" fillId="41" borderId="0" applyNumberFormat="0" applyFont="0" applyBorder="0" applyAlignment="0" applyProtection="0"/>
    <xf numFmtId="211" fontId="82" fillId="37" borderId="106">
      <alignment horizontal="center"/>
      <protection locked="0"/>
    </xf>
    <xf numFmtId="0" fontId="57" fillId="0" borderId="0" applyFont="0" applyFill="0" applyBorder="0" applyAlignment="0" applyProtection="0"/>
    <xf numFmtId="0" fontId="57" fillId="0" borderId="0" applyFont="0" applyFill="0" applyBorder="0" applyAlignment="0" applyProtection="0"/>
    <xf numFmtId="199" fontId="89" fillId="0" borderId="0" applyFont="0" applyFill="0" applyBorder="0" applyAlignment="0" applyProtection="0"/>
    <xf numFmtId="219" fontId="112" fillId="0" borderId="0" applyFont="0" applyFill="0" applyBorder="0" applyAlignment="0" applyProtection="0"/>
    <xf numFmtId="0" fontId="111" fillId="0" borderId="0">
      <protection locked="0"/>
    </xf>
    <xf numFmtId="14" fontId="69" fillId="0" borderId="0" applyFill="0" applyBorder="0" applyAlignment="0"/>
    <xf numFmtId="14" fontId="69" fillId="0" borderId="0" applyFill="0" applyBorder="0" applyAlignment="0"/>
    <xf numFmtId="15" fontId="57" fillId="0" borderId="0" applyFont="0" applyFill="0" applyBorder="0" applyAlignment="0" applyProtection="0">
      <alignment horizontal="left"/>
    </xf>
    <xf numFmtId="0" fontId="9" fillId="0" borderId="0" applyFont="0" applyFill="0" applyBorder="0" applyProtection="0">
      <alignment horizontal="left"/>
    </xf>
    <xf numFmtId="0" fontId="9" fillId="0" borderId="0" applyFont="0" applyFill="0" applyBorder="0" applyAlignment="0" applyProtection="0">
      <protection locked="0"/>
    </xf>
    <xf numFmtId="39" fontId="101" fillId="0" borderId="0" applyFont="0" applyFill="0" applyBorder="0" applyAlignment="0" applyProtection="0"/>
    <xf numFmtId="0" fontId="57" fillId="0" borderId="0" applyFont="0" applyFill="0" applyBorder="0" applyAlignment="0"/>
    <xf numFmtId="220" fontId="9" fillId="0" borderId="120">
      <alignment vertical="center"/>
    </xf>
    <xf numFmtId="220" fontId="9" fillId="0" borderId="120">
      <alignment vertical="center"/>
    </xf>
    <xf numFmtId="201" fontId="9" fillId="0" borderId="0" applyFill="0" applyBorder="0" applyAlignment="0"/>
    <xf numFmtId="201" fontId="9" fillId="0" borderId="0" applyFill="0" applyBorder="0" applyAlignment="0"/>
    <xf numFmtId="199" fontId="89" fillId="0" borderId="0" applyFill="0" applyBorder="0" applyAlignment="0"/>
    <xf numFmtId="201" fontId="9" fillId="0" borderId="0" applyFill="0" applyBorder="0" applyAlignment="0"/>
    <xf numFmtId="201" fontId="9" fillId="0" borderId="0" applyFill="0" applyBorder="0" applyAlignment="0"/>
    <xf numFmtId="0" fontId="9" fillId="0" borderId="0" applyFill="0" applyBorder="0" applyAlignment="0"/>
    <xf numFmtId="0" fontId="9" fillId="0" borderId="0" applyFill="0" applyBorder="0" applyAlignment="0"/>
    <xf numFmtId="199" fontId="89" fillId="0" borderId="0" applyFill="0" applyBorder="0" applyAlignment="0"/>
    <xf numFmtId="210" fontId="9" fillId="0" borderId="0" applyFont="0" applyFill="0" applyBorder="0" applyAlignment="0" applyProtection="0"/>
    <xf numFmtId="210" fontId="9" fillId="0" borderId="0" applyFont="0" applyFill="0" applyBorder="0" applyAlignment="0" applyProtection="0"/>
    <xf numFmtId="209" fontId="9" fillId="0" borderId="0" applyFont="0" applyFill="0" applyBorder="0" applyAlignment="0" applyProtection="0"/>
    <xf numFmtId="3" fontId="63" fillId="0" borderId="122" applyFill="0" applyBorder="0"/>
    <xf numFmtId="191" fontId="9" fillId="0" borderId="0">
      <protection locked="0"/>
    </xf>
    <xf numFmtId="191" fontId="9" fillId="0" borderId="0">
      <protection locked="0"/>
    </xf>
    <xf numFmtId="221" fontId="111" fillId="0" borderId="0">
      <protection locked="0"/>
    </xf>
    <xf numFmtId="0" fontId="113" fillId="0" borderId="0" applyNumberFormat="0" applyFill="0" applyBorder="0" applyAlignment="0" applyProtection="0">
      <alignment vertical="top"/>
      <protection locked="0"/>
    </xf>
    <xf numFmtId="0" fontId="114" fillId="40" borderId="0" applyNumberFormat="0" applyFont="0" applyBorder="0" applyAlignment="0" applyProtection="0">
      <alignment horizontal="centerContinuous"/>
    </xf>
    <xf numFmtId="0" fontId="114" fillId="47" borderId="0" applyNumberFormat="0" applyFont="0" applyBorder="0" applyAlignment="0" applyProtection="0">
      <alignment horizontal="centerContinuous"/>
    </xf>
    <xf numFmtId="0" fontId="110" fillId="39" borderId="123" applyNumberFormat="0" applyFont="0" applyBorder="0" applyAlignment="0"/>
    <xf numFmtId="0" fontId="9" fillId="40" borderId="124" applyNumberFormat="0" applyFont="0" applyBorder="0" applyAlignment="0" applyProtection="0"/>
    <xf numFmtId="0" fontId="9" fillId="40" borderId="124" applyNumberFormat="0" applyFont="0" applyBorder="0" applyAlignment="0" applyProtection="0"/>
    <xf numFmtId="10" fontId="9" fillId="40" borderId="0" applyNumberFormat="0" applyFont="0" applyBorder="0" applyAlignment="0"/>
    <xf numFmtId="38" fontId="76" fillId="39" borderId="0" applyNumberFormat="0" applyBorder="0" applyAlignment="0" applyProtection="0"/>
    <xf numFmtId="0" fontId="115" fillId="0" borderId="0" applyNumberFormat="0" applyFill="0" applyBorder="0" applyAlignment="0" applyProtection="0"/>
    <xf numFmtId="0" fontId="116" fillId="0" borderId="0" applyNumberFormat="0" applyFill="0" applyBorder="0" applyAlignment="0" applyProtection="0"/>
    <xf numFmtId="214" fontId="9" fillId="0" borderId="0">
      <protection locked="0"/>
    </xf>
    <xf numFmtId="214" fontId="9" fillId="0" borderId="0">
      <protection locked="0"/>
    </xf>
    <xf numFmtId="214" fontId="9" fillId="0" borderId="0">
      <protection locked="0"/>
    </xf>
    <xf numFmtId="214" fontId="9" fillId="0" borderId="0">
      <protection locked="0"/>
    </xf>
    <xf numFmtId="0" fontId="78" fillId="0" borderId="0"/>
    <xf numFmtId="37" fontId="117" fillId="0" borderId="0" applyFill="0" applyBorder="0" applyAlignment="0">
      <protection locked="0"/>
    </xf>
    <xf numFmtId="0" fontId="117" fillId="0" borderId="117" applyFill="0" applyBorder="0" applyAlignment="0">
      <alignment horizontal="center"/>
      <protection locked="0"/>
    </xf>
    <xf numFmtId="10" fontId="76" fillId="40" borderId="106" applyNumberFormat="0" applyBorder="0" applyAlignment="0" applyProtection="0"/>
    <xf numFmtId="0" fontId="9" fillId="0" borderId="0" applyFill="0" applyBorder="0" applyAlignment="0">
      <protection locked="0"/>
    </xf>
    <xf numFmtId="0" fontId="57" fillId="0" borderId="0" applyFill="0" applyBorder="0" applyAlignment="0" applyProtection="0">
      <protection locked="0"/>
    </xf>
    <xf numFmtId="201" fontId="9" fillId="0" borderId="0" applyFill="0" applyBorder="0" applyAlignment="0"/>
    <xf numFmtId="201" fontId="9" fillId="0" borderId="0" applyFill="0" applyBorder="0" applyAlignment="0"/>
    <xf numFmtId="199" fontId="89" fillId="0" borderId="0" applyFill="0" applyBorder="0" applyAlignment="0"/>
    <xf numFmtId="201" fontId="9" fillId="0" borderId="0" applyFill="0" applyBorder="0" applyAlignment="0"/>
    <xf numFmtId="201" fontId="9" fillId="0" borderId="0" applyFill="0" applyBorder="0" applyAlignment="0"/>
    <xf numFmtId="0" fontId="9" fillId="0" borderId="0" applyFill="0" applyBorder="0" applyAlignment="0"/>
    <xf numFmtId="0" fontId="9" fillId="0" borderId="0" applyFill="0" applyBorder="0" applyAlignment="0"/>
    <xf numFmtId="199" fontId="89" fillId="0" borderId="0" applyFill="0" applyBorder="0" applyAlignment="0"/>
    <xf numFmtId="166" fontId="69" fillId="0" borderId="0" applyFont="0" applyFill="0" applyBorder="0" applyAlignment="0" applyProtection="0"/>
    <xf numFmtId="4" fontId="112"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222" fontId="9" fillId="0" borderId="0" applyFont="0" applyFill="0" applyBorder="0" applyAlignment="0" applyProtection="0"/>
    <xf numFmtId="223" fontId="111" fillId="0" borderId="0">
      <protection locked="0"/>
    </xf>
    <xf numFmtId="165" fontId="69" fillId="0" borderId="0" applyFont="0" applyFill="0" applyBorder="0" applyAlignment="0" applyProtection="0"/>
    <xf numFmtId="224" fontId="112"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3" fontId="118" fillId="43" borderId="115">
      <alignment horizontal="center"/>
    </xf>
    <xf numFmtId="215" fontId="9" fillId="0" borderId="0"/>
    <xf numFmtId="215" fontId="9" fillId="0" borderId="0"/>
    <xf numFmtId="225" fontId="119" fillId="0" borderId="0"/>
    <xf numFmtId="226" fontId="119" fillId="0" borderId="0"/>
    <xf numFmtId="0" fontId="9" fillId="0" borderId="128" applyFont="0" applyFill="0" applyBorder="0" applyAlignment="0" applyProtection="0"/>
    <xf numFmtId="0" fontId="9" fillId="0" borderId="0"/>
    <xf numFmtId="0" fontId="9" fillId="0" borderId="0"/>
    <xf numFmtId="0" fontId="9" fillId="0" borderId="0" applyFill="0" applyBorder="0" applyAlignment="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48" borderId="125" applyNumberFormat="0" applyAlignment="0" applyProtection="0"/>
    <xf numFmtId="227" fontId="9" fillId="0" borderId="0" applyFont="0" applyFill="0" applyBorder="0" applyAlignment="0" applyProtection="0"/>
    <xf numFmtId="218" fontId="9" fillId="0" borderId="0" applyFont="0" applyFill="0" applyBorder="0" applyAlignment="0" applyProtection="0"/>
    <xf numFmtId="0" fontId="120" fillId="4" borderId="0"/>
    <xf numFmtId="0" fontId="9" fillId="0" borderId="118" applyFont="0" applyFill="0" applyBorder="0" applyAlignment="0" applyProtection="0">
      <alignment horizontal="right"/>
    </xf>
    <xf numFmtId="0" fontId="9" fillId="0" borderId="0" applyFont="0" applyFill="0" applyBorder="0" applyAlignment="0" applyProtection="0"/>
    <xf numFmtId="0" fontId="9" fillId="0" borderId="0" applyFont="0" applyFill="0" applyBorder="0" applyAlignment="0" applyProtection="0"/>
    <xf numFmtId="218" fontId="9" fillId="0" borderId="0" applyFont="0" applyFill="0" applyBorder="0" applyAlignment="0" applyProtection="0"/>
    <xf numFmtId="228" fontId="9" fillId="0" borderId="0" applyFont="0" applyFill="0" applyBorder="0" applyAlignment="0" applyProtection="0"/>
    <xf numFmtId="228"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0" fontId="112" fillId="0" borderId="0" applyFont="0" applyFill="0" applyBorder="0" applyAlignment="0" applyProtection="0"/>
    <xf numFmtId="0" fontId="63" fillId="36" borderId="126" applyNumberFormat="0" applyFont="0" applyBorder="0" applyAlignment="0" applyProtection="0"/>
    <xf numFmtId="201" fontId="9" fillId="0" borderId="0" applyFill="0" applyBorder="0" applyAlignment="0"/>
    <xf numFmtId="201" fontId="9" fillId="0" borderId="0" applyFill="0" applyBorder="0" applyAlignment="0"/>
    <xf numFmtId="199" fontId="89" fillId="0" borderId="0" applyFill="0" applyBorder="0" applyAlignment="0"/>
    <xf numFmtId="201" fontId="9" fillId="0" borderId="0" applyFill="0" applyBorder="0" applyAlignment="0"/>
    <xf numFmtId="201" fontId="9" fillId="0" borderId="0" applyFill="0" applyBorder="0" applyAlignment="0"/>
    <xf numFmtId="0" fontId="9" fillId="0" borderId="0" applyFill="0" applyBorder="0" applyAlignment="0"/>
    <xf numFmtId="0" fontId="9" fillId="0" borderId="0" applyFill="0" applyBorder="0" applyAlignment="0"/>
    <xf numFmtId="199" fontId="89" fillId="0" borderId="0" applyFill="0" applyBorder="0" applyAlignment="0"/>
    <xf numFmtId="14" fontId="88" fillId="49" borderId="113" applyNumberFormat="0" applyFont="0" applyBorder="0" applyAlignment="0" applyProtection="0">
      <alignment horizontal="center" vertical="center"/>
    </xf>
    <xf numFmtId="3" fontId="108" fillId="0" borderId="0" applyFill="0" applyBorder="0" applyAlignment="0" applyProtection="0"/>
    <xf numFmtId="3" fontId="82" fillId="0" borderId="0" applyFill="0" applyBorder="0" applyAlignment="0" applyProtection="0"/>
    <xf numFmtId="3" fontId="108" fillId="0" borderId="0" applyFill="0" applyBorder="0" applyAlignment="0" applyProtection="0"/>
    <xf numFmtId="229" fontId="121" fillId="0" borderId="0">
      <protection locked="0"/>
    </xf>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38" fontId="57" fillId="50" borderId="0" applyNumberFormat="0" applyFont="0" applyBorder="0" applyAlignment="0" applyProtection="0"/>
    <xf numFmtId="3" fontId="122" fillId="51" borderId="0">
      <alignment horizontal="left"/>
    </xf>
    <xf numFmtId="38" fontId="123" fillId="0" borderId="0" applyFill="0" applyBorder="0" applyAlignment="0" applyProtection="0"/>
    <xf numFmtId="0" fontId="9" fillId="0" borderId="0" applyFill="0" applyBorder="0" applyAlignment="0" applyProtection="0"/>
    <xf numFmtId="49" fontId="69" fillId="0" borderId="0" applyFill="0" applyBorder="0" applyAlignment="0"/>
    <xf numFmtId="49" fontId="6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ont="0" applyFill="0" applyBorder="0" applyAlignment="0" applyProtection="0"/>
    <xf numFmtId="18" fontId="124" fillId="0" borderId="0" applyFont="0" applyFill="0" applyBorder="0" applyAlignment="0" applyProtection="0">
      <alignment horizontal="left"/>
    </xf>
    <xf numFmtId="3" fontId="125" fillId="51" borderId="0">
      <alignment horizontal="center"/>
    </xf>
    <xf numFmtId="3" fontId="126" fillId="51" borderId="0">
      <alignment horizontal="left"/>
    </xf>
    <xf numFmtId="214" fontId="9" fillId="0" borderId="127">
      <protection locked="0"/>
    </xf>
    <xf numFmtId="214" fontId="9" fillId="0" borderId="127">
      <protection locked="0"/>
    </xf>
    <xf numFmtId="3" fontId="67" fillId="52" borderId="0">
      <alignment horizontal="right"/>
    </xf>
    <xf numFmtId="10" fontId="127" fillId="0" borderId="119" applyNumberFormat="0" applyFont="0" applyFill="0" applyAlignment="0" applyProtection="0"/>
    <xf numFmtId="37" fontId="76" fillId="41" borderId="0" applyNumberFormat="0" applyBorder="0" applyAlignment="0" applyProtection="0"/>
    <xf numFmtId="230" fontId="111" fillId="0" borderId="0">
      <protection locked="0"/>
    </xf>
    <xf numFmtId="231" fontId="111" fillId="0" borderId="0">
      <protection locked="0"/>
    </xf>
    <xf numFmtId="168" fontId="9" fillId="0" borderId="0" applyFont="0" applyFill="0" applyBorder="0" applyAlignment="0" applyProtection="0"/>
    <xf numFmtId="0" fontId="9" fillId="0" borderId="112" applyFont="0" applyFill="0" applyBorder="0" applyAlignment="0" applyProtection="0"/>
    <xf numFmtId="0" fontId="1" fillId="0" borderId="0"/>
    <xf numFmtId="9" fontId="1" fillId="0" borderId="0" applyFont="0" applyFill="0" applyBorder="0" applyAlignment="0" applyProtection="0"/>
    <xf numFmtId="168" fontId="9" fillId="0" borderId="0" applyFont="0" applyFill="0" applyBorder="0" applyAlignment="0" applyProtection="0"/>
    <xf numFmtId="0" fontId="9" fillId="0" borderId="0"/>
    <xf numFmtId="181" fontId="80" fillId="37" borderId="106">
      <protection locked="0"/>
    </xf>
    <xf numFmtId="49" fontId="95" fillId="38" borderId="106" applyProtection="0">
      <alignment horizontal="left" indent="1"/>
      <protection locked="0"/>
    </xf>
    <xf numFmtId="49" fontId="95" fillId="37" borderId="106" applyProtection="0">
      <alignment horizontal="left" indent="1"/>
      <protection locked="0"/>
    </xf>
    <xf numFmtId="10" fontId="76" fillId="40" borderId="106" applyNumberFormat="0" applyBorder="0" applyAlignment="0" applyProtection="0"/>
    <xf numFmtId="40" fontId="89" fillId="40" borderId="129">
      <alignment vertical="center"/>
    </xf>
    <xf numFmtId="0" fontId="1" fillId="0" borderId="0"/>
    <xf numFmtId="0" fontId="1" fillId="0" borderId="0"/>
    <xf numFmtId="0" fontId="1" fillId="0" borderId="0"/>
    <xf numFmtId="0" fontId="1" fillId="0" borderId="0"/>
    <xf numFmtId="211" fontId="82" fillId="37" borderId="129">
      <alignment horizontal="center"/>
      <protection locked="0"/>
    </xf>
    <xf numFmtId="0" fontId="1" fillId="0" borderId="0"/>
    <xf numFmtId="10" fontId="76" fillId="40" borderId="106" applyNumberFormat="0" applyBorder="0" applyAlignment="0" applyProtection="0"/>
    <xf numFmtId="0" fontId="9" fillId="0" borderId="0"/>
    <xf numFmtId="0" fontId="9" fillId="0" borderId="112" applyFont="0" applyFill="0" applyBorder="0" applyAlignment="0" applyProtection="0"/>
    <xf numFmtId="0" fontId="1" fillId="0" borderId="0"/>
    <xf numFmtId="9" fontId="1" fillId="0" borderId="0" applyFont="0" applyFill="0" applyBorder="0" applyAlignment="0" applyProtection="0"/>
    <xf numFmtId="0" fontId="9" fillId="0" borderId="0"/>
    <xf numFmtId="0" fontId="9" fillId="0" borderId="0"/>
    <xf numFmtId="0" fontId="9" fillId="0" borderId="0"/>
    <xf numFmtId="49" fontId="95" fillId="38" borderId="129" applyProtection="0">
      <alignment horizontal="left" indent="1"/>
      <protection locked="0"/>
    </xf>
    <xf numFmtId="211" fontId="82" fillId="37" borderId="129">
      <alignment horizontal="center"/>
      <protection locked="0"/>
    </xf>
    <xf numFmtId="0" fontId="94" fillId="0" borderId="112">
      <alignment horizontal="left" vertical="center"/>
    </xf>
    <xf numFmtId="0" fontId="94" fillId="0" borderId="128">
      <alignment horizontal="left" vertical="center"/>
    </xf>
    <xf numFmtId="181" fontId="80" fillId="37" borderId="129">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06">
      <alignment vertical="center"/>
    </xf>
    <xf numFmtId="211" fontId="82" fillId="37" borderId="106">
      <alignment horizontal="center"/>
      <protection locked="0"/>
    </xf>
    <xf numFmtId="40" fontId="89" fillId="40" borderId="129">
      <alignment vertical="center"/>
    </xf>
    <xf numFmtId="211" fontId="82" fillId="37" borderId="129">
      <alignment horizontal="center"/>
      <protection locked="0"/>
    </xf>
    <xf numFmtId="0" fontId="9" fillId="0" borderId="0"/>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0" fontId="9" fillId="0" borderId="0"/>
    <xf numFmtId="49" fontId="95" fillId="37" borderId="129" applyProtection="0">
      <alignment horizontal="left" indent="1"/>
      <protection locked="0"/>
    </xf>
    <xf numFmtId="0" fontId="9" fillId="0" borderId="0"/>
    <xf numFmtId="0" fontId="9" fillId="0" borderId="0"/>
    <xf numFmtId="0" fontId="9" fillId="0" borderId="128" applyFont="0" applyFill="0" applyBorder="0" applyAlignment="0" applyProtection="0"/>
    <xf numFmtId="0" fontId="9" fillId="0" borderId="0"/>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0" fontId="94" fillId="0" borderId="128">
      <alignment horizontal="left" vertical="center"/>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40" borderId="124" applyNumberFormat="0" applyFont="0" applyBorder="0" applyAlignment="0" applyProtection="0"/>
    <xf numFmtId="0" fontId="9" fillId="40" borderId="124" applyNumberFormat="0" applyFont="0" applyBorder="0" applyAlignment="0" applyProtection="0"/>
    <xf numFmtId="10" fontId="76" fillId="40" borderId="129" applyNumberFormat="0" applyBorder="0" applyAlignment="0" applyProtection="0"/>
    <xf numFmtId="0" fontId="9" fillId="48" borderId="125" applyNumberFormat="0" applyAlignment="0" applyProtection="0"/>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0" borderId="128" applyFont="0" applyFill="0" applyBorder="0" applyAlignment="0" applyProtection="0"/>
    <xf numFmtId="49" fontId="95" fillId="38" borderId="129" applyProtection="0">
      <alignment horizontal="left" indent="1"/>
      <protection locked="0"/>
    </xf>
    <xf numFmtId="211" fontId="82" fillId="37" borderId="129">
      <alignment horizontal="center"/>
      <protection locked="0"/>
    </xf>
    <xf numFmtId="0" fontId="94" fillId="0" borderId="112">
      <alignment horizontal="left" vertical="center"/>
    </xf>
    <xf numFmtId="181" fontId="80" fillId="37" borderId="129">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211" fontId="82" fillId="37" borderId="129">
      <alignment horizontal="center"/>
      <protection locked="0"/>
    </xf>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49" fontId="95" fillId="37" borderId="129" applyProtection="0">
      <alignment horizontal="left" indent="1"/>
      <protection locked="0"/>
    </xf>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0" fontId="94" fillId="0" borderId="128">
      <alignment horizontal="left" vertical="center"/>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40" borderId="124" applyNumberFormat="0" applyFont="0" applyBorder="0" applyAlignment="0" applyProtection="0"/>
    <xf numFmtId="0" fontId="9" fillId="40" borderId="124" applyNumberFormat="0" applyFont="0" applyBorder="0" applyAlignment="0" applyProtection="0"/>
    <xf numFmtId="10" fontId="76" fillId="40" borderId="129" applyNumberFormat="0" applyBorder="0" applyAlignment="0" applyProtection="0"/>
    <xf numFmtId="0" fontId="9" fillId="48" borderId="125" applyNumberFormat="0" applyAlignment="0" applyProtection="0"/>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0" borderId="128" applyFont="0" applyFill="0" applyBorder="0" applyAlignment="0" applyProtection="0"/>
    <xf numFmtId="49" fontId="95" fillId="38" borderId="129" applyProtection="0">
      <alignment horizontal="left" indent="1"/>
      <protection locked="0"/>
    </xf>
    <xf numFmtId="211" fontId="82" fillId="37" borderId="129">
      <alignment horizontal="center"/>
      <protection locked="0"/>
    </xf>
    <xf numFmtId="0" fontId="94" fillId="0" borderId="128">
      <alignment horizontal="left" vertical="center"/>
    </xf>
    <xf numFmtId="181" fontId="80" fillId="37" borderId="129">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211" fontId="82" fillId="37" borderId="129">
      <alignment horizontal="center"/>
      <protection locked="0"/>
    </xf>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49" fontId="95" fillId="37" borderId="129" applyProtection="0">
      <alignment horizontal="left" indent="1"/>
      <protection locked="0"/>
    </xf>
    <xf numFmtId="9" fontId="93" fillId="0" borderId="0" applyFont="0" applyFill="0" applyBorder="0" applyAlignment="0" applyProtection="0"/>
    <xf numFmtId="0" fontId="9" fillId="0" borderId="0"/>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78" fillId="0" borderId="0">
      <alignment vertical="center"/>
    </xf>
    <xf numFmtId="0" fontId="69" fillId="0" borderId="0">
      <alignment vertical="top"/>
    </xf>
    <xf numFmtId="0" fontId="69" fillId="0" borderId="0">
      <alignment vertical="top"/>
    </xf>
    <xf numFmtId="0" fontId="78" fillId="0" borderId="0">
      <alignment vertical="center"/>
    </xf>
    <xf numFmtId="0" fontId="78" fillId="0" borderId="0">
      <alignment vertical="center"/>
    </xf>
    <xf numFmtId="0" fontId="78" fillId="0" borderId="0">
      <alignment vertical="center"/>
    </xf>
    <xf numFmtId="0" fontId="69" fillId="0" borderId="0">
      <alignment vertical="top"/>
    </xf>
    <xf numFmtId="0" fontId="69" fillId="0" borderId="0">
      <alignment vertical="top"/>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69" fillId="0" borderId="0">
      <alignment vertical="top"/>
    </xf>
    <xf numFmtId="0" fontId="69" fillId="0" borderId="0">
      <alignment vertical="top"/>
    </xf>
    <xf numFmtId="0" fontId="78" fillId="0" borderId="0">
      <alignment vertical="center"/>
    </xf>
    <xf numFmtId="0" fontId="78" fillId="0" borderId="0">
      <alignment vertical="center"/>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69" fillId="0" borderId="0">
      <alignment vertical="top"/>
    </xf>
    <xf numFmtId="0" fontId="69" fillId="0" borderId="0">
      <alignment vertical="top"/>
    </xf>
    <xf numFmtId="0" fontId="78" fillId="0" borderId="0">
      <alignment vertical="center"/>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69" fillId="0" borderId="0">
      <alignment vertical="top"/>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69" fillId="0" borderId="0">
      <alignment vertical="top"/>
    </xf>
    <xf numFmtId="0" fontId="69" fillId="0" borderId="0">
      <alignment vertical="top"/>
    </xf>
    <xf numFmtId="0" fontId="78" fillId="0" borderId="0">
      <alignment vertical="center"/>
    </xf>
    <xf numFmtId="0" fontId="69" fillId="0" borderId="0">
      <alignment vertical="top"/>
    </xf>
    <xf numFmtId="0" fontId="69" fillId="0" borderId="0">
      <alignment vertical="top"/>
    </xf>
    <xf numFmtId="0" fontId="78" fillId="0" borderId="0">
      <alignment vertical="center"/>
    </xf>
    <xf numFmtId="0" fontId="78" fillId="0" borderId="0">
      <alignment vertical="center"/>
    </xf>
    <xf numFmtId="0" fontId="78" fillId="0" borderId="0">
      <alignment vertical="center"/>
    </xf>
    <xf numFmtId="0" fontId="81" fillId="0" borderId="0"/>
    <xf numFmtId="0" fontId="81" fillId="0" borderId="0"/>
    <xf numFmtId="209" fontId="9" fillId="0" borderId="0" applyFont="0" applyFill="0" applyBorder="0" applyAlignment="0" applyProtection="0"/>
    <xf numFmtId="4" fontId="69" fillId="31" borderId="0" applyNumberFormat="0" applyProtection="0">
      <alignment horizontal="left" vertical="center" indent="1"/>
    </xf>
    <xf numFmtId="4" fontId="69" fillId="10" borderId="0"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0" fontId="89" fillId="19" borderId="101">
      <alignment vertical="center"/>
    </xf>
    <xf numFmtId="4" fontId="67" fillId="25" borderId="104" applyNumberFormat="0" applyProtection="0">
      <alignment vertical="center"/>
    </xf>
    <xf numFmtId="4" fontId="68" fillId="25" borderId="104" applyNumberFormat="0" applyProtection="0">
      <alignment vertical="center"/>
    </xf>
    <xf numFmtId="4" fontId="67" fillId="25" borderId="104" applyNumberFormat="0" applyProtection="0">
      <alignment horizontal="left" vertical="center" indent="1"/>
    </xf>
    <xf numFmtId="0" fontId="67" fillId="25" borderId="104" applyNumberFormat="0" applyProtection="0">
      <alignment horizontal="left" vertical="top" indent="1"/>
    </xf>
    <xf numFmtId="4" fontId="69" fillId="15" borderId="104" applyNumberFormat="0" applyProtection="0">
      <alignment horizontal="right" vertical="center"/>
    </xf>
    <xf numFmtId="4" fontId="69" fillId="11" borderId="104" applyNumberFormat="0" applyProtection="0">
      <alignment horizontal="right" vertical="center"/>
    </xf>
    <xf numFmtId="4" fontId="69" fillId="23" borderId="104" applyNumberFormat="0" applyProtection="0">
      <alignment horizontal="right" vertical="center"/>
    </xf>
    <xf numFmtId="4" fontId="69" fillId="24" borderId="104" applyNumberFormat="0" applyProtection="0">
      <alignment horizontal="right" vertical="center"/>
    </xf>
    <xf numFmtId="4" fontId="69" fillId="26" borderId="104" applyNumberFormat="0" applyProtection="0">
      <alignment horizontal="right" vertical="center"/>
    </xf>
    <xf numFmtId="4" fontId="69" fillId="27" borderId="104" applyNumberFormat="0" applyProtection="0">
      <alignment horizontal="right" vertical="center"/>
    </xf>
    <xf numFmtId="4" fontId="69" fillId="17" borderId="104" applyNumberFormat="0" applyProtection="0">
      <alignment horizontal="right" vertical="center"/>
    </xf>
    <xf numFmtId="4" fontId="69" fillId="28" borderId="104" applyNumberFormat="0" applyProtection="0">
      <alignment horizontal="right" vertical="center"/>
    </xf>
    <xf numFmtId="4" fontId="69" fillId="29" borderId="104" applyNumberFormat="0" applyProtection="0">
      <alignment horizontal="right" vertical="center"/>
    </xf>
    <xf numFmtId="4" fontId="69" fillId="10" borderId="104" applyNumberFormat="0" applyProtection="0">
      <alignment horizontal="right" vertical="center"/>
    </xf>
    <xf numFmtId="0" fontId="9" fillId="16" borderId="104" applyNumberFormat="0" applyProtection="0">
      <alignment horizontal="left" vertical="center" indent="1"/>
    </xf>
    <xf numFmtId="0" fontId="9" fillId="16" borderId="104" applyNumberFormat="0" applyProtection="0">
      <alignment horizontal="left" vertical="top" indent="1"/>
    </xf>
    <xf numFmtId="0" fontId="9" fillId="10" borderId="104" applyNumberFormat="0" applyProtection="0">
      <alignment horizontal="left" vertical="center" indent="1"/>
    </xf>
    <xf numFmtId="0" fontId="9" fillId="10" borderId="104" applyNumberFormat="0" applyProtection="0">
      <alignment horizontal="left" vertical="top" indent="1"/>
    </xf>
    <xf numFmtId="0" fontId="9" fillId="14" borderId="104" applyNumberFormat="0" applyProtection="0">
      <alignment horizontal="left" vertical="center" indent="1"/>
    </xf>
    <xf numFmtId="0" fontId="9" fillId="14" borderId="104" applyNumberFormat="0" applyProtection="0">
      <alignment horizontal="left" vertical="top" indent="1"/>
    </xf>
    <xf numFmtId="0" fontId="9" fillId="31" borderId="104" applyNumberFormat="0" applyProtection="0">
      <alignment horizontal="left" vertical="center" indent="1"/>
    </xf>
    <xf numFmtId="0" fontId="9" fillId="31" borderId="104" applyNumberFormat="0" applyProtection="0">
      <alignment horizontal="left" vertical="top" indent="1"/>
    </xf>
    <xf numFmtId="0" fontId="9" fillId="13" borderId="129" applyNumberFormat="0">
      <protection locked="0"/>
    </xf>
    <xf numFmtId="4" fontId="69" fillId="12" borderId="104" applyNumberFormat="0" applyProtection="0">
      <alignment vertical="center"/>
    </xf>
    <xf numFmtId="4" fontId="71" fillId="12" borderId="104" applyNumberFormat="0" applyProtection="0">
      <alignment vertical="center"/>
    </xf>
    <xf numFmtId="4" fontId="69" fillId="12" borderId="104" applyNumberFormat="0" applyProtection="0">
      <alignment horizontal="left" vertical="center" indent="1"/>
    </xf>
    <xf numFmtId="0" fontId="69" fillId="12" borderId="104" applyNumberFormat="0" applyProtection="0">
      <alignment horizontal="left" vertical="top" indent="1"/>
    </xf>
    <xf numFmtId="4" fontId="69" fillId="31" borderId="104" applyNumberFormat="0" applyProtection="0">
      <alignment horizontal="right" vertical="center"/>
    </xf>
    <xf numFmtId="4" fontId="71" fillId="31" borderId="104" applyNumberFormat="0" applyProtection="0">
      <alignment horizontal="right" vertical="center"/>
    </xf>
    <xf numFmtId="4" fontId="69" fillId="35" borderId="104" applyNumberFormat="0" applyProtection="0">
      <alignment horizontal="left" vertical="center" indent="1"/>
    </xf>
    <xf numFmtId="0" fontId="69" fillId="10" borderId="104" applyNumberFormat="0" applyProtection="0">
      <alignment horizontal="left" vertical="top" indent="1"/>
    </xf>
    <xf numFmtId="4" fontId="73" fillId="31" borderId="104" applyNumberFormat="0" applyProtection="0">
      <alignment horizontal="right" vertical="center"/>
    </xf>
    <xf numFmtId="0" fontId="9" fillId="16" borderId="104" applyNumberFormat="0" applyProtection="0">
      <alignment horizontal="left" vertical="center" indent="1"/>
    </xf>
    <xf numFmtId="4" fontId="69" fillId="31" borderId="104" applyNumberFormat="0" applyProtection="0">
      <alignment horizontal="right" vertical="center"/>
    </xf>
    <xf numFmtId="0" fontId="9" fillId="10" borderId="104" applyNumberFormat="0" applyProtection="0">
      <alignment horizontal="left" vertical="center" indent="1"/>
    </xf>
    <xf numFmtId="0" fontId="9" fillId="14" borderId="104" applyNumberFormat="0" applyProtection="0">
      <alignment horizontal="left" vertical="center" indent="1"/>
    </xf>
    <xf numFmtId="0" fontId="9" fillId="31" borderId="104" applyNumberFormat="0" applyProtection="0">
      <alignment horizontal="left" vertical="center" indent="1"/>
    </xf>
    <xf numFmtId="4" fontId="69" fillId="31" borderId="104" applyNumberFormat="0" applyProtection="0">
      <alignment horizontal="right" vertical="center"/>
    </xf>
    <xf numFmtId="4" fontId="71" fillId="31" borderId="104" applyNumberFormat="0" applyProtection="0">
      <alignment horizontal="right" vertical="center"/>
    </xf>
    <xf numFmtId="0" fontId="9" fillId="16" borderId="104" applyNumberFormat="0" applyProtection="0">
      <alignment horizontal="left" vertical="center" indent="1"/>
    </xf>
    <xf numFmtId="4" fontId="69" fillId="31" borderId="104" applyNumberFormat="0" applyProtection="0">
      <alignment horizontal="right" vertical="center"/>
    </xf>
    <xf numFmtId="4" fontId="71" fillId="31" borderId="104" applyNumberFormat="0" applyProtection="0">
      <alignment horizontal="right" vertical="center"/>
    </xf>
    <xf numFmtId="0" fontId="9" fillId="10" borderId="104" applyNumberFormat="0" applyProtection="0">
      <alignment horizontal="left" vertical="center" indent="1"/>
    </xf>
    <xf numFmtId="0" fontId="9" fillId="14" borderId="104" applyNumberFormat="0" applyProtection="0">
      <alignment horizontal="left" vertical="center" indent="1"/>
    </xf>
    <xf numFmtId="0" fontId="9" fillId="31" borderId="104" applyNumberFormat="0" applyProtection="0">
      <alignment horizontal="left" vertical="center" indent="1"/>
    </xf>
    <xf numFmtId="4" fontId="69" fillId="12" borderId="104"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40" fontId="89" fillId="40" borderId="129">
      <alignment vertical="center"/>
    </xf>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0" fontId="1" fillId="0" borderId="0"/>
    <xf numFmtId="9" fontId="1" fillId="0" borderId="0" applyFont="0" applyFill="0" applyBorder="0" applyAlignment="0" applyProtection="0"/>
    <xf numFmtId="40" fontId="89" fillId="40" borderId="129">
      <alignment vertical="center"/>
    </xf>
    <xf numFmtId="0" fontId="1" fillId="0" borderId="0"/>
    <xf numFmtId="0" fontId="1" fillId="0" borderId="0"/>
    <xf numFmtId="0" fontId="1" fillId="0" borderId="0"/>
    <xf numFmtId="0" fontId="1" fillId="0" borderId="0"/>
    <xf numFmtId="211" fontId="82" fillId="37" borderId="129">
      <alignment horizontal="center"/>
      <protection locked="0"/>
    </xf>
    <xf numFmtId="0" fontId="1" fillId="0" borderId="0"/>
    <xf numFmtId="0" fontId="1" fillId="0" borderId="0"/>
    <xf numFmtId="9" fontId="1" fillId="0" borderId="0" applyFont="0" applyFill="0" applyBorder="0" applyAlignment="0" applyProtection="0"/>
    <xf numFmtId="49" fontId="95" fillId="38" borderId="129" applyProtection="0">
      <alignment horizontal="left" indent="1"/>
      <protection locked="0"/>
    </xf>
    <xf numFmtId="211" fontId="82" fillId="37" borderId="129">
      <alignment horizontal="center"/>
      <protection locked="0"/>
    </xf>
    <xf numFmtId="0" fontId="94" fillId="0" borderId="128">
      <alignment horizontal="left" vertical="center"/>
    </xf>
    <xf numFmtId="181" fontId="80" fillId="37" borderId="129">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49" fontId="95" fillId="37" borderId="129" applyProtection="0">
      <alignment horizontal="left" indent="1"/>
      <protection locked="0"/>
    </xf>
    <xf numFmtId="0" fontId="9" fillId="0" borderId="128" applyFont="0" applyFill="0" applyBorder="0" applyAlignment="0" applyProtection="0"/>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0" fontId="94" fillId="0" borderId="128">
      <alignment horizontal="left" vertical="center"/>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40" borderId="124" applyNumberFormat="0" applyFont="0" applyBorder="0" applyAlignment="0" applyProtection="0"/>
    <xf numFmtId="0" fontId="9" fillId="40" borderId="124" applyNumberFormat="0" applyFont="0" applyBorder="0" applyAlignment="0" applyProtection="0"/>
    <xf numFmtId="10" fontId="76" fillId="40" borderId="129" applyNumberFormat="0" applyBorder="0" applyAlignment="0" applyProtection="0"/>
    <xf numFmtId="0" fontId="9" fillId="48" borderId="125" applyNumberFormat="0" applyAlignment="0" applyProtection="0"/>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0" borderId="128" applyFont="0" applyFill="0" applyBorder="0" applyAlignment="0" applyProtection="0"/>
    <xf numFmtId="49" fontId="95" fillId="38" borderId="129" applyProtection="0">
      <alignment horizontal="left" indent="1"/>
      <protection locked="0"/>
    </xf>
    <xf numFmtId="211" fontId="82" fillId="37" borderId="129">
      <alignment horizontal="center"/>
      <protection locked="0"/>
    </xf>
    <xf numFmtId="181" fontId="80" fillId="37" borderId="129">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211" fontId="82" fillId="37" borderId="129">
      <alignment horizontal="center"/>
      <protection locked="0"/>
    </xf>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49" fontId="95" fillId="37" borderId="129" applyProtection="0">
      <alignment horizontal="left" indent="1"/>
      <protection locked="0"/>
    </xf>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0" fontId="94" fillId="0" borderId="128">
      <alignment horizontal="left" vertical="center"/>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40" borderId="124" applyNumberFormat="0" applyFont="0" applyBorder="0" applyAlignment="0" applyProtection="0"/>
    <xf numFmtId="0" fontId="9" fillId="40" borderId="124" applyNumberFormat="0" applyFont="0" applyBorder="0" applyAlignment="0" applyProtection="0"/>
    <xf numFmtId="10" fontId="76" fillId="40" borderId="129" applyNumberFormat="0" applyBorder="0" applyAlignment="0" applyProtection="0"/>
    <xf numFmtId="0" fontId="9" fillId="48" borderId="125" applyNumberFormat="0" applyAlignment="0" applyProtection="0"/>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0" borderId="128" applyFont="0" applyFill="0" applyBorder="0" applyAlignment="0" applyProtection="0"/>
    <xf numFmtId="49" fontId="95" fillId="38" borderId="129" applyProtection="0">
      <alignment horizontal="left" indent="1"/>
      <protection locked="0"/>
    </xf>
    <xf numFmtId="211" fontId="82" fillId="37" borderId="129">
      <alignment horizontal="center"/>
      <protection locked="0"/>
    </xf>
    <xf numFmtId="0" fontId="94" fillId="0" borderId="128">
      <alignment horizontal="left" vertical="center"/>
    </xf>
    <xf numFmtId="181" fontId="80" fillId="37" borderId="129">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211" fontId="82" fillId="37" borderId="129">
      <alignment horizontal="center"/>
      <protection locked="0"/>
    </xf>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49" fontId="95" fillId="37" borderId="129" applyProtection="0">
      <alignment horizontal="left" indent="1"/>
      <protection locked="0"/>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9" fillId="14" borderId="104" applyNumberFormat="0" applyProtection="0">
      <alignment horizontal="left" vertical="center" indent="1"/>
    </xf>
    <xf numFmtId="0" fontId="1" fillId="0" borderId="0"/>
    <xf numFmtId="4" fontId="67" fillId="25" borderId="104" applyNumberFormat="0" applyProtection="0">
      <alignment vertical="center"/>
    </xf>
    <xf numFmtId="4" fontId="68" fillId="25" borderId="104" applyNumberFormat="0" applyProtection="0">
      <alignment vertical="center"/>
    </xf>
    <xf numFmtId="4" fontId="67" fillId="25" borderId="104" applyNumberFormat="0" applyProtection="0">
      <alignment horizontal="left" vertical="center" indent="1"/>
    </xf>
    <xf numFmtId="0" fontId="67" fillId="25" borderId="104" applyNumberFormat="0" applyProtection="0">
      <alignment horizontal="left" vertical="top" indent="1"/>
    </xf>
    <xf numFmtId="4" fontId="69" fillId="15" borderId="104" applyNumberFormat="0" applyProtection="0">
      <alignment horizontal="right" vertical="center"/>
    </xf>
    <xf numFmtId="4" fontId="69" fillId="11" borderId="104" applyNumberFormat="0" applyProtection="0">
      <alignment horizontal="right" vertical="center"/>
    </xf>
    <xf numFmtId="4" fontId="69" fillId="23" borderId="104" applyNumberFormat="0" applyProtection="0">
      <alignment horizontal="right" vertical="center"/>
    </xf>
    <xf numFmtId="4" fontId="69" fillId="24" borderId="104" applyNumberFormat="0" applyProtection="0">
      <alignment horizontal="right" vertical="center"/>
    </xf>
    <xf numFmtId="4" fontId="69" fillId="26" borderId="104" applyNumberFormat="0" applyProtection="0">
      <alignment horizontal="right" vertical="center"/>
    </xf>
    <xf numFmtId="4" fontId="69" fillId="27" borderId="104" applyNumberFormat="0" applyProtection="0">
      <alignment horizontal="right" vertical="center"/>
    </xf>
    <xf numFmtId="4" fontId="69" fillId="17" borderId="104" applyNumberFormat="0" applyProtection="0">
      <alignment horizontal="right" vertical="center"/>
    </xf>
    <xf numFmtId="4" fontId="69" fillId="28" borderId="104" applyNumberFormat="0" applyProtection="0">
      <alignment horizontal="right" vertical="center"/>
    </xf>
    <xf numFmtId="4" fontId="69" fillId="29" borderId="104" applyNumberFormat="0" applyProtection="0">
      <alignment horizontal="right" vertical="center"/>
    </xf>
    <xf numFmtId="4" fontId="69" fillId="10" borderId="104" applyNumberFormat="0" applyProtection="0">
      <alignment horizontal="right" vertical="center"/>
    </xf>
    <xf numFmtId="0" fontId="9" fillId="16" borderId="104" applyNumberFormat="0" applyProtection="0">
      <alignment horizontal="left" vertical="center" indent="1"/>
    </xf>
    <xf numFmtId="0" fontId="9" fillId="16" borderId="104" applyNumberFormat="0" applyProtection="0">
      <alignment horizontal="left" vertical="top" indent="1"/>
    </xf>
    <xf numFmtId="0" fontId="9" fillId="10" borderId="104" applyNumberFormat="0" applyProtection="0">
      <alignment horizontal="left" vertical="center" indent="1"/>
    </xf>
    <xf numFmtId="0" fontId="9" fillId="10" borderId="104" applyNumberFormat="0" applyProtection="0">
      <alignment horizontal="left" vertical="top" indent="1"/>
    </xf>
    <xf numFmtId="0" fontId="9" fillId="14" borderId="104" applyNumberFormat="0" applyProtection="0">
      <alignment horizontal="left" vertical="center" indent="1"/>
    </xf>
    <xf numFmtId="0" fontId="9" fillId="14" borderId="104" applyNumberFormat="0" applyProtection="0">
      <alignment horizontal="left" vertical="top" indent="1"/>
    </xf>
    <xf numFmtId="0" fontId="9" fillId="31" borderId="104" applyNumberFormat="0" applyProtection="0">
      <alignment horizontal="left" vertical="center" indent="1"/>
    </xf>
    <xf numFmtId="0" fontId="9" fillId="31" borderId="104" applyNumberFormat="0" applyProtection="0">
      <alignment horizontal="left" vertical="top" indent="1"/>
    </xf>
    <xf numFmtId="4" fontId="69" fillId="12" borderId="104" applyNumberFormat="0" applyProtection="0">
      <alignment vertical="center"/>
    </xf>
    <xf numFmtId="4" fontId="71" fillId="12" borderId="104" applyNumberFormat="0" applyProtection="0">
      <alignment vertical="center"/>
    </xf>
    <xf numFmtId="4" fontId="69" fillId="12" borderId="104" applyNumberFormat="0" applyProtection="0">
      <alignment horizontal="left" vertical="center" indent="1"/>
    </xf>
    <xf numFmtId="0" fontId="69" fillId="12" borderId="104" applyNumberFormat="0" applyProtection="0">
      <alignment horizontal="left" vertical="top" indent="1"/>
    </xf>
    <xf numFmtId="4" fontId="69" fillId="31" borderId="104" applyNumberFormat="0" applyProtection="0">
      <alignment horizontal="right" vertical="center"/>
    </xf>
    <xf numFmtId="4" fontId="71" fillId="31" borderId="104" applyNumberFormat="0" applyProtection="0">
      <alignment horizontal="right" vertical="center"/>
    </xf>
    <xf numFmtId="4" fontId="69" fillId="35" borderId="104" applyNumberFormat="0" applyProtection="0">
      <alignment horizontal="left" vertical="center" indent="1"/>
    </xf>
    <xf numFmtId="0" fontId="69" fillId="10" borderId="104" applyNumberFormat="0" applyProtection="0">
      <alignment horizontal="left" vertical="top" indent="1"/>
    </xf>
    <xf numFmtId="4" fontId="73" fillId="31" borderId="104" applyNumberFormat="0" applyProtection="0">
      <alignment horizontal="right" vertical="center"/>
    </xf>
    <xf numFmtId="0" fontId="9" fillId="16" borderId="104" applyNumberFormat="0" applyProtection="0">
      <alignment horizontal="left" vertical="center" indent="1"/>
    </xf>
    <xf numFmtId="4" fontId="69" fillId="31" borderId="104" applyNumberFormat="0" applyProtection="0">
      <alignment horizontal="right" vertical="center"/>
    </xf>
    <xf numFmtId="0" fontId="9" fillId="10" borderId="104" applyNumberFormat="0" applyProtection="0">
      <alignment horizontal="left" vertical="center" indent="1"/>
    </xf>
    <xf numFmtId="0" fontId="9" fillId="14" borderId="104" applyNumberFormat="0" applyProtection="0">
      <alignment horizontal="left" vertical="center" indent="1"/>
    </xf>
    <xf numFmtId="0" fontId="9" fillId="31" borderId="104" applyNumberFormat="0" applyProtection="0">
      <alignment horizontal="left" vertical="center" indent="1"/>
    </xf>
    <xf numFmtId="4" fontId="69" fillId="31" borderId="104" applyNumberFormat="0" applyProtection="0">
      <alignment horizontal="right" vertical="center"/>
    </xf>
    <xf numFmtId="4" fontId="71" fillId="31" borderId="104" applyNumberFormat="0" applyProtection="0">
      <alignment horizontal="right" vertical="center"/>
    </xf>
    <xf numFmtId="0" fontId="9" fillId="16" borderId="104" applyNumberFormat="0" applyProtection="0">
      <alignment horizontal="left" vertical="center" indent="1"/>
    </xf>
    <xf numFmtId="4" fontId="69" fillId="31" borderId="104" applyNumberFormat="0" applyProtection="0">
      <alignment horizontal="right" vertical="center"/>
    </xf>
    <xf numFmtId="4" fontId="71" fillId="31" borderId="104" applyNumberFormat="0" applyProtection="0">
      <alignment horizontal="right" vertical="center"/>
    </xf>
    <xf numFmtId="0" fontId="9" fillId="10" borderId="104" applyNumberFormat="0" applyProtection="0">
      <alignment horizontal="left" vertical="center" indent="1"/>
    </xf>
    <xf numFmtId="0" fontId="9" fillId="14" borderId="104" applyNumberFormat="0" applyProtection="0">
      <alignment horizontal="left" vertical="center" indent="1"/>
    </xf>
    <xf numFmtId="0" fontId="9" fillId="31" borderId="104" applyNumberFormat="0" applyProtection="0">
      <alignment horizontal="left" vertical="center" indent="1"/>
    </xf>
    <xf numFmtId="4" fontId="69" fillId="12" borderId="104"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0" fontId="89" fillId="19" borderId="101">
      <alignment vertical="center"/>
    </xf>
    <xf numFmtId="4" fontId="67" fillId="25" borderId="104" applyNumberFormat="0" applyProtection="0">
      <alignment vertical="center"/>
    </xf>
    <xf numFmtId="4" fontId="68" fillId="25" borderId="104" applyNumberFormat="0" applyProtection="0">
      <alignment vertical="center"/>
    </xf>
    <xf numFmtId="4" fontId="67" fillId="25" borderId="104" applyNumberFormat="0" applyProtection="0">
      <alignment horizontal="left" vertical="center" indent="1"/>
    </xf>
    <xf numFmtId="0" fontId="67" fillId="25" borderId="104" applyNumberFormat="0" applyProtection="0">
      <alignment horizontal="left" vertical="top" indent="1"/>
    </xf>
    <xf numFmtId="4" fontId="69" fillId="15" borderId="104" applyNumberFormat="0" applyProtection="0">
      <alignment horizontal="right" vertical="center"/>
    </xf>
    <xf numFmtId="4" fontId="69" fillId="11" borderId="104" applyNumberFormat="0" applyProtection="0">
      <alignment horizontal="right" vertical="center"/>
    </xf>
    <xf numFmtId="4" fontId="69" fillId="23" borderId="104" applyNumberFormat="0" applyProtection="0">
      <alignment horizontal="right" vertical="center"/>
    </xf>
    <xf numFmtId="4" fontId="69" fillId="24" borderId="104" applyNumberFormat="0" applyProtection="0">
      <alignment horizontal="right" vertical="center"/>
    </xf>
    <xf numFmtId="4" fontId="69" fillId="26" borderId="104" applyNumberFormat="0" applyProtection="0">
      <alignment horizontal="right" vertical="center"/>
    </xf>
    <xf numFmtId="4" fontId="69" fillId="27" borderId="104" applyNumberFormat="0" applyProtection="0">
      <alignment horizontal="right" vertical="center"/>
    </xf>
    <xf numFmtId="4" fontId="69" fillId="17" borderId="104" applyNumberFormat="0" applyProtection="0">
      <alignment horizontal="right" vertical="center"/>
    </xf>
    <xf numFmtId="4" fontId="69" fillId="28" borderId="104" applyNumberFormat="0" applyProtection="0">
      <alignment horizontal="right" vertical="center"/>
    </xf>
    <xf numFmtId="4" fontId="69" fillId="29" borderId="104" applyNumberFormat="0" applyProtection="0">
      <alignment horizontal="right" vertical="center"/>
    </xf>
    <xf numFmtId="4" fontId="69" fillId="10" borderId="104" applyNumberFormat="0" applyProtection="0">
      <alignment horizontal="right" vertical="center"/>
    </xf>
    <xf numFmtId="0" fontId="9" fillId="16" borderId="104" applyNumberFormat="0" applyProtection="0">
      <alignment horizontal="left" vertical="center" indent="1"/>
    </xf>
    <xf numFmtId="0" fontId="9" fillId="16" borderId="104" applyNumberFormat="0" applyProtection="0">
      <alignment horizontal="left" vertical="top" indent="1"/>
    </xf>
    <xf numFmtId="0" fontId="9" fillId="10" borderId="104" applyNumberFormat="0" applyProtection="0">
      <alignment horizontal="left" vertical="center" indent="1"/>
    </xf>
    <xf numFmtId="0" fontId="9" fillId="10" borderId="104" applyNumberFormat="0" applyProtection="0">
      <alignment horizontal="left" vertical="top" indent="1"/>
    </xf>
    <xf numFmtId="0" fontId="9" fillId="14" borderId="104" applyNumberFormat="0" applyProtection="0">
      <alignment horizontal="left" vertical="center" indent="1"/>
    </xf>
    <xf numFmtId="0" fontId="9" fillId="14" borderId="104" applyNumberFormat="0" applyProtection="0">
      <alignment horizontal="left" vertical="top" indent="1"/>
    </xf>
    <xf numFmtId="0" fontId="9" fillId="31" borderId="104" applyNumberFormat="0" applyProtection="0">
      <alignment horizontal="left" vertical="center" indent="1"/>
    </xf>
    <xf numFmtId="0" fontId="9" fillId="31" borderId="104" applyNumberFormat="0" applyProtection="0">
      <alignment horizontal="left" vertical="top" indent="1"/>
    </xf>
    <xf numFmtId="0" fontId="9" fillId="13" borderId="129" applyNumberFormat="0">
      <protection locked="0"/>
    </xf>
    <xf numFmtId="4" fontId="69" fillId="12" borderId="104" applyNumberFormat="0" applyProtection="0">
      <alignment vertical="center"/>
    </xf>
    <xf numFmtId="4" fontId="71" fillId="12" borderId="104" applyNumberFormat="0" applyProtection="0">
      <alignment vertical="center"/>
    </xf>
    <xf numFmtId="4" fontId="69" fillId="12" borderId="104" applyNumberFormat="0" applyProtection="0">
      <alignment horizontal="left" vertical="center" indent="1"/>
    </xf>
    <xf numFmtId="0" fontId="69" fillId="12" borderId="104" applyNumberFormat="0" applyProtection="0">
      <alignment horizontal="left" vertical="top" indent="1"/>
    </xf>
    <xf numFmtId="4" fontId="69" fillId="31" borderId="104" applyNumberFormat="0" applyProtection="0">
      <alignment horizontal="right" vertical="center"/>
    </xf>
    <xf numFmtId="4" fontId="71" fillId="31" borderId="104" applyNumberFormat="0" applyProtection="0">
      <alignment horizontal="right" vertical="center"/>
    </xf>
    <xf numFmtId="4" fontId="69" fillId="35" borderId="104" applyNumberFormat="0" applyProtection="0">
      <alignment horizontal="left" vertical="center" indent="1"/>
    </xf>
    <xf numFmtId="0" fontId="69" fillId="10" borderId="104" applyNumberFormat="0" applyProtection="0">
      <alignment horizontal="left" vertical="top" indent="1"/>
    </xf>
    <xf numFmtId="4" fontId="73" fillId="31" borderId="104" applyNumberFormat="0" applyProtection="0">
      <alignment horizontal="right" vertical="center"/>
    </xf>
    <xf numFmtId="0" fontId="9" fillId="16" borderId="104" applyNumberFormat="0" applyProtection="0">
      <alignment horizontal="left" vertical="center" indent="1"/>
    </xf>
    <xf numFmtId="4" fontId="69" fillId="31" borderId="104" applyNumberFormat="0" applyProtection="0">
      <alignment horizontal="right" vertical="center"/>
    </xf>
    <xf numFmtId="0" fontId="9" fillId="10" borderId="104" applyNumberFormat="0" applyProtection="0">
      <alignment horizontal="left" vertical="center" indent="1"/>
    </xf>
    <xf numFmtId="0" fontId="9" fillId="14" borderId="104" applyNumberFormat="0" applyProtection="0">
      <alignment horizontal="left" vertical="center" indent="1"/>
    </xf>
    <xf numFmtId="0" fontId="9" fillId="31" borderId="104" applyNumberFormat="0" applyProtection="0">
      <alignment horizontal="left" vertical="center" indent="1"/>
    </xf>
    <xf numFmtId="4" fontId="69" fillId="31" borderId="104" applyNumberFormat="0" applyProtection="0">
      <alignment horizontal="right" vertical="center"/>
    </xf>
    <xf numFmtId="4" fontId="71" fillId="31" borderId="104" applyNumberFormat="0" applyProtection="0">
      <alignment horizontal="right" vertical="center"/>
    </xf>
    <xf numFmtId="0" fontId="9" fillId="16" borderId="104" applyNumberFormat="0" applyProtection="0">
      <alignment horizontal="left" vertical="center" indent="1"/>
    </xf>
    <xf numFmtId="4" fontId="69" fillId="31" borderId="104" applyNumberFormat="0" applyProtection="0">
      <alignment horizontal="right" vertical="center"/>
    </xf>
    <xf numFmtId="4" fontId="71" fillId="31" borderId="104" applyNumberFormat="0" applyProtection="0">
      <alignment horizontal="right" vertical="center"/>
    </xf>
    <xf numFmtId="0" fontId="9" fillId="10" borderId="104" applyNumberFormat="0" applyProtection="0">
      <alignment horizontal="left" vertical="center" indent="1"/>
    </xf>
    <xf numFmtId="0" fontId="9" fillId="14" borderId="104" applyNumberFormat="0" applyProtection="0">
      <alignment horizontal="left" vertical="center" indent="1"/>
    </xf>
    <xf numFmtId="0" fontId="9" fillId="31" borderId="104" applyNumberFormat="0" applyProtection="0">
      <alignment horizontal="left" vertical="center" indent="1"/>
    </xf>
    <xf numFmtId="4" fontId="69" fillId="12" borderId="104"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40" fontId="89" fillId="40" borderId="129">
      <alignment vertical="center"/>
    </xf>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0" fontId="1" fillId="0" borderId="0"/>
    <xf numFmtId="9" fontId="1" fillId="0" borderId="0" applyFont="0" applyFill="0" applyBorder="0" applyAlignment="0" applyProtection="0"/>
    <xf numFmtId="40" fontId="89" fillId="40" borderId="129">
      <alignment vertical="center"/>
    </xf>
    <xf numFmtId="0" fontId="1" fillId="0" borderId="0"/>
    <xf numFmtId="0" fontId="1" fillId="0" borderId="0"/>
    <xf numFmtId="0" fontId="1" fillId="0" borderId="0"/>
    <xf numFmtId="0" fontId="1" fillId="0" borderId="0"/>
    <xf numFmtId="211" fontId="82" fillId="37" borderId="129">
      <alignment horizontal="center"/>
      <protection locked="0"/>
    </xf>
    <xf numFmtId="0" fontId="1" fillId="0" borderId="0"/>
    <xf numFmtId="0" fontId="1" fillId="0" borderId="0"/>
    <xf numFmtId="9" fontId="1" fillId="0" borderId="0" applyFont="0" applyFill="0" applyBorder="0" applyAlignment="0" applyProtection="0"/>
    <xf numFmtId="49" fontId="95" fillId="38" borderId="129" applyProtection="0">
      <alignment horizontal="left" indent="1"/>
      <protection locked="0"/>
    </xf>
    <xf numFmtId="211" fontId="82" fillId="37" borderId="129">
      <alignment horizontal="center"/>
      <protection locked="0"/>
    </xf>
    <xf numFmtId="0" fontId="94" fillId="0" borderId="128">
      <alignment horizontal="left" vertical="center"/>
    </xf>
    <xf numFmtId="181" fontId="80" fillId="37" borderId="129">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49" fontId="95" fillId="37" borderId="129" applyProtection="0">
      <alignment horizontal="left" indent="1"/>
      <protection locked="0"/>
    </xf>
    <xf numFmtId="0" fontId="9" fillId="0" borderId="128" applyFont="0" applyFill="0" applyBorder="0" applyAlignment="0" applyProtection="0"/>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0" fontId="94" fillId="0" borderId="128">
      <alignment horizontal="left" vertical="center"/>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40" borderId="124" applyNumberFormat="0" applyFont="0" applyBorder="0" applyAlignment="0" applyProtection="0"/>
    <xf numFmtId="0" fontId="9" fillId="40" borderId="124" applyNumberFormat="0" applyFont="0" applyBorder="0" applyAlignment="0" applyProtection="0"/>
    <xf numFmtId="10" fontId="76" fillId="40" borderId="129" applyNumberFormat="0" applyBorder="0" applyAlignment="0" applyProtection="0"/>
    <xf numFmtId="0" fontId="9" fillId="48" borderId="125" applyNumberFormat="0" applyAlignment="0" applyProtection="0"/>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0" borderId="128" applyFont="0" applyFill="0" applyBorder="0" applyAlignment="0" applyProtection="0"/>
    <xf numFmtId="49" fontId="95" fillId="38" borderId="129" applyProtection="0">
      <alignment horizontal="left" indent="1"/>
      <protection locked="0"/>
    </xf>
    <xf numFmtId="211" fontId="82" fillId="37" borderId="129">
      <alignment horizontal="center"/>
      <protection locked="0"/>
    </xf>
    <xf numFmtId="181" fontId="80" fillId="37" borderId="129">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211" fontId="82" fillId="37" borderId="129">
      <alignment horizontal="center"/>
      <protection locked="0"/>
    </xf>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49" fontId="95" fillId="37" borderId="129" applyProtection="0">
      <alignment horizontal="left" indent="1"/>
      <protection locked="0"/>
    </xf>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0" fontId="94" fillId="0" borderId="128">
      <alignment horizontal="left" vertical="center"/>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40" borderId="124" applyNumberFormat="0" applyFont="0" applyBorder="0" applyAlignment="0" applyProtection="0"/>
    <xf numFmtId="0" fontId="9" fillId="40" borderId="124" applyNumberFormat="0" applyFont="0" applyBorder="0" applyAlignment="0" applyProtection="0"/>
    <xf numFmtId="10" fontId="76" fillId="40" borderId="129" applyNumberFormat="0" applyBorder="0" applyAlignment="0" applyProtection="0"/>
    <xf numFmtId="0" fontId="9" fillId="48" borderId="125" applyNumberFormat="0" applyAlignment="0" applyProtection="0"/>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0" borderId="128" applyFont="0" applyFill="0" applyBorder="0" applyAlignment="0" applyProtection="0"/>
    <xf numFmtId="49" fontId="95" fillId="38" borderId="129" applyProtection="0">
      <alignment horizontal="left" indent="1"/>
      <protection locked="0"/>
    </xf>
    <xf numFmtId="211" fontId="82" fillId="37" borderId="129">
      <alignment horizontal="center"/>
      <protection locked="0"/>
    </xf>
    <xf numFmtId="0" fontId="94" fillId="0" borderId="128">
      <alignment horizontal="left" vertical="center"/>
    </xf>
    <xf numFmtId="181" fontId="80" fillId="37" borderId="129">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211" fontId="82" fillId="37" borderId="129">
      <alignment horizontal="center"/>
      <protection locked="0"/>
    </xf>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49" fontId="95" fillId="37" borderId="129" applyProtection="0">
      <alignment horizontal="left" indent="1"/>
      <protection locked="0"/>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211" fontId="82" fillId="37" borderId="129">
      <alignment horizontal="center"/>
      <protection locked="0"/>
    </xf>
    <xf numFmtId="0" fontId="9" fillId="40" borderId="124" applyNumberFormat="0" applyFont="0" applyBorder="0" applyAlignment="0" applyProtection="0"/>
    <xf numFmtId="0" fontId="9" fillId="0" borderId="128" applyFont="0" applyFill="0" applyBorder="0" applyAlignment="0" applyProtection="0"/>
    <xf numFmtId="10" fontId="76" fillId="40" borderId="129" applyNumberFormat="0" applyBorder="0" applyAlignment="0" applyProtection="0"/>
    <xf numFmtId="0" fontId="9" fillId="40" borderId="124" applyNumberFormat="0" applyFont="0" applyBorder="0" applyAlignment="0" applyProtection="0"/>
    <xf numFmtId="49" fontId="95" fillId="38" borderId="129" applyProtection="0">
      <alignment horizontal="left" indent="1"/>
      <protection locked="0"/>
    </xf>
    <xf numFmtId="211" fontId="82" fillId="37" borderId="129">
      <alignment horizontal="center"/>
      <protection locked="0"/>
    </xf>
    <xf numFmtId="4" fontId="69" fillId="10" borderId="104" applyNumberFormat="0" applyProtection="0">
      <alignment horizontal="right" vertical="center"/>
    </xf>
    <xf numFmtId="10" fontId="76" fillId="40" borderId="129" applyNumberFormat="0" applyBorder="0" applyAlignment="0" applyProtection="0"/>
    <xf numFmtId="10" fontId="76" fillId="40" borderId="129" applyNumberFormat="0" applyBorder="0" applyAlignment="0" applyProtection="0"/>
    <xf numFmtId="4" fontId="69" fillId="10" borderId="104" applyNumberFormat="0" applyProtection="0">
      <alignment horizontal="right" vertical="center"/>
    </xf>
    <xf numFmtId="181" fontId="80" fillId="37" borderId="129">
      <protection locked="0"/>
    </xf>
    <xf numFmtId="10" fontId="76" fillId="40" borderId="129" applyNumberFormat="0" applyBorder="0" applyAlignment="0" applyProtection="0"/>
    <xf numFmtId="211" fontId="82" fillId="37" borderId="129">
      <alignment horizontal="center"/>
      <protection locked="0"/>
    </xf>
    <xf numFmtId="0" fontId="9" fillId="16" borderId="104" applyNumberFormat="0" applyProtection="0">
      <alignment horizontal="left" vertical="top" indent="1"/>
    </xf>
    <xf numFmtId="211" fontId="82" fillId="37" borderId="129">
      <alignment horizontal="center"/>
      <protection locked="0"/>
    </xf>
    <xf numFmtId="10" fontId="76" fillId="40" borderId="129" applyNumberFormat="0" applyBorder="0" applyAlignment="0" applyProtection="0"/>
    <xf numFmtId="4" fontId="69" fillId="15" borderId="104" applyNumberFormat="0" applyProtection="0">
      <alignment horizontal="right" vertical="center"/>
    </xf>
    <xf numFmtId="4" fontId="69" fillId="27" borderId="104" applyNumberFormat="0" applyProtection="0">
      <alignment horizontal="right" vertical="center"/>
    </xf>
    <xf numFmtId="4" fontId="69" fillId="29" borderId="104" applyNumberFormat="0" applyProtection="0">
      <alignment horizontal="right" vertical="center"/>
    </xf>
    <xf numFmtId="0" fontId="9" fillId="31" borderId="104" applyNumberFormat="0" applyProtection="0">
      <alignment horizontal="left" vertical="center" indent="1"/>
    </xf>
    <xf numFmtId="4" fontId="69" fillId="35" borderId="104" applyNumberFormat="0" applyProtection="0">
      <alignment horizontal="left" vertical="center" indent="1"/>
    </xf>
    <xf numFmtId="0" fontId="9" fillId="14" borderId="104" applyNumberFormat="0" applyProtection="0">
      <alignment horizontal="left" vertical="center" indent="1"/>
    </xf>
    <xf numFmtId="0" fontId="9" fillId="16" borderId="104" applyNumberFormat="0" applyProtection="0">
      <alignment horizontal="left" vertical="center" indent="1"/>
    </xf>
    <xf numFmtId="4" fontId="69" fillId="12" borderId="104" applyNumberFormat="0" applyProtection="0">
      <alignment horizontal="left" vertical="center" indent="1"/>
    </xf>
    <xf numFmtId="4" fontId="69" fillId="10" borderId="104" applyNumberFormat="0" applyProtection="0">
      <alignment horizontal="right" vertical="center"/>
    </xf>
    <xf numFmtId="0" fontId="9" fillId="14" borderId="104" applyNumberFormat="0" applyProtection="0">
      <alignment horizontal="left" vertical="center" indent="1"/>
    </xf>
    <xf numFmtId="0" fontId="9" fillId="16" borderId="104" applyNumberFormat="0" applyProtection="0">
      <alignment horizontal="left" vertical="top" indent="1"/>
    </xf>
    <xf numFmtId="0" fontId="9" fillId="40" borderId="124" applyNumberFormat="0" applyFont="0" applyBorder="0" applyAlignment="0" applyProtection="0"/>
    <xf numFmtId="0" fontId="9" fillId="10" borderId="104" applyNumberFormat="0" applyProtection="0">
      <alignment horizontal="left" vertical="center" indent="1"/>
    </xf>
    <xf numFmtId="0" fontId="9" fillId="31" borderId="104" applyNumberFormat="0" applyProtection="0">
      <alignment horizontal="left" vertical="center" indent="1"/>
    </xf>
    <xf numFmtId="4" fontId="69" fillId="12" borderId="104" applyNumberFormat="0" applyProtection="0">
      <alignment horizontal="left" vertical="center" indent="1"/>
    </xf>
    <xf numFmtId="0" fontId="9" fillId="31" borderId="104" applyNumberFormat="0" applyProtection="0">
      <alignment horizontal="left" vertical="center" indent="1"/>
    </xf>
    <xf numFmtId="0" fontId="9" fillId="16" borderId="104" applyNumberFormat="0" applyProtection="0">
      <alignment horizontal="left" vertical="center" indent="1"/>
    </xf>
    <xf numFmtId="4" fontId="69" fillId="31" borderId="104" applyNumberFormat="0" applyProtection="0">
      <alignment horizontal="right" vertical="center"/>
    </xf>
    <xf numFmtId="4" fontId="69" fillId="31" borderId="104" applyNumberFormat="0" applyProtection="0">
      <alignment horizontal="right" vertical="center"/>
    </xf>
    <xf numFmtId="0" fontId="9" fillId="31"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14" borderId="104" applyNumberFormat="0" applyProtection="0">
      <alignment horizontal="left" vertical="center" indent="1"/>
    </xf>
    <xf numFmtId="4" fontId="71" fillId="31" borderId="104" applyNumberFormat="0" applyProtection="0">
      <alignment horizontal="right" vertical="center"/>
    </xf>
    <xf numFmtId="0" fontId="9" fillId="31" borderId="104" applyNumberFormat="0" applyProtection="0">
      <alignment horizontal="left" vertical="center" indent="1"/>
    </xf>
    <xf numFmtId="0" fontId="9" fillId="10" borderId="104" applyNumberFormat="0" applyProtection="0">
      <alignment horizontal="left" vertical="center" indent="1"/>
    </xf>
    <xf numFmtId="4" fontId="73" fillId="31" borderId="104" applyNumberFormat="0" applyProtection="0">
      <alignment horizontal="right" vertical="center"/>
    </xf>
    <xf numFmtId="0" fontId="69" fillId="10" borderId="104" applyNumberFormat="0" applyProtection="0">
      <alignment horizontal="left" vertical="top" indent="1"/>
    </xf>
    <xf numFmtId="4" fontId="71" fillId="31" borderId="104" applyNumberFormat="0" applyProtection="0">
      <alignment horizontal="right" vertical="center"/>
    </xf>
    <xf numFmtId="0" fontId="69" fillId="12" borderId="104" applyNumberFormat="0" applyProtection="0">
      <alignment horizontal="left" vertical="top" indent="1"/>
    </xf>
    <xf numFmtId="4" fontId="71" fillId="12" borderId="104" applyNumberFormat="0" applyProtection="0">
      <alignment vertical="center"/>
    </xf>
    <xf numFmtId="4" fontId="69" fillId="12" borderId="104" applyNumberFormat="0" applyProtection="0">
      <alignment vertical="center"/>
    </xf>
    <xf numFmtId="0" fontId="9" fillId="14" borderId="104" applyNumberFormat="0" applyProtection="0">
      <alignment horizontal="left" vertical="top" indent="1"/>
    </xf>
    <xf numFmtId="4" fontId="69" fillId="23" borderId="104" applyNumberFormat="0" applyProtection="0">
      <alignment horizontal="right" vertical="center"/>
    </xf>
    <xf numFmtId="4" fontId="67" fillId="25" borderId="104" applyNumberFormat="0" applyProtection="0">
      <alignment horizontal="left" vertical="center" indent="1"/>
    </xf>
    <xf numFmtId="4" fontId="67" fillId="25" borderId="104" applyNumberFormat="0" applyProtection="0">
      <alignment vertical="center"/>
    </xf>
    <xf numFmtId="0" fontId="9" fillId="48" borderId="125" applyNumberFormat="0" applyAlignment="0" applyProtection="0"/>
    <xf numFmtId="10" fontId="76" fillId="40" borderId="129" applyNumberFormat="0" applyBorder="0" applyAlignment="0" applyProtection="0"/>
    <xf numFmtId="0" fontId="9" fillId="40" borderId="124" applyNumberFormat="0" applyFont="0" applyBorder="0" applyAlignment="0" applyProtection="0"/>
    <xf numFmtId="4" fontId="69" fillId="31" borderId="104" applyNumberFormat="0" applyProtection="0">
      <alignment horizontal="right" vertical="center"/>
    </xf>
    <xf numFmtId="0" fontId="9" fillId="14" borderId="104" applyNumberFormat="0" applyProtection="0">
      <alignment horizontal="left" vertical="center" indent="1"/>
    </xf>
    <xf numFmtId="0" fontId="9" fillId="16" borderId="104" applyNumberFormat="0" applyProtection="0">
      <alignment horizontal="left" vertical="top" indent="1"/>
    </xf>
    <xf numFmtId="10" fontId="76" fillId="40" borderId="129" applyNumberFormat="0" applyBorder="0" applyAlignment="0" applyProtection="0"/>
    <xf numFmtId="49" fontId="95" fillId="38" borderId="129" applyProtection="0">
      <alignment horizontal="left" indent="1"/>
      <protection locked="0"/>
    </xf>
    <xf numFmtId="181" fontId="80" fillId="37" borderId="129">
      <protection locked="0"/>
    </xf>
    <xf numFmtId="0" fontId="9" fillId="48" borderId="125" applyNumberFormat="0" applyAlignment="0" applyProtection="0"/>
    <xf numFmtId="0" fontId="9" fillId="40" borderId="124" applyNumberFormat="0" applyFont="0" applyBorder="0" applyAlignment="0" applyProtection="0"/>
    <xf numFmtId="4" fontId="69" fillId="26" borderId="104" applyNumberFormat="0" applyProtection="0">
      <alignment horizontal="right" vertical="center"/>
    </xf>
    <xf numFmtId="4" fontId="69" fillId="15" borderId="104" applyNumberFormat="0" applyProtection="0">
      <alignment horizontal="right" vertical="center"/>
    </xf>
    <xf numFmtId="4" fontId="67" fillId="25" borderId="104" applyNumberFormat="0" applyProtection="0">
      <alignment horizontal="left" vertical="center" indent="1"/>
    </xf>
    <xf numFmtId="0" fontId="9" fillId="40" borderId="124" applyNumberFormat="0" applyFont="0" applyBorder="0" applyAlignment="0" applyProtection="0"/>
    <xf numFmtId="0" fontId="9" fillId="31" borderId="104" applyNumberFormat="0" applyProtection="0">
      <alignment horizontal="left" vertical="center" indent="1"/>
    </xf>
    <xf numFmtId="0" fontId="9" fillId="16" borderId="104" applyNumberFormat="0" applyProtection="0">
      <alignment horizontal="left" vertical="center" indent="1"/>
    </xf>
    <xf numFmtId="49" fontId="95" fillId="37" borderId="129" applyProtection="0">
      <alignment horizontal="left" indent="1"/>
      <protection locked="0"/>
    </xf>
    <xf numFmtId="49" fontId="95" fillId="38" borderId="129" applyProtection="0">
      <alignment horizontal="left" indent="1"/>
      <protection locked="0"/>
    </xf>
    <xf numFmtId="0" fontId="9" fillId="40" borderId="124" applyNumberFormat="0" applyFont="0" applyBorder="0" applyAlignment="0" applyProtection="0"/>
    <xf numFmtId="0" fontId="9" fillId="0" borderId="128" applyFont="0" applyFill="0" applyBorder="0" applyAlignment="0" applyProtection="0"/>
    <xf numFmtId="211" fontId="82" fillId="37" borderId="129">
      <alignment horizontal="center"/>
      <protection locked="0"/>
    </xf>
    <xf numFmtId="181" fontId="80" fillId="37" borderId="129">
      <protection locked="0"/>
    </xf>
    <xf numFmtId="211" fontId="82" fillId="37" borderId="129">
      <alignment horizontal="center"/>
      <protection locked="0"/>
    </xf>
    <xf numFmtId="4" fontId="68" fillId="25" borderId="104" applyNumberFormat="0" applyProtection="0">
      <alignment vertical="center"/>
    </xf>
    <xf numFmtId="0" fontId="9" fillId="10" borderId="104" applyNumberFormat="0" applyProtection="0">
      <alignment horizontal="left" vertical="top" indent="1"/>
    </xf>
    <xf numFmtId="4" fontId="69" fillId="17" borderId="104" applyNumberFormat="0" applyProtection="0">
      <alignment horizontal="right" vertical="center"/>
    </xf>
    <xf numFmtId="4" fontId="69" fillId="24" borderId="104" applyNumberFormat="0" applyProtection="0">
      <alignment horizontal="right" vertical="center"/>
    </xf>
    <xf numFmtId="0" fontId="9" fillId="16" borderId="104" applyNumberFormat="0" applyProtection="0">
      <alignment horizontal="left" vertical="center" indent="1"/>
    </xf>
    <xf numFmtId="4" fontId="69" fillId="31" borderId="104" applyNumberFormat="0" applyProtection="0">
      <alignment horizontal="right" vertical="center"/>
    </xf>
    <xf numFmtId="211" fontId="82" fillId="37" borderId="129">
      <alignment horizontal="center"/>
      <protection locked="0"/>
    </xf>
    <xf numFmtId="0" fontId="9" fillId="16" borderId="104" applyNumberFormat="0" applyProtection="0">
      <alignment horizontal="left" vertical="top" indent="1"/>
    </xf>
    <xf numFmtId="0" fontId="9" fillId="48" borderId="125" applyNumberFormat="0" applyAlignment="0" applyProtection="0"/>
    <xf numFmtId="49" fontId="95" fillId="38" borderId="129" applyProtection="0">
      <alignment horizontal="left" indent="1"/>
      <protection locked="0"/>
    </xf>
    <xf numFmtId="49" fontId="95" fillId="37" borderId="129" applyProtection="0">
      <alignment horizontal="left" indent="1"/>
      <protection locked="0"/>
    </xf>
    <xf numFmtId="40" fontId="89" fillId="40" borderId="129">
      <alignment vertical="center"/>
    </xf>
    <xf numFmtId="211" fontId="82" fillId="37" borderId="129">
      <alignment horizontal="center"/>
      <protection locked="0"/>
    </xf>
    <xf numFmtId="49" fontId="95" fillId="38" borderId="129" applyProtection="0">
      <alignment horizontal="left" indent="1"/>
      <protection locked="0"/>
    </xf>
    <xf numFmtId="0" fontId="94" fillId="0" borderId="128">
      <alignment horizontal="left" vertical="center"/>
    </xf>
    <xf numFmtId="181" fontId="80" fillId="37" borderId="129">
      <protection locked="0"/>
    </xf>
    <xf numFmtId="4" fontId="69" fillId="10" borderId="104" applyNumberFormat="0" applyProtection="0">
      <alignment horizontal="right" vertical="center"/>
    </xf>
    <xf numFmtId="0" fontId="9" fillId="14" borderId="104" applyNumberFormat="0" applyProtection="0">
      <alignment horizontal="left" vertical="center" indent="1"/>
    </xf>
    <xf numFmtId="0" fontId="9" fillId="31" borderId="104" applyNumberFormat="0" applyProtection="0">
      <alignment horizontal="left" vertical="center" indent="1"/>
    </xf>
    <xf numFmtId="40" fontId="89" fillId="40" borderId="129">
      <alignment vertical="center"/>
    </xf>
    <xf numFmtId="40" fontId="89" fillId="40" borderId="129">
      <alignment vertical="center"/>
    </xf>
    <xf numFmtId="211" fontId="82" fillId="37" borderId="129">
      <alignment horizontal="center"/>
      <protection locked="0"/>
    </xf>
    <xf numFmtId="0" fontId="9" fillId="40" borderId="124" applyNumberFormat="0" applyFont="0" applyBorder="0" applyAlignment="0" applyProtection="0"/>
    <xf numFmtId="10" fontId="76" fillId="40" borderId="129" applyNumberFormat="0" applyBorder="0" applyAlignment="0" applyProtection="0"/>
    <xf numFmtId="49" fontId="95" fillId="37" borderId="129" applyProtection="0">
      <alignment horizontal="left" indent="1"/>
      <protection locked="0"/>
    </xf>
    <xf numFmtId="0" fontId="67" fillId="25" borderId="104" applyNumberFormat="0" applyProtection="0">
      <alignment horizontal="left" vertical="top" indent="1"/>
    </xf>
    <xf numFmtId="4" fontId="71" fillId="31" borderId="104" applyNumberFormat="0" applyProtection="0">
      <alignment horizontal="right" vertical="center"/>
    </xf>
    <xf numFmtId="0" fontId="9" fillId="31" borderId="104" applyNumberFormat="0" applyProtection="0">
      <alignment horizontal="left" vertical="center" indent="1"/>
    </xf>
    <xf numFmtId="49" fontId="95" fillId="38" borderId="129" applyProtection="0">
      <alignment horizontal="left" indent="1"/>
      <protection locked="0"/>
    </xf>
    <xf numFmtId="0" fontId="9" fillId="31" borderId="104" applyNumberFormat="0" applyProtection="0">
      <alignment horizontal="left" vertical="center" indent="1"/>
    </xf>
    <xf numFmtId="0" fontId="9" fillId="14" borderId="104" applyNumberFormat="0" applyProtection="0">
      <alignment horizontal="left" vertical="center" indent="1"/>
    </xf>
    <xf numFmtId="4" fontId="69" fillId="24" borderId="104" applyNumberFormat="0" applyProtection="0">
      <alignment horizontal="right" vertical="center"/>
    </xf>
    <xf numFmtId="0" fontId="9" fillId="16" borderId="104" applyNumberFormat="0" applyProtection="0">
      <alignment horizontal="left" vertical="top" indent="1"/>
    </xf>
    <xf numFmtId="0" fontId="9" fillId="31" borderId="104" applyNumberFormat="0" applyProtection="0">
      <alignment horizontal="left" vertical="center" indent="1"/>
    </xf>
    <xf numFmtId="0" fontId="9" fillId="40" borderId="124" applyNumberFormat="0" applyFont="0" applyBorder="0" applyAlignment="0" applyProtection="0"/>
    <xf numFmtId="10" fontId="76" fillId="40" borderId="129" applyNumberFormat="0" applyBorder="0" applyAlignment="0" applyProtection="0"/>
    <xf numFmtId="10" fontId="76" fillId="40" borderId="129" applyNumberFormat="0" applyBorder="0" applyAlignment="0" applyProtection="0"/>
    <xf numFmtId="10" fontId="76" fillId="40" borderId="129" applyNumberFormat="0" applyBorder="0" applyAlignment="0" applyProtection="0"/>
    <xf numFmtId="4" fontId="69" fillId="27" borderId="104" applyNumberFormat="0" applyProtection="0">
      <alignment horizontal="right" vertical="center"/>
    </xf>
    <xf numFmtId="4" fontId="69" fillId="10" borderId="104" applyNumberFormat="0" applyProtection="0">
      <alignment horizontal="right" vertical="center"/>
    </xf>
    <xf numFmtId="4" fontId="69" fillId="12" borderId="104" applyNumberFormat="0" applyProtection="0">
      <alignment vertical="center"/>
    </xf>
    <xf numFmtId="0" fontId="9" fillId="10" borderId="104" applyNumberFormat="0" applyProtection="0">
      <alignment horizontal="left" vertical="center" indent="1"/>
    </xf>
    <xf numFmtId="4" fontId="69" fillId="31" borderId="104" applyNumberFormat="0" applyProtection="0">
      <alignment horizontal="right" vertical="center"/>
    </xf>
    <xf numFmtId="4" fontId="69" fillId="11" borderId="104" applyNumberFormat="0" applyProtection="0">
      <alignment horizontal="right" vertical="center"/>
    </xf>
    <xf numFmtId="0" fontId="9" fillId="10" borderId="104" applyNumberFormat="0" applyProtection="0">
      <alignment horizontal="left" vertical="center" indent="1"/>
    </xf>
    <xf numFmtId="10" fontId="76" fillId="40" borderId="129" applyNumberFormat="0" applyBorder="0" applyAlignment="0" applyProtection="0"/>
    <xf numFmtId="40" fontId="89" fillId="40" borderId="129">
      <alignment vertical="center"/>
    </xf>
    <xf numFmtId="4" fontId="69" fillId="31" borderId="104" applyNumberFormat="0" applyProtection="0">
      <alignment horizontal="right" vertical="center"/>
    </xf>
    <xf numFmtId="4" fontId="69" fillId="23" borderId="104" applyNumberFormat="0" applyProtection="0">
      <alignment horizontal="right" vertical="center"/>
    </xf>
    <xf numFmtId="4" fontId="69" fillId="26" borderId="104" applyNumberFormat="0" applyProtection="0">
      <alignment horizontal="right" vertical="center"/>
    </xf>
    <xf numFmtId="4" fontId="69" fillId="28" borderId="104" applyNumberFormat="0" applyProtection="0">
      <alignment horizontal="right" vertical="center"/>
    </xf>
    <xf numFmtId="0" fontId="9" fillId="16" borderId="104" applyNumberFormat="0" applyProtection="0">
      <alignment horizontal="left" vertical="top" indent="1"/>
    </xf>
    <xf numFmtId="0" fontId="9" fillId="31" borderId="104" applyNumberFormat="0" applyProtection="0">
      <alignment horizontal="left" vertical="center" indent="1"/>
    </xf>
    <xf numFmtId="4" fontId="69" fillId="31" borderId="104" applyNumberFormat="0" applyProtection="0">
      <alignment horizontal="right" vertical="center"/>
    </xf>
    <xf numFmtId="0" fontId="94" fillId="0" borderId="128">
      <alignment horizontal="left" vertical="center"/>
    </xf>
    <xf numFmtId="0" fontId="9" fillId="14" borderId="104" applyNumberFormat="0" applyProtection="0">
      <alignment horizontal="left" vertical="center" indent="1"/>
    </xf>
    <xf numFmtId="0" fontId="1" fillId="0" borderId="0"/>
    <xf numFmtId="0" fontId="9" fillId="16" borderId="104" applyNumberFormat="0" applyProtection="0">
      <alignment horizontal="left" vertical="top" indent="1"/>
    </xf>
    <xf numFmtId="211" fontId="82" fillId="37" borderId="129">
      <alignment horizontal="center"/>
      <protection locked="0"/>
    </xf>
    <xf numFmtId="4" fontId="69" fillId="31" borderId="104" applyNumberFormat="0" applyProtection="0">
      <alignment horizontal="right" vertical="center"/>
    </xf>
    <xf numFmtId="0" fontId="1" fillId="0" borderId="0"/>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24" borderId="104" applyNumberFormat="0" applyProtection="0">
      <alignment horizontal="right" vertical="center"/>
    </xf>
    <xf numFmtId="4" fontId="69" fillId="17" borderId="104" applyNumberFormat="0" applyProtection="0">
      <alignment horizontal="right" vertical="center"/>
    </xf>
    <xf numFmtId="4" fontId="69" fillId="10" borderId="104" applyNumberFormat="0" applyProtection="0">
      <alignment horizontal="right" vertical="center"/>
    </xf>
    <xf numFmtId="0" fontId="9" fillId="10" borderId="104" applyNumberFormat="0" applyProtection="0">
      <alignment horizontal="left" vertical="top" indent="1"/>
    </xf>
    <xf numFmtId="0" fontId="1" fillId="0" borderId="0"/>
    <xf numFmtId="0" fontId="1" fillId="0" borderId="0"/>
    <xf numFmtId="0" fontId="9" fillId="0" borderId="128" applyFont="0" applyFill="0" applyBorder="0" applyAlignment="0" applyProtection="0"/>
    <xf numFmtId="0" fontId="9" fillId="16" borderId="104" applyNumberFormat="0" applyProtection="0">
      <alignment horizontal="left" vertical="top" indent="1"/>
    </xf>
    <xf numFmtId="0" fontId="9" fillId="16" borderId="104" applyNumberFormat="0" applyProtection="0">
      <alignment horizontal="left" vertical="top" indent="1"/>
    </xf>
    <xf numFmtId="0" fontId="1" fillId="0" borderId="0"/>
    <xf numFmtId="4" fontId="71" fillId="31" borderId="104" applyNumberFormat="0" applyProtection="0">
      <alignment horizontal="right" vertical="center"/>
    </xf>
    <xf numFmtId="4" fontId="69" fillId="23" borderId="104" applyNumberFormat="0" applyProtection="0">
      <alignment horizontal="right" vertical="center"/>
    </xf>
    <xf numFmtId="4" fontId="69" fillId="12" borderId="104" applyNumberFormat="0" applyProtection="0">
      <alignment horizontal="left" vertical="center" indent="1"/>
    </xf>
    <xf numFmtId="0" fontId="9" fillId="14" borderId="104" applyNumberFormat="0" applyProtection="0">
      <alignment horizontal="left" vertical="center" indent="1"/>
    </xf>
    <xf numFmtId="4" fontId="69" fillId="10" borderId="104" applyNumberFormat="0" applyProtection="0">
      <alignment horizontal="right" vertical="center"/>
    </xf>
    <xf numFmtId="4" fontId="69" fillId="12" borderId="104" applyNumberFormat="0" applyProtection="0">
      <alignment horizontal="left" vertical="center" indent="1"/>
    </xf>
    <xf numFmtId="4" fontId="69" fillId="10" borderId="104" applyNumberFormat="0" applyProtection="0">
      <alignment horizontal="right" vertical="center"/>
    </xf>
    <xf numFmtId="10" fontId="76" fillId="40" borderId="129" applyNumberFormat="0" applyBorder="0" applyAlignment="0" applyProtection="0"/>
    <xf numFmtId="0" fontId="9" fillId="14" borderId="104" applyNumberFormat="0" applyProtection="0">
      <alignment horizontal="left" vertical="center" indent="1"/>
    </xf>
    <xf numFmtId="0" fontId="9" fillId="40" borderId="124" applyNumberFormat="0" applyFont="0" applyBorder="0" applyAlignment="0" applyProtection="0"/>
    <xf numFmtId="4" fontId="69" fillId="31" borderId="104" applyNumberFormat="0" applyProtection="0">
      <alignment horizontal="right" vertical="center"/>
    </xf>
    <xf numFmtId="40" fontId="89" fillId="19" borderId="101">
      <alignment vertical="center"/>
    </xf>
    <xf numFmtId="4" fontId="69" fillId="11" borderId="104" applyNumberFormat="0" applyProtection="0">
      <alignment horizontal="right" vertical="center"/>
    </xf>
    <xf numFmtId="0" fontId="67" fillId="25" borderId="104" applyNumberFormat="0" applyProtection="0">
      <alignment horizontal="left" vertical="top" indent="1"/>
    </xf>
    <xf numFmtId="0" fontId="9" fillId="10" borderId="104" applyNumberFormat="0" applyProtection="0">
      <alignment horizontal="left" vertical="top" indent="1"/>
    </xf>
    <xf numFmtId="4" fontId="69" fillId="31" borderId="104" applyNumberFormat="0" applyProtection="0">
      <alignment horizontal="right" vertical="center"/>
    </xf>
    <xf numFmtId="4" fontId="69" fillId="10" borderId="104" applyNumberFormat="0" applyProtection="0">
      <alignment horizontal="right" vertical="center"/>
    </xf>
    <xf numFmtId="211" fontId="82" fillId="37" borderId="129">
      <alignment horizontal="center"/>
      <protection locked="0"/>
    </xf>
    <xf numFmtId="4" fontId="67" fillId="25" borderId="104" applyNumberFormat="0" applyProtection="0">
      <alignment vertical="center"/>
    </xf>
    <xf numFmtId="0" fontId="9" fillId="16" borderId="104" applyNumberFormat="0" applyProtection="0">
      <alignment horizontal="left" vertical="top" indent="1"/>
    </xf>
    <xf numFmtId="0" fontId="9" fillId="10" borderId="104" applyNumberFormat="0" applyProtection="0">
      <alignment horizontal="left" vertical="center" indent="1"/>
    </xf>
    <xf numFmtId="4" fontId="69" fillId="15" borderId="104" applyNumberFormat="0" applyProtection="0">
      <alignment horizontal="right" vertical="center"/>
    </xf>
    <xf numFmtId="4" fontId="68" fillId="25" borderId="104" applyNumberFormat="0" applyProtection="0">
      <alignment vertical="center"/>
    </xf>
    <xf numFmtId="0" fontId="9" fillId="48" borderId="125" applyNumberFormat="0" applyAlignment="0" applyProtection="0"/>
    <xf numFmtId="10" fontId="76" fillId="40" borderId="129" applyNumberFormat="0" applyBorder="0" applyAlignment="0" applyProtection="0"/>
    <xf numFmtId="211" fontId="82" fillId="37" borderId="129">
      <alignment horizontal="center"/>
      <protection locked="0"/>
    </xf>
    <xf numFmtId="10" fontId="76" fillId="40" borderId="129" applyNumberFormat="0" applyBorder="0" applyAlignment="0" applyProtection="0"/>
    <xf numFmtId="40" fontId="89" fillId="40" borderId="129">
      <alignment vertical="center"/>
    </xf>
    <xf numFmtId="4" fontId="69" fillId="35" borderId="104" applyNumberFormat="0" applyProtection="0">
      <alignment horizontal="left" vertical="center" indent="1"/>
    </xf>
    <xf numFmtId="0" fontId="9" fillId="10" borderId="104" applyNumberFormat="0" applyProtection="0">
      <alignment horizontal="left" vertical="center" indent="1"/>
    </xf>
    <xf numFmtId="4" fontId="69" fillId="10" borderId="104" applyNumberFormat="0" applyProtection="0">
      <alignment horizontal="right" vertical="center"/>
    </xf>
    <xf numFmtId="0" fontId="9" fillId="16" borderId="104" applyNumberFormat="0" applyProtection="0">
      <alignment horizontal="left" vertical="top" indent="1"/>
    </xf>
    <xf numFmtId="49" fontId="95" fillId="38" borderId="129" applyProtection="0">
      <alignment horizontal="left" indent="1"/>
      <protection locked="0"/>
    </xf>
    <xf numFmtId="4" fontId="69" fillId="28" borderId="104" applyNumberFormat="0" applyProtection="0">
      <alignment horizontal="right" vertical="center"/>
    </xf>
    <xf numFmtId="4" fontId="69" fillId="10" borderId="104" applyNumberFormat="0" applyProtection="0">
      <alignment horizontal="right" vertical="center"/>
    </xf>
    <xf numFmtId="211" fontId="82" fillId="37" borderId="129">
      <alignment horizontal="center"/>
      <protection locked="0"/>
    </xf>
    <xf numFmtId="4" fontId="67" fillId="25" borderId="104" applyNumberFormat="0" applyProtection="0">
      <alignment vertical="center"/>
    </xf>
    <xf numFmtId="4" fontId="67" fillId="25" borderId="104" applyNumberFormat="0" applyProtection="0">
      <alignment horizontal="left" vertical="center" indent="1"/>
    </xf>
    <xf numFmtId="4" fontId="69" fillId="15" borderId="104" applyNumberFormat="0" applyProtection="0">
      <alignment horizontal="right" vertical="center"/>
    </xf>
    <xf numFmtId="4" fontId="69" fillId="26" borderId="104" applyNumberFormat="0" applyProtection="0">
      <alignment horizontal="right" vertical="center"/>
    </xf>
    <xf numFmtId="4" fontId="69" fillId="17" borderId="104" applyNumberFormat="0" applyProtection="0">
      <alignment horizontal="right" vertical="center"/>
    </xf>
    <xf numFmtId="4" fontId="69" fillId="28" borderId="104" applyNumberFormat="0" applyProtection="0">
      <alignment horizontal="right" vertical="center"/>
    </xf>
    <xf numFmtId="4" fontId="69" fillId="29" borderId="104" applyNumberFormat="0" applyProtection="0">
      <alignment horizontal="right" vertical="center"/>
    </xf>
    <xf numFmtId="0" fontId="9" fillId="16" borderId="104" applyNumberFormat="0" applyProtection="0">
      <alignment horizontal="left" vertical="center" indent="1"/>
    </xf>
    <xf numFmtId="0" fontId="9" fillId="10" borderId="104" applyNumberFormat="0" applyProtection="0">
      <alignment horizontal="left" vertical="center" indent="1"/>
    </xf>
    <xf numFmtId="0" fontId="9" fillId="14" borderId="104" applyNumberFormat="0" applyProtection="0">
      <alignment horizontal="left" vertical="center" indent="1"/>
    </xf>
    <xf numFmtId="0" fontId="9" fillId="31" borderId="104" applyNumberFormat="0" applyProtection="0">
      <alignment horizontal="left" vertical="center" indent="1"/>
    </xf>
    <xf numFmtId="4" fontId="69" fillId="31" borderId="104" applyNumberFormat="0" applyProtection="0">
      <alignment horizontal="right" vertical="center"/>
    </xf>
    <xf numFmtId="4" fontId="71" fillId="31" borderId="104" applyNumberFormat="0" applyProtection="0">
      <alignment horizontal="right" vertical="center"/>
    </xf>
    <xf numFmtId="4" fontId="73" fillId="31" borderId="104" applyNumberFormat="0" applyProtection="0">
      <alignment horizontal="right" vertical="center"/>
    </xf>
    <xf numFmtId="4" fontId="69" fillId="31"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4" fontId="69" fillId="31" borderId="104" applyNumberFormat="0" applyProtection="0">
      <alignment horizontal="right" vertical="center"/>
    </xf>
    <xf numFmtId="4" fontId="71" fillId="31" borderId="104" applyNumberFormat="0" applyProtection="0">
      <alignment horizontal="right" vertical="center"/>
    </xf>
    <xf numFmtId="4" fontId="69" fillId="12" borderId="104" applyNumberFormat="0" applyProtection="0">
      <alignment horizontal="left" vertical="center" indent="1"/>
    </xf>
    <xf numFmtId="0" fontId="9" fillId="16" borderId="104" applyNumberFormat="0" applyProtection="0">
      <alignment horizontal="left" vertical="top" indent="1"/>
    </xf>
    <xf numFmtId="0" fontId="9" fillId="14" borderId="104" applyNumberFormat="0" applyProtection="0">
      <alignment horizontal="left" vertical="center" indent="1"/>
    </xf>
    <xf numFmtId="0" fontId="9" fillId="31" borderId="104" applyNumberFormat="0" applyProtection="0">
      <alignment horizontal="left" vertical="center" indent="1"/>
    </xf>
    <xf numFmtId="40" fontId="89" fillId="40" borderId="129">
      <alignment vertical="center"/>
    </xf>
    <xf numFmtId="10" fontId="76" fillId="40" borderId="129" applyNumberForma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0" fontId="9" fillId="16" borderId="104" applyNumberFormat="0" applyProtection="0">
      <alignment horizontal="left" vertical="top" indent="1"/>
    </xf>
    <xf numFmtId="4" fontId="69" fillId="10" borderId="104" applyNumberFormat="0" applyProtection="0">
      <alignment horizontal="right" vertical="center"/>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40" borderId="124" applyNumberFormat="0" applyFont="0" applyBorder="0" applyAlignment="0" applyProtection="0"/>
    <xf numFmtId="10" fontId="76" fillId="40" borderId="129" applyNumberFormat="0" applyBorder="0" applyAlignment="0" applyProtection="0"/>
    <xf numFmtId="0" fontId="9" fillId="48" borderId="125" applyNumberFormat="0" applyAlignment="0" applyProtection="0"/>
    <xf numFmtId="181" fontId="80" fillId="37" borderId="129">
      <protection locked="0"/>
    </xf>
    <xf numFmtId="49" fontId="95" fillId="37" borderId="129" applyProtection="0">
      <alignment horizontal="left" indent="1"/>
      <protection locked="0"/>
    </xf>
    <xf numFmtId="40" fontId="89" fillId="40" borderId="129">
      <alignment vertical="center"/>
    </xf>
    <xf numFmtId="10" fontId="76" fillId="40" borderId="129" applyNumberFormat="0" applyBorder="0" applyAlignment="0" applyProtection="0"/>
    <xf numFmtId="0" fontId="9" fillId="0" borderId="128" applyFont="0" applyFill="0" applyBorder="0" applyAlignment="0" applyProtection="0"/>
    <xf numFmtId="49" fontId="95" fillId="38" borderId="129" applyProtection="0">
      <alignment horizontal="left" indent="1"/>
      <protection locked="0"/>
    </xf>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49" fontId="95" fillId="37" borderId="129" applyProtection="0">
      <alignment horizontal="left" indent="1"/>
      <protection locked="0"/>
    </xf>
    <xf numFmtId="181" fontId="80" fillId="37" borderId="129">
      <protection locked="0"/>
    </xf>
    <xf numFmtId="49" fontId="95" fillId="38" borderId="129" applyProtection="0">
      <alignment horizontal="left" indent="1"/>
      <protection locked="0"/>
    </xf>
    <xf numFmtId="10" fontId="76" fillId="40" borderId="129" applyNumberFormat="0" applyBorder="0" applyAlignment="0" applyProtection="0"/>
    <xf numFmtId="0" fontId="94" fillId="0" borderId="128">
      <alignment horizontal="left" vertical="center"/>
    </xf>
    <xf numFmtId="0" fontId="9" fillId="16" borderId="104" applyNumberFormat="0" applyProtection="0">
      <alignment horizontal="left" vertical="top" indent="1"/>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40" borderId="124" applyNumberFormat="0" applyFont="0" applyBorder="0" applyAlignment="0" applyProtection="0"/>
    <xf numFmtId="10" fontId="76" fillId="40" borderId="129" applyNumberFormat="0" applyBorder="0" applyAlignment="0" applyProtection="0"/>
    <xf numFmtId="4" fontId="67" fillId="25" borderId="104" applyNumberFormat="0" applyProtection="0">
      <alignment vertical="center"/>
    </xf>
    <xf numFmtId="4" fontId="67" fillId="25" borderId="104" applyNumberFormat="0" applyProtection="0">
      <alignment horizontal="left" vertical="center" indent="1"/>
    </xf>
    <xf numFmtId="4" fontId="69" fillId="11" borderId="104" applyNumberFormat="0" applyProtection="0">
      <alignment horizontal="right" vertical="center"/>
    </xf>
    <xf numFmtId="0" fontId="9" fillId="14" borderId="104" applyNumberFormat="0" applyProtection="0">
      <alignment horizontal="left" vertical="center" indent="1"/>
    </xf>
    <xf numFmtId="0" fontId="9" fillId="14" borderId="104" applyNumberFormat="0" applyProtection="0">
      <alignment horizontal="left" vertical="top" indent="1"/>
    </xf>
    <xf numFmtId="0" fontId="9" fillId="31" borderId="104" applyNumberFormat="0" applyProtection="0">
      <alignment horizontal="left" vertical="top" indent="1"/>
    </xf>
    <xf numFmtId="4" fontId="69" fillId="12" borderId="104" applyNumberFormat="0" applyProtection="0">
      <alignment vertical="center"/>
    </xf>
    <xf numFmtId="4" fontId="71" fillId="12" borderId="104" applyNumberFormat="0" applyProtection="0">
      <alignment vertical="center"/>
    </xf>
    <xf numFmtId="0" fontId="69" fillId="12" borderId="104" applyNumberFormat="0" applyProtection="0">
      <alignment horizontal="left" vertical="top" indent="1"/>
    </xf>
    <xf numFmtId="4" fontId="69" fillId="31" borderId="104" applyNumberFormat="0" applyProtection="0">
      <alignment horizontal="right" vertical="center"/>
    </xf>
    <xf numFmtId="4" fontId="71" fillId="31" borderId="104" applyNumberFormat="0" applyProtection="0">
      <alignment horizontal="right" vertical="center"/>
    </xf>
    <xf numFmtId="0" fontId="69" fillId="10" borderId="104" applyNumberFormat="0" applyProtection="0">
      <alignment horizontal="left" vertical="top" indent="1"/>
    </xf>
    <xf numFmtId="4" fontId="73" fillId="31" borderId="104" applyNumberFormat="0" applyProtection="0">
      <alignment horizontal="right" vertical="center"/>
    </xf>
    <xf numFmtId="4" fontId="69" fillId="31" borderId="104" applyNumberFormat="0" applyProtection="0">
      <alignment horizontal="right" vertical="center"/>
    </xf>
    <xf numFmtId="0" fontId="9" fillId="10" borderId="104" applyNumberFormat="0" applyProtection="0">
      <alignment horizontal="left" vertical="center" indent="1"/>
    </xf>
    <xf numFmtId="4" fontId="69" fillId="31" borderId="104" applyNumberFormat="0" applyProtection="0">
      <alignment horizontal="right" vertical="center"/>
    </xf>
    <xf numFmtId="4" fontId="69" fillId="31" borderId="104" applyNumberFormat="0" applyProtection="0">
      <alignment horizontal="right" vertical="center"/>
    </xf>
    <xf numFmtId="4" fontId="71" fillId="31" borderId="104" applyNumberFormat="0" applyProtection="0">
      <alignment horizontal="right" vertical="center"/>
    </xf>
    <xf numFmtId="0" fontId="9" fillId="14" borderId="104" applyNumberFormat="0" applyProtection="0">
      <alignment horizontal="left" vertical="center" indent="1"/>
    </xf>
    <xf numFmtId="0" fontId="9" fillId="31" borderId="104" applyNumberFormat="0" applyProtection="0">
      <alignment horizontal="left" vertical="center" indent="1"/>
    </xf>
    <xf numFmtId="4" fontId="69" fillId="10" borderId="104" applyNumberFormat="0" applyProtection="0">
      <alignment horizontal="right" vertical="center"/>
    </xf>
    <xf numFmtId="4" fontId="69" fillId="10" borderId="104" applyNumberFormat="0" applyProtection="0">
      <alignment horizontal="right" vertical="center"/>
    </xf>
    <xf numFmtId="0" fontId="1" fillId="0" borderId="0"/>
    <xf numFmtId="9" fontId="1" fillId="0" borderId="0" applyFont="0" applyFill="0" applyBorder="0" applyAlignment="0" applyProtection="0"/>
    <xf numFmtId="0" fontId="9" fillId="14" borderId="104" applyNumberFormat="0" applyProtection="0">
      <alignment horizontal="left" vertical="center" indent="1"/>
    </xf>
    <xf numFmtId="0" fontId="9" fillId="16" borderId="104" applyNumberFormat="0" applyProtection="0">
      <alignment horizontal="left" vertical="center" indent="1"/>
    </xf>
    <xf numFmtId="0" fontId="9" fillId="14" borderId="104" applyNumberFormat="0" applyProtection="0">
      <alignment horizontal="left" vertical="center" indent="1"/>
    </xf>
    <xf numFmtId="0" fontId="9" fillId="48" borderId="125" applyNumberFormat="0" applyAlignment="0" applyProtection="0"/>
    <xf numFmtId="0" fontId="1" fillId="0" borderId="0"/>
    <xf numFmtId="0" fontId="1" fillId="0" borderId="0"/>
    <xf numFmtId="0" fontId="1" fillId="0" borderId="0"/>
    <xf numFmtId="0" fontId="1" fillId="0" borderId="0"/>
    <xf numFmtId="0" fontId="9" fillId="14" borderId="104" applyNumberFormat="0" applyProtection="0">
      <alignment horizontal="left" vertical="top" indent="1"/>
    </xf>
    <xf numFmtId="0" fontId="1" fillId="0" borderId="0"/>
    <xf numFmtId="0" fontId="9" fillId="14" borderId="104" applyNumberFormat="0" applyProtection="0">
      <alignment horizontal="left" vertical="center" indent="1"/>
    </xf>
    <xf numFmtId="0" fontId="1" fillId="0" borderId="0"/>
    <xf numFmtId="9" fontId="1" fillId="0" borderId="0" applyFont="0" applyFill="0" applyBorder="0" applyAlignment="0" applyProtection="0"/>
    <xf numFmtId="0" fontId="9" fillId="40" borderId="124" applyNumberFormat="0" applyFont="0" applyBorder="0" applyAlignment="0" applyProtection="0"/>
    <xf numFmtId="40" fontId="89" fillId="40" borderId="129">
      <alignment vertical="center"/>
    </xf>
    <xf numFmtId="0" fontId="9" fillId="31" borderId="104" applyNumberFormat="0" applyProtection="0">
      <alignment horizontal="left" vertical="center" indent="1"/>
    </xf>
    <xf numFmtId="0" fontId="69" fillId="12" borderId="104" applyNumberFormat="0" applyProtection="0">
      <alignment horizontal="left" vertical="top" indent="1"/>
    </xf>
    <xf numFmtId="0" fontId="9" fillId="16" borderId="104" applyNumberFormat="0" applyProtection="0">
      <alignment horizontal="left" vertical="center" indent="1"/>
    </xf>
    <xf numFmtId="0" fontId="9" fillId="40" borderId="124" applyNumberFormat="0" applyFont="0" applyBorder="0" applyAlignment="0" applyProtection="0"/>
    <xf numFmtId="49" fontId="95" fillId="37" borderId="129" applyProtection="0">
      <alignment horizontal="left" indent="1"/>
      <protection locked="0"/>
    </xf>
    <xf numFmtId="0" fontId="94" fillId="0" borderId="128">
      <alignment horizontal="left" vertical="center"/>
    </xf>
    <xf numFmtId="4" fontId="69" fillId="28" borderId="104" applyNumberFormat="0" applyProtection="0">
      <alignment horizontal="right" vertical="center"/>
    </xf>
    <xf numFmtId="0" fontId="9" fillId="40" borderId="124" applyNumberFormat="0" applyFont="0" applyBorder="0" applyAlignment="0" applyProtection="0"/>
    <xf numFmtId="4" fontId="69" fillId="27" borderId="104" applyNumberFormat="0" applyProtection="0">
      <alignment horizontal="right" vertical="center"/>
    </xf>
    <xf numFmtId="49" fontId="95" fillId="37" borderId="129" applyProtection="0">
      <alignment horizontal="left" indent="1"/>
      <protection locked="0"/>
    </xf>
    <xf numFmtId="0" fontId="9" fillId="31" borderId="104" applyNumberFormat="0" applyProtection="0">
      <alignment horizontal="left" vertical="center" indent="1"/>
    </xf>
    <xf numFmtId="0" fontId="94" fillId="0" borderId="128">
      <alignment horizontal="left" vertical="center"/>
    </xf>
    <xf numFmtId="0" fontId="9" fillId="16" borderId="104" applyNumberFormat="0" applyProtection="0">
      <alignment horizontal="left" vertical="top" indent="1"/>
    </xf>
    <xf numFmtId="0" fontId="9" fillId="16" borderId="104" applyNumberFormat="0" applyProtection="0">
      <alignment horizontal="left" vertical="top" indent="1"/>
    </xf>
    <xf numFmtId="181" fontId="80" fillId="37" borderId="129">
      <protection locked="0"/>
    </xf>
    <xf numFmtId="0" fontId="9" fillId="16" borderId="104" applyNumberFormat="0" applyProtection="0">
      <alignment horizontal="left" vertical="center" indent="1"/>
    </xf>
    <xf numFmtId="4" fontId="71" fillId="12" borderId="104" applyNumberFormat="0" applyProtection="0">
      <alignment vertical="center"/>
    </xf>
    <xf numFmtId="10" fontId="76" fillId="40" borderId="129" applyNumberFormat="0" applyBorder="0" applyAlignment="0" applyProtection="0"/>
    <xf numFmtId="0" fontId="9" fillId="31" borderId="104" applyNumberFormat="0" applyProtection="0">
      <alignment horizontal="left" vertical="center" indent="1"/>
    </xf>
    <xf numFmtId="211" fontId="82" fillId="37" borderId="129">
      <alignment horizontal="center"/>
      <protection locked="0"/>
    </xf>
    <xf numFmtId="4" fontId="69" fillId="10" borderId="104" applyNumberFormat="0" applyProtection="0">
      <alignment horizontal="right" vertical="center"/>
    </xf>
    <xf numFmtId="0" fontId="69" fillId="10" borderId="104" applyNumberFormat="0" applyProtection="0">
      <alignment horizontal="left" vertical="top" indent="1"/>
    </xf>
    <xf numFmtId="40" fontId="89" fillId="40" borderId="129">
      <alignment vertical="center"/>
    </xf>
    <xf numFmtId="49" fontId="95" fillId="38" borderId="129" applyProtection="0">
      <alignment horizontal="left" indent="1"/>
      <protection locked="0"/>
    </xf>
    <xf numFmtId="211" fontId="82" fillId="37" borderId="129">
      <alignment horizontal="center"/>
      <protection locked="0"/>
    </xf>
    <xf numFmtId="4" fontId="69" fillId="29" borderId="104" applyNumberFormat="0" applyProtection="0">
      <alignment horizontal="right" vertical="center"/>
    </xf>
    <xf numFmtId="49" fontId="95" fillId="38" borderId="129" applyProtection="0">
      <alignment horizontal="left" indent="1"/>
      <protection locked="0"/>
    </xf>
    <xf numFmtId="40" fontId="89" fillId="40" borderId="129">
      <alignment vertical="center"/>
    </xf>
    <xf numFmtId="40" fontId="89" fillId="40" borderId="129">
      <alignment vertical="center"/>
    </xf>
    <xf numFmtId="49" fontId="95" fillId="37" borderId="129" applyProtection="0">
      <alignment horizontal="left" indent="1"/>
      <protection locked="0"/>
    </xf>
    <xf numFmtId="0" fontId="9" fillId="14" borderId="104" applyNumberFormat="0" applyProtection="0">
      <alignment horizontal="left" vertical="center" indent="1"/>
    </xf>
    <xf numFmtId="4" fontId="69" fillId="10" borderId="104" applyNumberFormat="0" applyProtection="0">
      <alignment horizontal="right" vertical="center"/>
    </xf>
    <xf numFmtId="0" fontId="9" fillId="31" borderId="104" applyNumberFormat="0" applyProtection="0">
      <alignment horizontal="left" vertical="top" indent="1"/>
    </xf>
    <xf numFmtId="49" fontId="95" fillId="37" borderId="129" applyProtection="0">
      <alignment horizontal="left" indent="1"/>
      <protection locked="0"/>
    </xf>
    <xf numFmtId="4" fontId="69" fillId="31" borderId="104" applyNumberFormat="0" applyProtection="0">
      <alignment horizontal="right" vertical="center"/>
    </xf>
    <xf numFmtId="0" fontId="9" fillId="14" borderId="104" applyNumberFormat="0" applyProtection="0">
      <alignment horizontal="left" vertical="center" indent="1"/>
    </xf>
    <xf numFmtId="211" fontId="82" fillId="37" borderId="129">
      <alignment horizontal="center"/>
      <protection locked="0"/>
    </xf>
    <xf numFmtId="0" fontId="9" fillId="14" borderId="104" applyNumberFormat="0" applyProtection="0">
      <alignment horizontal="left" vertical="center" indent="1"/>
    </xf>
    <xf numFmtId="4" fontId="69" fillId="12" borderId="104" applyNumberFormat="0" applyProtection="0">
      <alignment horizontal="left" vertical="center" indent="1"/>
    </xf>
    <xf numFmtId="0" fontId="9" fillId="31" borderId="104" applyNumberFormat="0" applyProtection="0">
      <alignment horizontal="left" vertical="center" indent="1"/>
    </xf>
    <xf numFmtId="211" fontId="82" fillId="37" borderId="129">
      <alignment horizontal="center"/>
      <protection locked="0"/>
    </xf>
    <xf numFmtId="181" fontId="80" fillId="37" borderId="129">
      <protection locked="0"/>
    </xf>
    <xf numFmtId="0" fontId="9" fillId="0" borderId="128" applyFont="0" applyFill="0" applyBorder="0" applyAlignment="0" applyProtection="0"/>
    <xf numFmtId="4" fontId="69" fillId="26" borderId="104" applyNumberFormat="0" applyProtection="0">
      <alignment horizontal="right" vertical="center"/>
    </xf>
    <xf numFmtId="211" fontId="82" fillId="37" borderId="129">
      <alignment horizontal="center"/>
      <protection locked="0"/>
    </xf>
    <xf numFmtId="0" fontId="9" fillId="14" borderId="104" applyNumberFormat="0" applyProtection="0">
      <alignment horizontal="left" vertical="center" indent="1"/>
    </xf>
    <xf numFmtId="211" fontId="82" fillId="37" borderId="129">
      <alignment horizontal="center"/>
      <protection locked="0"/>
    </xf>
    <xf numFmtId="40" fontId="89" fillId="40" borderId="129">
      <alignment vertical="center"/>
    </xf>
    <xf numFmtId="49" fontId="95" fillId="37" borderId="129" applyProtection="0">
      <alignment horizontal="left" indent="1"/>
      <protection locked="0"/>
    </xf>
    <xf numFmtId="0" fontId="9" fillId="40" borderId="124" applyNumberFormat="0" applyFont="0" applyBorder="0" applyAlignment="0" applyProtection="0"/>
    <xf numFmtId="10" fontId="76" fillId="40" borderId="129" applyNumberFormat="0" applyBorder="0" applyAlignment="0" applyProtection="0"/>
    <xf numFmtId="4" fontId="69" fillId="31" borderId="104" applyNumberFormat="0" applyProtection="0">
      <alignment horizontal="right" vertical="center"/>
    </xf>
    <xf numFmtId="0" fontId="9" fillId="48" borderId="125" applyNumberFormat="0" applyAlignment="0" applyProtection="0"/>
    <xf numFmtId="4" fontId="68" fillId="25" borderId="104" applyNumberFormat="0" applyProtection="0">
      <alignment vertical="center"/>
    </xf>
    <xf numFmtId="0" fontId="9" fillId="10" borderId="104" applyNumberFormat="0" applyProtection="0">
      <alignment horizontal="left" vertical="center" indent="1"/>
    </xf>
    <xf numFmtId="0" fontId="9" fillId="16" borderId="104" applyNumberFormat="0" applyProtection="0">
      <alignment horizontal="left" vertical="center" indent="1"/>
    </xf>
    <xf numFmtId="0" fontId="9" fillId="10" borderId="104" applyNumberFormat="0" applyProtection="0">
      <alignment horizontal="left" vertical="center" indent="1"/>
    </xf>
    <xf numFmtId="0" fontId="9" fillId="31" borderId="104" applyNumberFormat="0" applyProtection="0">
      <alignment horizontal="left" vertical="center" indent="1"/>
    </xf>
    <xf numFmtId="0" fontId="9" fillId="40" borderId="124" applyNumberFormat="0" applyFont="0" applyBorder="0" applyAlignment="0" applyProtection="0"/>
    <xf numFmtId="4" fontId="69" fillId="35" borderId="104" applyNumberFormat="0" applyProtection="0">
      <alignment horizontal="left" vertical="center" indent="1"/>
    </xf>
    <xf numFmtId="4" fontId="69" fillId="29" borderId="104" applyNumberFormat="0" applyProtection="0">
      <alignment horizontal="right" vertical="center"/>
    </xf>
    <xf numFmtId="0" fontId="9" fillId="14" borderId="104" applyNumberFormat="0" applyProtection="0">
      <alignment horizontal="left" vertical="center" indent="1"/>
    </xf>
    <xf numFmtId="4" fontId="71" fillId="31" borderId="104" applyNumberFormat="0" applyProtection="0">
      <alignment horizontal="right" vertical="center"/>
    </xf>
    <xf numFmtId="4" fontId="69" fillId="31" borderId="104" applyNumberFormat="0" applyProtection="0">
      <alignment horizontal="right" vertical="center"/>
    </xf>
    <xf numFmtId="4" fontId="69" fillId="31" borderId="104" applyNumberFormat="0" applyProtection="0">
      <alignment horizontal="right" vertical="center"/>
    </xf>
    <xf numFmtId="0" fontId="9" fillId="31" borderId="104" applyNumberFormat="0" applyProtection="0">
      <alignment horizontal="left" vertical="top" indent="1"/>
    </xf>
    <xf numFmtId="0" fontId="67" fillId="25" borderId="104" applyNumberFormat="0" applyProtection="0">
      <alignment horizontal="left" vertical="top" indent="1"/>
    </xf>
    <xf numFmtId="0" fontId="9" fillId="31" borderId="104" applyNumberFormat="0" applyProtection="0">
      <alignment horizontal="left" vertical="center" indent="1"/>
    </xf>
    <xf numFmtId="0" fontId="94" fillId="0" borderId="128">
      <alignment horizontal="left" vertical="center"/>
    </xf>
    <xf numFmtId="49" fontId="95" fillId="37" borderId="129" applyProtection="0">
      <alignment horizontal="left" indent="1"/>
      <protection locked="0"/>
    </xf>
    <xf numFmtId="4" fontId="69" fillId="23" borderId="104" applyNumberFormat="0" applyProtection="0">
      <alignment horizontal="right" vertical="center"/>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0" fontId="89" fillId="19" borderId="101">
      <alignment vertical="center"/>
    </xf>
    <xf numFmtId="4" fontId="67" fillId="25" borderId="104" applyNumberFormat="0" applyProtection="0">
      <alignment vertical="center"/>
    </xf>
    <xf numFmtId="4" fontId="68" fillId="25" borderId="104" applyNumberFormat="0" applyProtection="0">
      <alignment vertical="center"/>
    </xf>
    <xf numFmtId="4" fontId="67" fillId="25" borderId="104" applyNumberFormat="0" applyProtection="0">
      <alignment horizontal="left" vertical="center" indent="1"/>
    </xf>
    <xf numFmtId="0" fontId="67" fillId="25" borderId="104" applyNumberFormat="0" applyProtection="0">
      <alignment horizontal="left" vertical="top" indent="1"/>
    </xf>
    <xf numFmtId="4" fontId="69" fillId="15" borderId="104" applyNumberFormat="0" applyProtection="0">
      <alignment horizontal="right" vertical="center"/>
    </xf>
    <xf numFmtId="4" fontId="69" fillId="11" borderId="104" applyNumberFormat="0" applyProtection="0">
      <alignment horizontal="right" vertical="center"/>
    </xf>
    <xf numFmtId="4" fontId="69" fillId="23" borderId="104" applyNumberFormat="0" applyProtection="0">
      <alignment horizontal="right" vertical="center"/>
    </xf>
    <xf numFmtId="4" fontId="69" fillId="24" borderId="104" applyNumberFormat="0" applyProtection="0">
      <alignment horizontal="right" vertical="center"/>
    </xf>
    <xf numFmtId="4" fontId="69" fillId="26" borderId="104" applyNumberFormat="0" applyProtection="0">
      <alignment horizontal="right" vertical="center"/>
    </xf>
    <xf numFmtId="4" fontId="69" fillId="27" borderId="104" applyNumberFormat="0" applyProtection="0">
      <alignment horizontal="right" vertical="center"/>
    </xf>
    <xf numFmtId="4" fontId="69" fillId="17" borderId="104" applyNumberFormat="0" applyProtection="0">
      <alignment horizontal="right" vertical="center"/>
    </xf>
    <xf numFmtId="4" fontId="69" fillId="28" borderId="104" applyNumberFormat="0" applyProtection="0">
      <alignment horizontal="right" vertical="center"/>
    </xf>
    <xf numFmtId="4" fontId="69" fillId="29" borderId="104" applyNumberFormat="0" applyProtection="0">
      <alignment horizontal="right" vertical="center"/>
    </xf>
    <xf numFmtId="4" fontId="69" fillId="10" borderId="104" applyNumberFormat="0" applyProtection="0">
      <alignment horizontal="right" vertical="center"/>
    </xf>
    <xf numFmtId="0" fontId="9" fillId="16" borderId="104" applyNumberFormat="0" applyProtection="0">
      <alignment horizontal="left" vertical="center" indent="1"/>
    </xf>
    <xf numFmtId="0" fontId="9" fillId="16" borderId="104" applyNumberFormat="0" applyProtection="0">
      <alignment horizontal="left" vertical="top" indent="1"/>
    </xf>
    <xf numFmtId="0" fontId="9" fillId="10" borderId="104" applyNumberFormat="0" applyProtection="0">
      <alignment horizontal="left" vertical="center" indent="1"/>
    </xf>
    <xf numFmtId="0" fontId="9" fillId="10" borderId="104" applyNumberFormat="0" applyProtection="0">
      <alignment horizontal="left" vertical="top" indent="1"/>
    </xf>
    <xf numFmtId="0" fontId="9" fillId="14" borderId="104" applyNumberFormat="0" applyProtection="0">
      <alignment horizontal="left" vertical="center" indent="1"/>
    </xf>
    <xf numFmtId="0" fontId="9" fillId="14" borderId="104" applyNumberFormat="0" applyProtection="0">
      <alignment horizontal="left" vertical="top" indent="1"/>
    </xf>
    <xf numFmtId="0" fontId="9" fillId="31" borderId="104" applyNumberFormat="0" applyProtection="0">
      <alignment horizontal="left" vertical="center" indent="1"/>
    </xf>
    <xf numFmtId="0" fontId="9" fillId="31" borderId="104" applyNumberFormat="0" applyProtection="0">
      <alignment horizontal="left" vertical="top" indent="1"/>
    </xf>
    <xf numFmtId="4" fontId="69" fillId="12" borderId="104" applyNumberFormat="0" applyProtection="0">
      <alignment vertical="center"/>
    </xf>
    <xf numFmtId="4" fontId="71" fillId="12" borderId="104" applyNumberFormat="0" applyProtection="0">
      <alignment vertical="center"/>
    </xf>
    <xf numFmtId="4" fontId="69" fillId="12" borderId="104" applyNumberFormat="0" applyProtection="0">
      <alignment horizontal="left" vertical="center" indent="1"/>
    </xf>
    <xf numFmtId="0" fontId="69" fillId="12" borderId="104" applyNumberFormat="0" applyProtection="0">
      <alignment horizontal="left" vertical="top" indent="1"/>
    </xf>
    <xf numFmtId="4" fontId="69" fillId="31" borderId="104" applyNumberFormat="0" applyProtection="0">
      <alignment horizontal="right" vertical="center"/>
    </xf>
    <xf numFmtId="4" fontId="71" fillId="31" borderId="104" applyNumberFormat="0" applyProtection="0">
      <alignment horizontal="right" vertical="center"/>
    </xf>
    <xf numFmtId="4" fontId="69" fillId="35" borderId="104" applyNumberFormat="0" applyProtection="0">
      <alignment horizontal="left" vertical="center" indent="1"/>
    </xf>
    <xf numFmtId="0" fontId="69" fillId="10" borderId="104" applyNumberFormat="0" applyProtection="0">
      <alignment horizontal="left" vertical="top" indent="1"/>
    </xf>
    <xf numFmtId="4" fontId="73" fillId="31" borderId="104" applyNumberFormat="0" applyProtection="0">
      <alignment horizontal="right" vertical="center"/>
    </xf>
    <xf numFmtId="0" fontId="9" fillId="16" borderId="104" applyNumberFormat="0" applyProtection="0">
      <alignment horizontal="left" vertical="center" indent="1"/>
    </xf>
    <xf numFmtId="4" fontId="69" fillId="31" borderId="104" applyNumberFormat="0" applyProtection="0">
      <alignment horizontal="right" vertical="center"/>
    </xf>
    <xf numFmtId="0" fontId="9" fillId="10" borderId="104" applyNumberFormat="0" applyProtection="0">
      <alignment horizontal="left" vertical="center" indent="1"/>
    </xf>
    <xf numFmtId="0" fontId="9" fillId="14" borderId="104" applyNumberFormat="0" applyProtection="0">
      <alignment horizontal="left" vertical="center" indent="1"/>
    </xf>
    <xf numFmtId="0" fontId="9" fillId="31" borderId="104" applyNumberFormat="0" applyProtection="0">
      <alignment horizontal="left" vertical="center" indent="1"/>
    </xf>
    <xf numFmtId="4" fontId="69" fillId="31" borderId="104" applyNumberFormat="0" applyProtection="0">
      <alignment horizontal="right" vertical="center"/>
    </xf>
    <xf numFmtId="4" fontId="71" fillId="31" borderId="104" applyNumberFormat="0" applyProtection="0">
      <alignment horizontal="right" vertical="center"/>
    </xf>
    <xf numFmtId="0" fontId="9" fillId="16" borderId="104" applyNumberFormat="0" applyProtection="0">
      <alignment horizontal="left" vertical="center" indent="1"/>
    </xf>
    <xf numFmtId="4" fontId="69" fillId="31" borderId="104" applyNumberFormat="0" applyProtection="0">
      <alignment horizontal="right" vertical="center"/>
    </xf>
    <xf numFmtId="4" fontId="71" fillId="31" borderId="104" applyNumberFormat="0" applyProtection="0">
      <alignment horizontal="right" vertical="center"/>
    </xf>
    <xf numFmtId="0" fontId="9" fillId="10" borderId="104" applyNumberFormat="0" applyProtection="0">
      <alignment horizontal="left" vertical="center" indent="1"/>
    </xf>
    <xf numFmtId="0" fontId="9" fillId="14" borderId="104" applyNumberFormat="0" applyProtection="0">
      <alignment horizontal="left" vertical="center" indent="1"/>
    </xf>
    <xf numFmtId="0" fontId="9" fillId="31" borderId="104" applyNumberFormat="0" applyProtection="0">
      <alignment horizontal="left" vertical="center" indent="1"/>
    </xf>
    <xf numFmtId="4" fontId="69" fillId="12" borderId="104"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0" fontId="1" fillId="0" borderId="0"/>
    <xf numFmtId="9" fontId="1" fillId="0" borderId="0" applyFont="0" applyFill="0" applyBorder="0" applyAlignment="0" applyProtection="0"/>
    <xf numFmtId="40" fontId="89" fillId="40" borderId="129">
      <alignment vertical="center"/>
    </xf>
    <xf numFmtId="0" fontId="1" fillId="0" borderId="0"/>
    <xf numFmtId="0" fontId="1" fillId="0" borderId="0"/>
    <xf numFmtId="0" fontId="1" fillId="0" borderId="0"/>
    <xf numFmtId="0" fontId="1" fillId="0" borderId="0"/>
    <xf numFmtId="211" fontId="82" fillId="37" borderId="129">
      <alignment horizontal="center"/>
      <protection locked="0"/>
    </xf>
    <xf numFmtId="0" fontId="1" fillId="0" borderId="0"/>
    <xf numFmtId="0" fontId="1" fillId="0" borderId="0"/>
    <xf numFmtId="9" fontId="1" fillId="0" borderId="0" applyFont="0" applyFill="0" applyBorder="0" applyAlignment="0" applyProtection="0"/>
    <xf numFmtId="49" fontId="95" fillId="38" borderId="129" applyProtection="0">
      <alignment horizontal="left" indent="1"/>
      <protection locked="0"/>
    </xf>
    <xf numFmtId="211" fontId="82" fillId="37" borderId="129">
      <alignment horizontal="center"/>
      <protection locked="0"/>
    </xf>
    <xf numFmtId="0" fontId="94" fillId="0" borderId="128">
      <alignment horizontal="left" vertical="center"/>
    </xf>
    <xf numFmtId="181" fontId="80" fillId="37" borderId="129">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49" fontId="95" fillId="37" borderId="129" applyProtection="0">
      <alignment horizontal="left" indent="1"/>
      <protection locked="0"/>
    </xf>
    <xf numFmtId="0" fontId="9" fillId="0" borderId="128" applyFont="0" applyFill="0" applyBorder="0" applyAlignment="0" applyProtection="0"/>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0" fontId="94" fillId="0" borderId="128">
      <alignment horizontal="left" vertical="center"/>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40" borderId="124" applyNumberFormat="0" applyFont="0" applyBorder="0" applyAlignment="0" applyProtection="0"/>
    <xf numFmtId="0" fontId="9" fillId="40" borderId="124" applyNumberFormat="0" applyFont="0" applyBorder="0" applyAlignment="0" applyProtection="0"/>
    <xf numFmtId="10" fontId="76" fillId="40" borderId="129" applyNumberFormat="0" applyBorder="0" applyAlignment="0" applyProtection="0"/>
    <xf numFmtId="0" fontId="9" fillId="48" borderId="125" applyNumberFormat="0" applyAlignment="0" applyProtection="0"/>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0" borderId="128" applyFont="0" applyFill="0" applyBorder="0" applyAlignment="0" applyProtection="0"/>
    <xf numFmtId="49" fontId="95" fillId="38" borderId="129" applyProtection="0">
      <alignment horizontal="left" indent="1"/>
      <protection locked="0"/>
    </xf>
    <xf numFmtId="211" fontId="82" fillId="37" borderId="129">
      <alignment horizontal="center"/>
      <protection locked="0"/>
    </xf>
    <xf numFmtId="181" fontId="80" fillId="37" borderId="129">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211" fontId="82" fillId="37" borderId="129">
      <alignment horizontal="center"/>
      <protection locked="0"/>
    </xf>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49" fontId="95" fillId="37" borderId="129" applyProtection="0">
      <alignment horizontal="left" indent="1"/>
      <protection locked="0"/>
    </xf>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0" fontId="94" fillId="0" borderId="128">
      <alignment horizontal="left" vertical="center"/>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40" borderId="124" applyNumberFormat="0" applyFont="0" applyBorder="0" applyAlignment="0" applyProtection="0"/>
    <xf numFmtId="0" fontId="9" fillId="40" borderId="124" applyNumberFormat="0" applyFont="0" applyBorder="0" applyAlignment="0" applyProtection="0"/>
    <xf numFmtId="10" fontId="76" fillId="40" borderId="129" applyNumberFormat="0" applyBorder="0" applyAlignment="0" applyProtection="0"/>
    <xf numFmtId="0" fontId="9" fillId="48" borderId="125" applyNumberFormat="0" applyAlignment="0" applyProtection="0"/>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0" borderId="128" applyFont="0" applyFill="0" applyBorder="0" applyAlignment="0" applyProtection="0"/>
    <xf numFmtId="49" fontId="95" fillId="38" borderId="129" applyProtection="0">
      <alignment horizontal="left" indent="1"/>
      <protection locked="0"/>
    </xf>
    <xf numFmtId="211" fontId="82" fillId="37" borderId="129">
      <alignment horizontal="center"/>
      <protection locked="0"/>
    </xf>
    <xf numFmtId="0" fontId="94" fillId="0" borderId="128">
      <alignment horizontal="left" vertical="center"/>
    </xf>
    <xf numFmtId="181" fontId="80" fillId="37" borderId="129">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211" fontId="82" fillId="37" borderId="129">
      <alignment horizontal="center"/>
      <protection locked="0"/>
    </xf>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49" fontId="95" fillId="37" borderId="129" applyProtection="0">
      <alignment horizontal="left" indent="1"/>
      <protection locked="0"/>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181" fontId="80" fillId="37" borderId="129">
      <protection locked="0"/>
    </xf>
    <xf numFmtId="0" fontId="1" fillId="0" borderId="0"/>
    <xf numFmtId="4" fontId="67" fillId="25" borderId="104" applyNumberFormat="0" applyProtection="0">
      <alignment vertical="center"/>
    </xf>
    <xf numFmtId="4" fontId="68" fillId="25" borderId="104" applyNumberFormat="0" applyProtection="0">
      <alignment vertical="center"/>
    </xf>
    <xf numFmtId="4" fontId="67" fillId="25" borderId="104" applyNumberFormat="0" applyProtection="0">
      <alignment horizontal="left" vertical="center" indent="1"/>
    </xf>
    <xf numFmtId="0" fontId="67" fillId="25" borderId="104" applyNumberFormat="0" applyProtection="0">
      <alignment horizontal="left" vertical="top" indent="1"/>
    </xf>
    <xf numFmtId="4" fontId="69" fillId="15" borderId="104" applyNumberFormat="0" applyProtection="0">
      <alignment horizontal="right" vertical="center"/>
    </xf>
    <xf numFmtId="4" fontId="69" fillId="11" borderId="104" applyNumberFormat="0" applyProtection="0">
      <alignment horizontal="right" vertical="center"/>
    </xf>
    <xf numFmtId="4" fontId="69" fillId="23" borderId="104" applyNumberFormat="0" applyProtection="0">
      <alignment horizontal="right" vertical="center"/>
    </xf>
    <xf numFmtId="4" fontId="69" fillId="24" borderId="104" applyNumberFormat="0" applyProtection="0">
      <alignment horizontal="right" vertical="center"/>
    </xf>
    <xf numFmtId="4" fontId="69" fillId="26" borderId="104" applyNumberFormat="0" applyProtection="0">
      <alignment horizontal="right" vertical="center"/>
    </xf>
    <xf numFmtId="4" fontId="69" fillId="27" borderId="104" applyNumberFormat="0" applyProtection="0">
      <alignment horizontal="right" vertical="center"/>
    </xf>
    <xf numFmtId="4" fontId="69" fillId="17" borderId="104" applyNumberFormat="0" applyProtection="0">
      <alignment horizontal="right" vertical="center"/>
    </xf>
    <xf numFmtId="4" fontId="69" fillId="28" borderId="104" applyNumberFormat="0" applyProtection="0">
      <alignment horizontal="right" vertical="center"/>
    </xf>
    <xf numFmtId="4" fontId="69" fillId="29" borderId="104" applyNumberFormat="0" applyProtection="0">
      <alignment horizontal="right" vertical="center"/>
    </xf>
    <xf numFmtId="4" fontId="69" fillId="10" borderId="104" applyNumberFormat="0" applyProtection="0">
      <alignment horizontal="right" vertical="center"/>
    </xf>
    <xf numFmtId="0" fontId="9" fillId="16" borderId="104" applyNumberFormat="0" applyProtection="0">
      <alignment horizontal="left" vertical="center" indent="1"/>
    </xf>
    <xf numFmtId="0" fontId="9" fillId="16" borderId="104" applyNumberFormat="0" applyProtection="0">
      <alignment horizontal="left" vertical="top" indent="1"/>
    </xf>
    <xf numFmtId="0" fontId="9" fillId="10" borderId="104" applyNumberFormat="0" applyProtection="0">
      <alignment horizontal="left" vertical="center" indent="1"/>
    </xf>
    <xf numFmtId="0" fontId="9" fillId="10" borderId="104" applyNumberFormat="0" applyProtection="0">
      <alignment horizontal="left" vertical="top" indent="1"/>
    </xf>
    <xf numFmtId="0" fontId="9" fillId="14" borderId="104" applyNumberFormat="0" applyProtection="0">
      <alignment horizontal="left" vertical="center" indent="1"/>
    </xf>
    <xf numFmtId="0" fontId="9" fillId="14" borderId="104" applyNumberFormat="0" applyProtection="0">
      <alignment horizontal="left" vertical="top" indent="1"/>
    </xf>
    <xf numFmtId="0" fontId="9" fillId="31" borderId="104" applyNumberFormat="0" applyProtection="0">
      <alignment horizontal="left" vertical="center" indent="1"/>
    </xf>
    <xf numFmtId="0" fontId="9" fillId="31" borderId="104" applyNumberFormat="0" applyProtection="0">
      <alignment horizontal="left" vertical="top" indent="1"/>
    </xf>
    <xf numFmtId="4" fontId="69" fillId="12" borderId="104" applyNumberFormat="0" applyProtection="0">
      <alignment vertical="center"/>
    </xf>
    <xf numFmtId="4" fontId="71" fillId="12" borderId="104" applyNumberFormat="0" applyProtection="0">
      <alignment vertical="center"/>
    </xf>
    <xf numFmtId="4" fontId="69" fillId="12" borderId="104" applyNumberFormat="0" applyProtection="0">
      <alignment horizontal="left" vertical="center" indent="1"/>
    </xf>
    <xf numFmtId="0" fontId="69" fillId="12" borderId="104" applyNumberFormat="0" applyProtection="0">
      <alignment horizontal="left" vertical="top" indent="1"/>
    </xf>
    <xf numFmtId="4" fontId="69" fillId="31" borderId="104" applyNumberFormat="0" applyProtection="0">
      <alignment horizontal="right" vertical="center"/>
    </xf>
    <xf numFmtId="4" fontId="71" fillId="31" borderId="104" applyNumberFormat="0" applyProtection="0">
      <alignment horizontal="right" vertical="center"/>
    </xf>
    <xf numFmtId="4" fontId="69" fillId="35" borderId="104" applyNumberFormat="0" applyProtection="0">
      <alignment horizontal="left" vertical="center" indent="1"/>
    </xf>
    <xf numFmtId="0" fontId="69" fillId="10" borderId="104" applyNumberFormat="0" applyProtection="0">
      <alignment horizontal="left" vertical="top" indent="1"/>
    </xf>
    <xf numFmtId="4" fontId="73" fillId="31" borderId="104" applyNumberFormat="0" applyProtection="0">
      <alignment horizontal="right" vertical="center"/>
    </xf>
    <xf numFmtId="0" fontId="9" fillId="16" borderId="104" applyNumberFormat="0" applyProtection="0">
      <alignment horizontal="left" vertical="center" indent="1"/>
    </xf>
    <xf numFmtId="4" fontId="69" fillId="31" borderId="104" applyNumberFormat="0" applyProtection="0">
      <alignment horizontal="right" vertical="center"/>
    </xf>
    <xf numFmtId="0" fontId="9" fillId="10" borderId="104" applyNumberFormat="0" applyProtection="0">
      <alignment horizontal="left" vertical="center" indent="1"/>
    </xf>
    <xf numFmtId="0" fontId="9" fillId="14" borderId="104" applyNumberFormat="0" applyProtection="0">
      <alignment horizontal="left" vertical="center" indent="1"/>
    </xf>
    <xf numFmtId="0" fontId="9" fillId="31" borderId="104" applyNumberFormat="0" applyProtection="0">
      <alignment horizontal="left" vertical="center" indent="1"/>
    </xf>
    <xf numFmtId="4" fontId="69" fillId="31" borderId="104" applyNumberFormat="0" applyProtection="0">
      <alignment horizontal="right" vertical="center"/>
    </xf>
    <xf numFmtId="4" fontId="71" fillId="31" borderId="104" applyNumberFormat="0" applyProtection="0">
      <alignment horizontal="right" vertical="center"/>
    </xf>
    <xf numFmtId="0" fontId="9" fillId="16" borderId="104" applyNumberFormat="0" applyProtection="0">
      <alignment horizontal="left" vertical="center" indent="1"/>
    </xf>
    <xf numFmtId="4" fontId="69" fillId="31" borderId="104" applyNumberFormat="0" applyProtection="0">
      <alignment horizontal="right" vertical="center"/>
    </xf>
    <xf numFmtId="4" fontId="71" fillId="31" borderId="104" applyNumberFormat="0" applyProtection="0">
      <alignment horizontal="right" vertical="center"/>
    </xf>
    <xf numFmtId="0" fontId="9" fillId="10" borderId="104" applyNumberFormat="0" applyProtection="0">
      <alignment horizontal="left" vertical="center" indent="1"/>
    </xf>
    <xf numFmtId="0" fontId="9" fillId="14" borderId="104" applyNumberFormat="0" applyProtection="0">
      <alignment horizontal="left" vertical="center" indent="1"/>
    </xf>
    <xf numFmtId="0" fontId="9" fillId="31" borderId="104" applyNumberFormat="0" applyProtection="0">
      <alignment horizontal="left" vertical="center" indent="1"/>
    </xf>
    <xf numFmtId="4" fontId="69" fillId="12" borderId="104"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0" fontId="89" fillId="19" borderId="101">
      <alignment vertical="center"/>
    </xf>
    <xf numFmtId="4" fontId="67" fillId="25" borderId="104" applyNumberFormat="0" applyProtection="0">
      <alignment vertical="center"/>
    </xf>
    <xf numFmtId="4" fontId="68" fillId="25" borderId="104" applyNumberFormat="0" applyProtection="0">
      <alignment vertical="center"/>
    </xf>
    <xf numFmtId="4" fontId="67" fillId="25" borderId="104" applyNumberFormat="0" applyProtection="0">
      <alignment horizontal="left" vertical="center" indent="1"/>
    </xf>
    <xf numFmtId="0" fontId="67" fillId="25" borderId="104" applyNumberFormat="0" applyProtection="0">
      <alignment horizontal="left" vertical="top" indent="1"/>
    </xf>
    <xf numFmtId="4" fontId="69" fillId="15" borderId="104" applyNumberFormat="0" applyProtection="0">
      <alignment horizontal="right" vertical="center"/>
    </xf>
    <xf numFmtId="4" fontId="69" fillId="11" borderId="104" applyNumberFormat="0" applyProtection="0">
      <alignment horizontal="right" vertical="center"/>
    </xf>
    <xf numFmtId="4" fontId="69" fillId="23" borderId="104" applyNumberFormat="0" applyProtection="0">
      <alignment horizontal="right" vertical="center"/>
    </xf>
    <xf numFmtId="4" fontId="69" fillId="24" borderId="104" applyNumberFormat="0" applyProtection="0">
      <alignment horizontal="right" vertical="center"/>
    </xf>
    <xf numFmtId="4" fontId="69" fillId="26" borderId="104" applyNumberFormat="0" applyProtection="0">
      <alignment horizontal="right" vertical="center"/>
    </xf>
    <xf numFmtId="4" fontId="69" fillId="27" borderId="104" applyNumberFormat="0" applyProtection="0">
      <alignment horizontal="right" vertical="center"/>
    </xf>
    <xf numFmtId="4" fontId="69" fillId="17" borderId="104" applyNumberFormat="0" applyProtection="0">
      <alignment horizontal="right" vertical="center"/>
    </xf>
    <xf numFmtId="4" fontId="69" fillId="28" borderId="104" applyNumberFormat="0" applyProtection="0">
      <alignment horizontal="right" vertical="center"/>
    </xf>
    <xf numFmtId="4" fontId="69" fillId="29" borderId="104" applyNumberFormat="0" applyProtection="0">
      <alignment horizontal="right" vertical="center"/>
    </xf>
    <xf numFmtId="4" fontId="69" fillId="10" borderId="104" applyNumberFormat="0" applyProtection="0">
      <alignment horizontal="right" vertical="center"/>
    </xf>
    <xf numFmtId="0" fontId="9" fillId="16" borderId="104" applyNumberFormat="0" applyProtection="0">
      <alignment horizontal="left" vertical="center" indent="1"/>
    </xf>
    <xf numFmtId="0" fontId="9" fillId="16" borderId="104" applyNumberFormat="0" applyProtection="0">
      <alignment horizontal="left" vertical="top" indent="1"/>
    </xf>
    <xf numFmtId="0" fontId="9" fillId="10" borderId="104" applyNumberFormat="0" applyProtection="0">
      <alignment horizontal="left" vertical="center" indent="1"/>
    </xf>
    <xf numFmtId="0" fontId="9" fillId="10" borderId="104" applyNumberFormat="0" applyProtection="0">
      <alignment horizontal="left" vertical="top" indent="1"/>
    </xf>
    <xf numFmtId="0" fontId="9" fillId="14" borderId="104" applyNumberFormat="0" applyProtection="0">
      <alignment horizontal="left" vertical="center" indent="1"/>
    </xf>
    <xf numFmtId="0" fontId="9" fillId="14" borderId="104" applyNumberFormat="0" applyProtection="0">
      <alignment horizontal="left" vertical="top" indent="1"/>
    </xf>
    <xf numFmtId="0" fontId="9" fillId="31" borderId="104" applyNumberFormat="0" applyProtection="0">
      <alignment horizontal="left" vertical="center" indent="1"/>
    </xf>
    <xf numFmtId="0" fontId="9" fillId="31" borderId="104" applyNumberFormat="0" applyProtection="0">
      <alignment horizontal="left" vertical="top" indent="1"/>
    </xf>
    <xf numFmtId="0" fontId="9" fillId="13" borderId="129" applyNumberFormat="0">
      <protection locked="0"/>
    </xf>
    <xf numFmtId="4" fontId="69" fillId="12" borderId="104" applyNumberFormat="0" applyProtection="0">
      <alignment vertical="center"/>
    </xf>
    <xf numFmtId="4" fontId="71" fillId="12" borderId="104" applyNumberFormat="0" applyProtection="0">
      <alignment vertical="center"/>
    </xf>
    <xf numFmtId="4" fontId="69" fillId="12" borderId="104" applyNumberFormat="0" applyProtection="0">
      <alignment horizontal="left" vertical="center" indent="1"/>
    </xf>
    <xf numFmtId="0" fontId="69" fillId="12" borderId="104" applyNumberFormat="0" applyProtection="0">
      <alignment horizontal="left" vertical="top" indent="1"/>
    </xf>
    <xf numFmtId="4" fontId="69" fillId="31" borderId="104" applyNumberFormat="0" applyProtection="0">
      <alignment horizontal="right" vertical="center"/>
    </xf>
    <xf numFmtId="4" fontId="71" fillId="31" borderId="104" applyNumberFormat="0" applyProtection="0">
      <alignment horizontal="right" vertical="center"/>
    </xf>
    <xf numFmtId="4" fontId="69" fillId="35" borderId="104" applyNumberFormat="0" applyProtection="0">
      <alignment horizontal="left" vertical="center" indent="1"/>
    </xf>
    <xf numFmtId="0" fontId="69" fillId="10" borderId="104" applyNumberFormat="0" applyProtection="0">
      <alignment horizontal="left" vertical="top" indent="1"/>
    </xf>
    <xf numFmtId="4" fontId="73" fillId="31" borderId="104" applyNumberFormat="0" applyProtection="0">
      <alignment horizontal="right" vertical="center"/>
    </xf>
    <xf numFmtId="0" fontId="9" fillId="16" borderId="104" applyNumberFormat="0" applyProtection="0">
      <alignment horizontal="left" vertical="center" indent="1"/>
    </xf>
    <xf numFmtId="4" fontId="69" fillId="31" borderId="104" applyNumberFormat="0" applyProtection="0">
      <alignment horizontal="right" vertical="center"/>
    </xf>
    <xf numFmtId="0" fontId="9" fillId="10" borderId="104" applyNumberFormat="0" applyProtection="0">
      <alignment horizontal="left" vertical="center" indent="1"/>
    </xf>
    <xf numFmtId="0" fontId="9" fillId="14" borderId="104" applyNumberFormat="0" applyProtection="0">
      <alignment horizontal="left" vertical="center" indent="1"/>
    </xf>
    <xf numFmtId="0" fontId="9" fillId="31" borderId="104" applyNumberFormat="0" applyProtection="0">
      <alignment horizontal="left" vertical="center" indent="1"/>
    </xf>
    <xf numFmtId="4" fontId="69" fillId="31" borderId="104" applyNumberFormat="0" applyProtection="0">
      <alignment horizontal="right" vertical="center"/>
    </xf>
    <xf numFmtId="4" fontId="71" fillId="31" borderId="104" applyNumberFormat="0" applyProtection="0">
      <alignment horizontal="right" vertical="center"/>
    </xf>
    <xf numFmtId="0" fontId="9" fillId="16" borderId="104" applyNumberFormat="0" applyProtection="0">
      <alignment horizontal="left" vertical="center" indent="1"/>
    </xf>
    <xf numFmtId="4" fontId="69" fillId="31" borderId="104" applyNumberFormat="0" applyProtection="0">
      <alignment horizontal="right" vertical="center"/>
    </xf>
    <xf numFmtId="4" fontId="71" fillId="31" borderId="104" applyNumberFormat="0" applyProtection="0">
      <alignment horizontal="right" vertical="center"/>
    </xf>
    <xf numFmtId="0" fontId="9" fillId="10" borderId="104" applyNumberFormat="0" applyProtection="0">
      <alignment horizontal="left" vertical="center" indent="1"/>
    </xf>
    <xf numFmtId="0" fontId="9" fillId="14" borderId="104" applyNumberFormat="0" applyProtection="0">
      <alignment horizontal="left" vertical="center" indent="1"/>
    </xf>
    <xf numFmtId="0" fontId="9" fillId="31" borderId="104" applyNumberFormat="0" applyProtection="0">
      <alignment horizontal="left" vertical="center" indent="1"/>
    </xf>
    <xf numFmtId="4" fontId="69" fillId="12" borderId="104"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40" fontId="89" fillId="40" borderId="129">
      <alignment vertical="center"/>
    </xf>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0" fontId="1" fillId="0" borderId="0"/>
    <xf numFmtId="9" fontId="1" fillId="0" borderId="0" applyFont="0" applyFill="0" applyBorder="0" applyAlignment="0" applyProtection="0"/>
    <xf numFmtId="40" fontId="89" fillId="40" borderId="129">
      <alignment vertical="center"/>
    </xf>
    <xf numFmtId="0" fontId="1" fillId="0" borderId="0"/>
    <xf numFmtId="0" fontId="1" fillId="0" borderId="0"/>
    <xf numFmtId="0" fontId="1" fillId="0" borderId="0"/>
    <xf numFmtId="0" fontId="1" fillId="0" borderId="0"/>
    <xf numFmtId="211" fontId="82" fillId="37" borderId="129">
      <alignment horizontal="center"/>
      <protection locked="0"/>
    </xf>
    <xf numFmtId="0" fontId="1" fillId="0" borderId="0"/>
    <xf numFmtId="0" fontId="1" fillId="0" borderId="0"/>
    <xf numFmtId="9" fontId="1" fillId="0" borderId="0" applyFont="0" applyFill="0" applyBorder="0" applyAlignment="0" applyProtection="0"/>
    <xf numFmtId="49" fontId="95" fillId="38" borderId="129" applyProtection="0">
      <alignment horizontal="left" indent="1"/>
      <protection locked="0"/>
    </xf>
    <xf numFmtId="211" fontId="82" fillId="37" borderId="129">
      <alignment horizontal="center"/>
      <protection locked="0"/>
    </xf>
    <xf numFmtId="0" fontId="94" fillId="0" borderId="128">
      <alignment horizontal="left" vertical="center"/>
    </xf>
    <xf numFmtId="181" fontId="80" fillId="37" borderId="129">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49" fontId="95" fillId="37" borderId="129" applyProtection="0">
      <alignment horizontal="left" indent="1"/>
      <protection locked="0"/>
    </xf>
    <xf numFmtId="0" fontId="9" fillId="0" borderId="128" applyFont="0" applyFill="0" applyBorder="0" applyAlignment="0" applyProtection="0"/>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0" fontId="94" fillId="0" borderId="128">
      <alignment horizontal="left" vertical="center"/>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40" borderId="124" applyNumberFormat="0" applyFont="0" applyBorder="0" applyAlignment="0" applyProtection="0"/>
    <xf numFmtId="0" fontId="9" fillId="40" borderId="124" applyNumberFormat="0" applyFont="0" applyBorder="0" applyAlignment="0" applyProtection="0"/>
    <xf numFmtId="10" fontId="76" fillId="40" borderId="129" applyNumberFormat="0" applyBorder="0" applyAlignment="0" applyProtection="0"/>
    <xf numFmtId="0" fontId="9" fillId="48" borderId="125" applyNumberFormat="0" applyAlignment="0" applyProtection="0"/>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0" borderId="128" applyFont="0" applyFill="0" applyBorder="0" applyAlignment="0" applyProtection="0"/>
    <xf numFmtId="49" fontId="95" fillId="38" borderId="129" applyProtection="0">
      <alignment horizontal="left" indent="1"/>
      <protection locked="0"/>
    </xf>
    <xf numFmtId="211" fontId="82" fillId="37" borderId="129">
      <alignment horizontal="center"/>
      <protection locked="0"/>
    </xf>
    <xf numFmtId="181" fontId="80" fillId="37" borderId="129">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211" fontId="82" fillId="37" borderId="129">
      <alignment horizontal="center"/>
      <protection locked="0"/>
    </xf>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49" fontId="95" fillId="37" borderId="129" applyProtection="0">
      <alignment horizontal="left" indent="1"/>
      <protection locked="0"/>
    </xf>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0" fontId="94" fillId="0" borderId="128">
      <alignment horizontal="left" vertical="center"/>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40" borderId="124" applyNumberFormat="0" applyFont="0" applyBorder="0" applyAlignment="0" applyProtection="0"/>
    <xf numFmtId="0" fontId="9" fillId="40" borderId="124" applyNumberFormat="0" applyFont="0" applyBorder="0" applyAlignment="0" applyProtection="0"/>
    <xf numFmtId="10" fontId="76" fillId="40" borderId="129" applyNumberFormat="0" applyBorder="0" applyAlignment="0" applyProtection="0"/>
    <xf numFmtId="0" fontId="9" fillId="48" borderId="125" applyNumberFormat="0" applyAlignment="0" applyProtection="0"/>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0" borderId="128" applyFont="0" applyFill="0" applyBorder="0" applyAlignment="0" applyProtection="0"/>
    <xf numFmtId="49" fontId="95" fillId="38" borderId="129" applyProtection="0">
      <alignment horizontal="left" indent="1"/>
      <protection locked="0"/>
    </xf>
    <xf numFmtId="211" fontId="82" fillId="37" borderId="129">
      <alignment horizontal="center"/>
      <protection locked="0"/>
    </xf>
    <xf numFmtId="0" fontId="94" fillId="0" borderId="128">
      <alignment horizontal="left" vertical="center"/>
    </xf>
    <xf numFmtId="181" fontId="80" fillId="37" borderId="129">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211" fontId="82" fillId="37" borderId="129">
      <alignment horizontal="center"/>
      <protection locked="0"/>
    </xf>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49" fontId="95" fillId="37" borderId="129" applyProtection="0">
      <alignment horizontal="left" indent="1"/>
      <protection locked="0"/>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4" fontId="69" fillId="31" borderId="104" applyNumberFormat="0" applyProtection="0">
      <alignment horizontal="right" vertical="center"/>
    </xf>
    <xf numFmtId="181" fontId="80" fillId="37" borderId="129">
      <protection locked="0"/>
    </xf>
    <xf numFmtId="211" fontId="82" fillId="37" borderId="129">
      <alignment horizontal="center"/>
      <protection locked="0"/>
    </xf>
    <xf numFmtId="0" fontId="9" fillId="48" borderId="125" applyNumberFormat="0" applyAlignment="0" applyProtection="0"/>
    <xf numFmtId="0" fontId="9" fillId="16" borderId="104" applyNumberFormat="0" applyProtection="0">
      <alignment horizontal="left" vertical="center" indent="1"/>
    </xf>
    <xf numFmtId="0" fontId="9" fillId="31" borderId="104" applyNumberFormat="0" applyProtection="0">
      <alignment horizontal="left" vertical="center" indent="1"/>
    </xf>
    <xf numFmtId="181" fontId="80" fillId="37" borderId="129">
      <protection locked="0"/>
    </xf>
    <xf numFmtId="0" fontId="69" fillId="10" borderId="104" applyNumberFormat="0" applyProtection="0">
      <alignment horizontal="left" vertical="top" indent="1"/>
    </xf>
    <xf numFmtId="40" fontId="89" fillId="40" borderId="129">
      <alignment vertical="center"/>
    </xf>
    <xf numFmtId="4" fontId="69" fillId="31" borderId="104" applyNumberFormat="0" applyProtection="0">
      <alignment horizontal="right" vertical="center"/>
    </xf>
    <xf numFmtId="0" fontId="9" fillId="48" borderId="125" applyNumberFormat="0" applyAlignment="0" applyProtection="0"/>
    <xf numFmtId="0" fontId="9" fillId="40" borderId="124" applyNumberFormat="0" applyFont="0" applyBorder="0" applyAlignment="0" applyProtection="0"/>
    <xf numFmtId="0" fontId="9" fillId="16" borderId="104" applyNumberFormat="0" applyProtection="0">
      <alignment horizontal="left" vertical="center" indent="1"/>
    </xf>
    <xf numFmtId="10" fontId="76" fillId="40" borderId="129" applyNumberFormat="0" applyBorder="0" applyAlignment="0" applyProtection="0"/>
    <xf numFmtId="4" fontId="71" fillId="31" borderId="104" applyNumberFormat="0" applyProtection="0">
      <alignment horizontal="right" vertical="center"/>
    </xf>
    <xf numFmtId="4" fontId="69" fillId="27" borderId="104" applyNumberFormat="0" applyProtection="0">
      <alignment horizontal="right" vertical="center"/>
    </xf>
    <xf numFmtId="181" fontId="80" fillId="37" borderId="129">
      <protection locked="0"/>
    </xf>
    <xf numFmtId="0" fontId="9" fillId="16" borderId="104" applyNumberFormat="0" applyProtection="0">
      <alignment horizontal="left" vertical="top" indent="1"/>
    </xf>
    <xf numFmtId="0" fontId="94" fillId="0" borderId="128">
      <alignment horizontal="left" vertical="center"/>
    </xf>
    <xf numFmtId="0" fontId="9" fillId="10" borderId="104" applyNumberFormat="0" applyProtection="0">
      <alignment horizontal="left" vertical="center" indent="1"/>
    </xf>
    <xf numFmtId="181" fontId="80" fillId="37" borderId="129">
      <protection locked="0"/>
    </xf>
    <xf numFmtId="0" fontId="9" fillId="31" borderId="104" applyNumberFormat="0" applyProtection="0">
      <alignment horizontal="left" vertical="center" indent="1"/>
    </xf>
    <xf numFmtId="0" fontId="9" fillId="40" borderId="124" applyNumberFormat="0" applyFont="0" applyBorder="0" applyAlignment="0" applyProtection="0"/>
    <xf numFmtId="4" fontId="73" fillId="31" borderId="104" applyNumberFormat="0" applyProtection="0">
      <alignment horizontal="right" vertical="center"/>
    </xf>
    <xf numFmtId="40" fontId="89" fillId="19" borderId="101">
      <alignment vertical="center"/>
    </xf>
    <xf numFmtId="4" fontId="67" fillId="25" borderId="104" applyNumberFormat="0" applyProtection="0">
      <alignment vertical="center"/>
    </xf>
    <xf numFmtId="4" fontId="68" fillId="25" borderId="104" applyNumberFormat="0" applyProtection="0">
      <alignment vertical="center"/>
    </xf>
    <xf numFmtId="4" fontId="67" fillId="25" borderId="104" applyNumberFormat="0" applyProtection="0">
      <alignment horizontal="left" vertical="center" indent="1"/>
    </xf>
    <xf numFmtId="0" fontId="67" fillId="25" borderId="104" applyNumberFormat="0" applyProtection="0">
      <alignment horizontal="left" vertical="top" indent="1"/>
    </xf>
    <xf numFmtId="4" fontId="69" fillId="15" borderId="104" applyNumberFormat="0" applyProtection="0">
      <alignment horizontal="right" vertical="center"/>
    </xf>
    <xf numFmtId="4" fontId="69" fillId="11" borderId="104" applyNumberFormat="0" applyProtection="0">
      <alignment horizontal="right" vertical="center"/>
    </xf>
    <xf numFmtId="4" fontId="69" fillId="23" borderId="104" applyNumberFormat="0" applyProtection="0">
      <alignment horizontal="right" vertical="center"/>
    </xf>
    <xf numFmtId="4" fontId="69" fillId="24" borderId="104" applyNumberFormat="0" applyProtection="0">
      <alignment horizontal="right" vertical="center"/>
    </xf>
    <xf numFmtId="4" fontId="69" fillId="26" borderId="104" applyNumberFormat="0" applyProtection="0">
      <alignment horizontal="right" vertical="center"/>
    </xf>
    <xf numFmtId="4" fontId="69" fillId="27" borderId="104" applyNumberFormat="0" applyProtection="0">
      <alignment horizontal="right" vertical="center"/>
    </xf>
    <xf numFmtId="4" fontId="69" fillId="17" borderId="104" applyNumberFormat="0" applyProtection="0">
      <alignment horizontal="right" vertical="center"/>
    </xf>
    <xf numFmtId="4" fontId="69" fillId="28" borderId="104" applyNumberFormat="0" applyProtection="0">
      <alignment horizontal="right" vertical="center"/>
    </xf>
    <xf numFmtId="4" fontId="69" fillId="29" borderId="104" applyNumberFormat="0" applyProtection="0">
      <alignment horizontal="right" vertical="center"/>
    </xf>
    <xf numFmtId="4" fontId="69" fillId="10" borderId="104" applyNumberFormat="0" applyProtection="0">
      <alignment horizontal="right" vertical="center"/>
    </xf>
    <xf numFmtId="0" fontId="9" fillId="16" borderId="104" applyNumberFormat="0" applyProtection="0">
      <alignment horizontal="left" vertical="center" indent="1"/>
    </xf>
    <xf numFmtId="0" fontId="9" fillId="16" borderId="104" applyNumberFormat="0" applyProtection="0">
      <alignment horizontal="left" vertical="top" indent="1"/>
    </xf>
    <xf numFmtId="0" fontId="9" fillId="10" borderId="104" applyNumberFormat="0" applyProtection="0">
      <alignment horizontal="left" vertical="center" indent="1"/>
    </xf>
    <xf numFmtId="0" fontId="9" fillId="10" borderId="104" applyNumberFormat="0" applyProtection="0">
      <alignment horizontal="left" vertical="top" indent="1"/>
    </xf>
    <xf numFmtId="0" fontId="9" fillId="14" borderId="104" applyNumberFormat="0" applyProtection="0">
      <alignment horizontal="left" vertical="center" indent="1"/>
    </xf>
    <xf numFmtId="0" fontId="9" fillId="14" borderId="104" applyNumberFormat="0" applyProtection="0">
      <alignment horizontal="left" vertical="top" indent="1"/>
    </xf>
    <xf numFmtId="0" fontId="9" fillId="31" borderId="104" applyNumberFormat="0" applyProtection="0">
      <alignment horizontal="left" vertical="center" indent="1"/>
    </xf>
    <xf numFmtId="0" fontId="9" fillId="31" borderId="104" applyNumberFormat="0" applyProtection="0">
      <alignment horizontal="left" vertical="top" indent="1"/>
    </xf>
    <xf numFmtId="4" fontId="69" fillId="12" borderId="104" applyNumberFormat="0" applyProtection="0">
      <alignment vertical="center"/>
    </xf>
    <xf numFmtId="4" fontId="71" fillId="12" borderId="104" applyNumberFormat="0" applyProtection="0">
      <alignment vertical="center"/>
    </xf>
    <xf numFmtId="4" fontId="69" fillId="12" borderId="104" applyNumberFormat="0" applyProtection="0">
      <alignment horizontal="left" vertical="center" indent="1"/>
    </xf>
    <xf numFmtId="0" fontId="69" fillId="12" borderId="104" applyNumberFormat="0" applyProtection="0">
      <alignment horizontal="left" vertical="top" indent="1"/>
    </xf>
    <xf numFmtId="4" fontId="69" fillId="31" borderId="104" applyNumberFormat="0" applyProtection="0">
      <alignment horizontal="right" vertical="center"/>
    </xf>
    <xf numFmtId="4" fontId="71" fillId="31" borderId="104" applyNumberFormat="0" applyProtection="0">
      <alignment horizontal="right" vertical="center"/>
    </xf>
    <xf numFmtId="4" fontId="69" fillId="35" borderId="104" applyNumberFormat="0" applyProtection="0">
      <alignment horizontal="left" vertical="center" indent="1"/>
    </xf>
    <xf numFmtId="0" fontId="69" fillId="10" borderId="104" applyNumberFormat="0" applyProtection="0">
      <alignment horizontal="left" vertical="top" indent="1"/>
    </xf>
    <xf numFmtId="4" fontId="73" fillId="31" borderId="104" applyNumberFormat="0" applyProtection="0">
      <alignment horizontal="right" vertical="center"/>
    </xf>
    <xf numFmtId="0" fontId="9" fillId="16" borderId="104" applyNumberFormat="0" applyProtection="0">
      <alignment horizontal="left" vertical="center" indent="1"/>
    </xf>
    <xf numFmtId="4" fontId="69" fillId="31" borderId="104" applyNumberFormat="0" applyProtection="0">
      <alignment horizontal="right" vertical="center"/>
    </xf>
    <xf numFmtId="0" fontId="9" fillId="10" borderId="104" applyNumberFormat="0" applyProtection="0">
      <alignment horizontal="left" vertical="center" indent="1"/>
    </xf>
    <xf numFmtId="0" fontId="9" fillId="14" borderId="104" applyNumberFormat="0" applyProtection="0">
      <alignment horizontal="left" vertical="center" indent="1"/>
    </xf>
    <xf numFmtId="0" fontId="9" fillId="31" borderId="104" applyNumberFormat="0" applyProtection="0">
      <alignment horizontal="left" vertical="center" indent="1"/>
    </xf>
    <xf numFmtId="4" fontId="69" fillId="31" borderId="104" applyNumberFormat="0" applyProtection="0">
      <alignment horizontal="right" vertical="center"/>
    </xf>
    <xf numFmtId="4" fontId="71" fillId="31" borderId="104" applyNumberFormat="0" applyProtection="0">
      <alignment horizontal="right" vertical="center"/>
    </xf>
    <xf numFmtId="0" fontId="9" fillId="16" borderId="104" applyNumberFormat="0" applyProtection="0">
      <alignment horizontal="left" vertical="center" indent="1"/>
    </xf>
    <xf numFmtId="4" fontId="69" fillId="31" borderId="104" applyNumberFormat="0" applyProtection="0">
      <alignment horizontal="right" vertical="center"/>
    </xf>
    <xf numFmtId="4" fontId="71" fillId="31" borderId="104" applyNumberFormat="0" applyProtection="0">
      <alignment horizontal="right" vertical="center"/>
    </xf>
    <xf numFmtId="0" fontId="9" fillId="10" borderId="104" applyNumberFormat="0" applyProtection="0">
      <alignment horizontal="left" vertical="center" indent="1"/>
    </xf>
    <xf numFmtId="0" fontId="9" fillId="14" borderId="104" applyNumberFormat="0" applyProtection="0">
      <alignment horizontal="left" vertical="center" indent="1"/>
    </xf>
    <xf numFmtId="0" fontId="9" fillId="31" borderId="104" applyNumberFormat="0" applyProtection="0">
      <alignment horizontal="left" vertical="center" indent="1"/>
    </xf>
    <xf numFmtId="4" fontId="69" fillId="12" borderId="104" applyNumberFormat="0" applyProtection="0">
      <alignment horizontal="left" vertical="center" indent="1"/>
    </xf>
    <xf numFmtId="0" fontId="9" fillId="10" borderId="104" applyNumberFormat="0" applyProtection="0">
      <alignment horizontal="left" vertical="center" indent="1"/>
    </xf>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0" fontId="9" fillId="31" borderId="104" applyNumberFormat="0" applyProtection="0">
      <alignment horizontal="left" vertical="center" indent="1"/>
    </xf>
    <xf numFmtId="40" fontId="89" fillId="40" borderId="129">
      <alignment vertical="center"/>
    </xf>
    <xf numFmtId="4" fontId="71" fillId="12" borderId="104" applyNumberFormat="0" applyProtection="0">
      <alignment vertical="center"/>
    </xf>
    <xf numFmtId="211" fontId="82" fillId="37" borderId="129">
      <alignment horizontal="center"/>
      <protection locked="0"/>
    </xf>
    <xf numFmtId="4" fontId="69" fillId="10" borderId="104" applyNumberFormat="0" applyProtection="0">
      <alignment horizontal="right" vertical="center"/>
    </xf>
    <xf numFmtId="49" fontId="95" fillId="38" borderId="129" applyProtection="0">
      <alignment horizontal="left" indent="1"/>
      <protection locked="0"/>
    </xf>
    <xf numFmtId="211" fontId="82" fillId="37" borderId="129">
      <alignment horizontal="center"/>
      <protection locked="0"/>
    </xf>
    <xf numFmtId="0" fontId="94" fillId="0" borderId="128">
      <alignment horizontal="left" vertical="center"/>
    </xf>
    <xf numFmtId="181" fontId="80" fillId="37" borderId="129">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49" fontId="95" fillId="37" borderId="129" applyProtection="0">
      <alignment horizontal="left" indent="1"/>
      <protection locked="0"/>
    </xf>
    <xf numFmtId="0" fontId="9" fillId="0" borderId="128" applyFont="0" applyFill="0" applyBorder="0" applyAlignment="0" applyProtection="0"/>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0" fontId="94" fillId="0" borderId="128">
      <alignment horizontal="left" vertical="center"/>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40" borderId="124" applyNumberFormat="0" applyFont="0" applyBorder="0" applyAlignment="0" applyProtection="0"/>
    <xf numFmtId="0" fontId="9" fillId="40" borderId="124" applyNumberFormat="0" applyFont="0" applyBorder="0" applyAlignment="0" applyProtection="0"/>
    <xf numFmtId="10" fontId="76" fillId="40" borderId="129" applyNumberFormat="0" applyBorder="0" applyAlignment="0" applyProtection="0"/>
    <xf numFmtId="0" fontId="9" fillId="48" borderId="125" applyNumberFormat="0" applyAlignment="0" applyProtection="0"/>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0" borderId="128" applyFont="0" applyFill="0" applyBorder="0" applyAlignment="0" applyProtection="0"/>
    <xf numFmtId="49" fontId="95" fillId="38" borderId="129" applyProtection="0">
      <alignment horizontal="left" indent="1"/>
      <protection locked="0"/>
    </xf>
    <xf numFmtId="211" fontId="82" fillId="37" borderId="129">
      <alignment horizontal="center"/>
      <protection locked="0"/>
    </xf>
    <xf numFmtId="181" fontId="80" fillId="37" borderId="129">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211" fontId="82" fillId="37" borderId="129">
      <alignment horizontal="center"/>
      <protection locked="0"/>
    </xf>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49" fontId="95" fillId="37" borderId="129" applyProtection="0">
      <alignment horizontal="left" indent="1"/>
      <protection locked="0"/>
    </xf>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0" fontId="94" fillId="0" borderId="128">
      <alignment horizontal="left" vertical="center"/>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40" borderId="124" applyNumberFormat="0" applyFont="0" applyBorder="0" applyAlignment="0" applyProtection="0"/>
    <xf numFmtId="0" fontId="9" fillId="40" borderId="124" applyNumberFormat="0" applyFont="0" applyBorder="0" applyAlignment="0" applyProtection="0"/>
    <xf numFmtId="10" fontId="76" fillId="40" borderId="129" applyNumberFormat="0" applyBorder="0" applyAlignment="0" applyProtection="0"/>
    <xf numFmtId="0" fontId="9" fillId="48" borderId="125" applyNumberFormat="0" applyAlignment="0" applyProtection="0"/>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0" borderId="128" applyFont="0" applyFill="0" applyBorder="0" applyAlignment="0" applyProtection="0"/>
    <xf numFmtId="49" fontId="95" fillId="38" borderId="129" applyProtection="0">
      <alignment horizontal="left" indent="1"/>
      <protection locked="0"/>
    </xf>
    <xf numFmtId="211" fontId="82" fillId="37" borderId="129">
      <alignment horizontal="center"/>
      <protection locked="0"/>
    </xf>
    <xf numFmtId="0" fontId="94" fillId="0" borderId="128">
      <alignment horizontal="left" vertical="center"/>
    </xf>
    <xf numFmtId="181" fontId="80" fillId="37" borderId="129">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211" fontId="82" fillId="37" borderId="129">
      <alignment horizontal="center"/>
      <protection locked="0"/>
    </xf>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49" fontId="95" fillId="37" borderId="129" applyProtection="0">
      <alignment horizontal="left" indent="1"/>
      <protection locked="0"/>
    </xf>
    <xf numFmtId="0" fontId="9" fillId="31" borderId="104" applyNumberFormat="0" applyProtection="0">
      <alignment horizontal="left" vertical="center" indent="1"/>
    </xf>
    <xf numFmtId="10" fontId="76" fillId="40" borderId="129" applyNumberFormat="0" applyBorder="0" applyAlignment="0" applyProtection="0"/>
    <xf numFmtId="0" fontId="67" fillId="25" borderId="104" applyNumberFormat="0" applyProtection="0">
      <alignment horizontal="left" vertical="top" indent="1"/>
    </xf>
    <xf numFmtId="181" fontId="80" fillId="37" borderId="129">
      <protection locked="0"/>
    </xf>
    <xf numFmtId="4" fontId="71" fillId="31" borderId="104" applyNumberFormat="0" applyProtection="0">
      <alignment horizontal="right" vertical="center"/>
    </xf>
    <xf numFmtId="4" fontId="69" fillId="10" borderId="104" applyNumberFormat="0" applyProtection="0">
      <alignment horizontal="right" vertical="center"/>
    </xf>
    <xf numFmtId="0" fontId="9" fillId="16" borderId="104" applyNumberFormat="0" applyProtection="0">
      <alignment horizontal="left" vertical="top" indent="1"/>
    </xf>
    <xf numFmtId="0" fontId="9" fillId="10" borderId="104" applyNumberFormat="0" applyProtection="0">
      <alignment horizontal="left" vertical="top" indent="1"/>
    </xf>
    <xf numFmtId="49" fontId="95" fillId="38" borderId="129" applyProtection="0">
      <alignment horizontal="left" indent="1"/>
      <protection locked="0"/>
    </xf>
    <xf numFmtId="0" fontId="9" fillId="16" borderId="104" applyNumberFormat="0" applyProtection="0">
      <alignment horizontal="left" vertical="top" indent="1"/>
    </xf>
    <xf numFmtId="0" fontId="9" fillId="14" borderId="104" applyNumberFormat="0" applyProtection="0">
      <alignment horizontal="left" vertical="center" indent="1"/>
    </xf>
    <xf numFmtId="49" fontId="95" fillId="37" borderId="129" applyProtection="0">
      <alignment horizontal="left" indent="1"/>
      <protection locked="0"/>
    </xf>
    <xf numFmtId="0" fontId="9" fillId="48" borderId="125" applyNumberFormat="0" applyAlignment="0" applyProtection="0"/>
    <xf numFmtId="4" fontId="69" fillId="31" borderId="104" applyNumberFormat="0" applyProtection="0">
      <alignment horizontal="right" vertical="center"/>
    </xf>
    <xf numFmtId="4" fontId="69" fillId="17" borderId="104" applyNumberFormat="0" applyProtection="0">
      <alignment horizontal="right" vertical="center"/>
    </xf>
    <xf numFmtId="4" fontId="67" fillId="25" borderId="104" applyNumberFormat="0" applyProtection="0">
      <alignment vertical="center"/>
    </xf>
    <xf numFmtId="4" fontId="68" fillId="25" borderId="104" applyNumberFormat="0" applyProtection="0">
      <alignment vertical="center"/>
    </xf>
    <xf numFmtId="4" fontId="67" fillId="25" borderId="104" applyNumberFormat="0" applyProtection="0">
      <alignment horizontal="left" vertical="center" indent="1"/>
    </xf>
    <xf numFmtId="0" fontId="67" fillId="25" borderId="104" applyNumberFormat="0" applyProtection="0">
      <alignment horizontal="left" vertical="top" indent="1"/>
    </xf>
    <xf numFmtId="4" fontId="69" fillId="15" borderId="104" applyNumberFormat="0" applyProtection="0">
      <alignment horizontal="right" vertical="center"/>
    </xf>
    <xf numFmtId="4" fontId="69" fillId="11" borderId="104" applyNumberFormat="0" applyProtection="0">
      <alignment horizontal="right" vertical="center"/>
    </xf>
    <xf numFmtId="4" fontId="69" fillId="23" borderId="104" applyNumberFormat="0" applyProtection="0">
      <alignment horizontal="right" vertical="center"/>
    </xf>
    <xf numFmtId="4" fontId="69" fillId="24" borderId="104" applyNumberFormat="0" applyProtection="0">
      <alignment horizontal="right" vertical="center"/>
    </xf>
    <xf numFmtId="4" fontId="69" fillId="26" borderId="104" applyNumberFormat="0" applyProtection="0">
      <alignment horizontal="right" vertical="center"/>
    </xf>
    <xf numFmtId="4" fontId="69" fillId="27" borderId="104" applyNumberFormat="0" applyProtection="0">
      <alignment horizontal="right" vertical="center"/>
    </xf>
    <xf numFmtId="4" fontId="69" fillId="17" borderId="104" applyNumberFormat="0" applyProtection="0">
      <alignment horizontal="right" vertical="center"/>
    </xf>
    <xf numFmtId="4" fontId="69" fillId="28" borderId="104" applyNumberFormat="0" applyProtection="0">
      <alignment horizontal="right" vertical="center"/>
    </xf>
    <xf numFmtId="4" fontId="69" fillId="29" borderId="104" applyNumberFormat="0" applyProtection="0">
      <alignment horizontal="right" vertical="center"/>
    </xf>
    <xf numFmtId="4" fontId="69" fillId="10" borderId="104" applyNumberFormat="0" applyProtection="0">
      <alignment horizontal="right" vertical="center"/>
    </xf>
    <xf numFmtId="0" fontId="9" fillId="16" borderId="104" applyNumberFormat="0" applyProtection="0">
      <alignment horizontal="left" vertical="center" indent="1"/>
    </xf>
    <xf numFmtId="0" fontId="9" fillId="16" borderId="104" applyNumberFormat="0" applyProtection="0">
      <alignment horizontal="left" vertical="top" indent="1"/>
    </xf>
    <xf numFmtId="0" fontId="9" fillId="10" borderId="104" applyNumberFormat="0" applyProtection="0">
      <alignment horizontal="left" vertical="center" indent="1"/>
    </xf>
    <xf numFmtId="0" fontId="9" fillId="10" borderId="104" applyNumberFormat="0" applyProtection="0">
      <alignment horizontal="left" vertical="top" indent="1"/>
    </xf>
    <xf numFmtId="0" fontId="9" fillId="14" borderId="104" applyNumberFormat="0" applyProtection="0">
      <alignment horizontal="left" vertical="center" indent="1"/>
    </xf>
    <xf numFmtId="0" fontId="9" fillId="14" borderId="104" applyNumberFormat="0" applyProtection="0">
      <alignment horizontal="left" vertical="top" indent="1"/>
    </xf>
    <xf numFmtId="0" fontId="9" fillId="31" borderId="104" applyNumberFormat="0" applyProtection="0">
      <alignment horizontal="left" vertical="center" indent="1"/>
    </xf>
    <xf numFmtId="0" fontId="9" fillId="31" borderId="104" applyNumberFormat="0" applyProtection="0">
      <alignment horizontal="left" vertical="top" indent="1"/>
    </xf>
    <xf numFmtId="4" fontId="69" fillId="12" borderId="104" applyNumberFormat="0" applyProtection="0">
      <alignment vertical="center"/>
    </xf>
    <xf numFmtId="4" fontId="71" fillId="12" borderId="104" applyNumberFormat="0" applyProtection="0">
      <alignment vertical="center"/>
    </xf>
    <xf numFmtId="4" fontId="69" fillId="12" borderId="104" applyNumberFormat="0" applyProtection="0">
      <alignment horizontal="left" vertical="center" indent="1"/>
    </xf>
    <xf numFmtId="0" fontId="69" fillId="12" borderId="104" applyNumberFormat="0" applyProtection="0">
      <alignment horizontal="left" vertical="top" indent="1"/>
    </xf>
    <xf numFmtId="4" fontId="69" fillId="31" borderId="104" applyNumberFormat="0" applyProtection="0">
      <alignment horizontal="right" vertical="center"/>
    </xf>
    <xf numFmtId="4" fontId="71" fillId="31" borderId="104" applyNumberFormat="0" applyProtection="0">
      <alignment horizontal="right" vertical="center"/>
    </xf>
    <xf numFmtId="4" fontId="69" fillId="35" borderId="104" applyNumberFormat="0" applyProtection="0">
      <alignment horizontal="left" vertical="center" indent="1"/>
    </xf>
    <xf numFmtId="0" fontId="69" fillId="10" borderId="104" applyNumberFormat="0" applyProtection="0">
      <alignment horizontal="left" vertical="top" indent="1"/>
    </xf>
    <xf numFmtId="4" fontId="73" fillId="31" borderId="104" applyNumberFormat="0" applyProtection="0">
      <alignment horizontal="right" vertical="center"/>
    </xf>
    <xf numFmtId="0" fontId="9" fillId="16" borderId="104" applyNumberFormat="0" applyProtection="0">
      <alignment horizontal="left" vertical="center" indent="1"/>
    </xf>
    <xf numFmtId="4" fontId="69" fillId="31" borderId="104" applyNumberFormat="0" applyProtection="0">
      <alignment horizontal="right" vertical="center"/>
    </xf>
    <xf numFmtId="0" fontId="9" fillId="10" borderId="104" applyNumberFormat="0" applyProtection="0">
      <alignment horizontal="left" vertical="center" indent="1"/>
    </xf>
    <xf numFmtId="0" fontId="9" fillId="14" borderId="104" applyNumberFormat="0" applyProtection="0">
      <alignment horizontal="left" vertical="center" indent="1"/>
    </xf>
    <xf numFmtId="0" fontId="9" fillId="31" borderId="104" applyNumberFormat="0" applyProtection="0">
      <alignment horizontal="left" vertical="center" indent="1"/>
    </xf>
    <xf numFmtId="4" fontId="69" fillId="31" borderId="104" applyNumberFormat="0" applyProtection="0">
      <alignment horizontal="right" vertical="center"/>
    </xf>
    <xf numFmtId="4" fontId="71" fillId="31" borderId="104" applyNumberFormat="0" applyProtection="0">
      <alignment horizontal="right" vertical="center"/>
    </xf>
    <xf numFmtId="0" fontId="9" fillId="16" borderId="104" applyNumberFormat="0" applyProtection="0">
      <alignment horizontal="left" vertical="center" indent="1"/>
    </xf>
    <xf numFmtId="4" fontId="69" fillId="31" borderId="104" applyNumberFormat="0" applyProtection="0">
      <alignment horizontal="right" vertical="center"/>
    </xf>
    <xf numFmtId="4" fontId="71" fillId="31" borderId="104" applyNumberFormat="0" applyProtection="0">
      <alignment horizontal="right" vertical="center"/>
    </xf>
    <xf numFmtId="0" fontId="9" fillId="10" borderId="104" applyNumberFormat="0" applyProtection="0">
      <alignment horizontal="left" vertical="center" indent="1"/>
    </xf>
    <xf numFmtId="0" fontId="9" fillId="14" borderId="104" applyNumberFormat="0" applyProtection="0">
      <alignment horizontal="left" vertical="center" indent="1"/>
    </xf>
    <xf numFmtId="0" fontId="9" fillId="31" borderId="104" applyNumberFormat="0" applyProtection="0">
      <alignment horizontal="left" vertical="center" indent="1"/>
    </xf>
    <xf numFmtId="4" fontId="69" fillId="12" borderId="104" applyNumberFormat="0" applyProtection="0">
      <alignment horizontal="left" vertical="center" indent="1"/>
    </xf>
    <xf numFmtId="40" fontId="89" fillId="40" borderId="129">
      <alignment vertical="center"/>
    </xf>
    <xf numFmtId="4" fontId="69" fillId="12" borderId="104" applyNumberFormat="0" applyProtection="0">
      <alignment horizontal="left" vertical="center" indent="1"/>
    </xf>
    <xf numFmtId="0" fontId="9" fillId="31" borderId="104" applyNumberFormat="0" applyProtection="0">
      <alignment horizontal="left" vertical="center" indent="1"/>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10" fontId="76" fillId="40" borderId="129" applyNumberFormat="0" applyBorder="0" applyAlignment="0" applyProtection="0"/>
    <xf numFmtId="0" fontId="9" fillId="40" borderId="124" applyNumberFormat="0" applyFont="0" applyBorder="0" applyAlignment="0" applyProtection="0"/>
    <xf numFmtId="49" fontId="95" fillId="38" borderId="129" applyProtection="0">
      <alignment horizontal="left" indent="1"/>
      <protection locked="0"/>
    </xf>
    <xf numFmtId="4" fontId="69" fillId="24" borderId="104" applyNumberFormat="0" applyProtection="0">
      <alignment horizontal="right" vertical="center"/>
    </xf>
    <xf numFmtId="0" fontId="9" fillId="16" borderId="104" applyNumberFormat="0" applyProtection="0">
      <alignment horizontal="left" vertical="center" indent="1"/>
    </xf>
    <xf numFmtId="49" fontId="95" fillId="37" borderId="129" applyProtection="0">
      <alignment horizontal="left" indent="1"/>
      <protection locked="0"/>
    </xf>
    <xf numFmtId="4" fontId="71" fillId="31" borderId="104" applyNumberFormat="0" applyProtection="0">
      <alignment horizontal="right" vertical="center"/>
    </xf>
    <xf numFmtId="4" fontId="69" fillId="35"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top" indent="1"/>
    </xf>
    <xf numFmtId="0" fontId="9" fillId="16" borderId="104" applyNumberFormat="0" applyProtection="0">
      <alignment horizontal="left" vertical="top" indent="1"/>
    </xf>
    <xf numFmtId="4" fontId="69" fillId="31" borderId="104" applyNumberFormat="0" applyProtection="0">
      <alignment horizontal="right" vertical="center"/>
    </xf>
    <xf numFmtId="40" fontId="89" fillId="40" borderId="129">
      <alignment vertical="center"/>
    </xf>
    <xf numFmtId="4" fontId="68" fillId="25" borderId="104" applyNumberFormat="0" applyProtection="0">
      <alignment vertical="center"/>
    </xf>
    <xf numFmtId="211" fontId="82" fillId="37" borderId="129">
      <alignment horizontal="center"/>
      <protection locked="0"/>
    </xf>
    <xf numFmtId="49" fontId="95" fillId="37" borderId="129" applyProtection="0">
      <alignment horizontal="left" indent="1"/>
      <protection locked="0"/>
    </xf>
    <xf numFmtId="4" fontId="69" fillId="31" borderId="104" applyNumberFormat="0" applyProtection="0">
      <alignment horizontal="right" vertical="center"/>
    </xf>
    <xf numFmtId="40" fontId="89" fillId="19" borderId="101">
      <alignment vertical="center"/>
    </xf>
    <xf numFmtId="4" fontId="67" fillId="25" borderId="104" applyNumberFormat="0" applyProtection="0">
      <alignment vertical="center"/>
    </xf>
    <xf numFmtId="4" fontId="68" fillId="25" borderId="104" applyNumberFormat="0" applyProtection="0">
      <alignment vertical="center"/>
    </xf>
    <xf numFmtId="4" fontId="67" fillId="25" borderId="104" applyNumberFormat="0" applyProtection="0">
      <alignment horizontal="left" vertical="center" indent="1"/>
    </xf>
    <xf numFmtId="0" fontId="67" fillId="25" borderId="104" applyNumberFormat="0" applyProtection="0">
      <alignment horizontal="left" vertical="top" indent="1"/>
    </xf>
    <xf numFmtId="4" fontId="69" fillId="15" borderId="104" applyNumberFormat="0" applyProtection="0">
      <alignment horizontal="right" vertical="center"/>
    </xf>
    <xf numFmtId="4" fontId="69" fillId="11" borderId="104" applyNumberFormat="0" applyProtection="0">
      <alignment horizontal="right" vertical="center"/>
    </xf>
    <xf numFmtId="4" fontId="69" fillId="23" borderId="104" applyNumberFormat="0" applyProtection="0">
      <alignment horizontal="right" vertical="center"/>
    </xf>
    <xf numFmtId="4" fontId="69" fillId="24" borderId="104" applyNumberFormat="0" applyProtection="0">
      <alignment horizontal="right" vertical="center"/>
    </xf>
    <xf numFmtId="4" fontId="69" fillId="26" borderId="104" applyNumberFormat="0" applyProtection="0">
      <alignment horizontal="right" vertical="center"/>
    </xf>
    <xf numFmtId="4" fontId="69" fillId="27" borderId="104" applyNumberFormat="0" applyProtection="0">
      <alignment horizontal="right" vertical="center"/>
    </xf>
    <xf numFmtId="4" fontId="69" fillId="17" borderId="104" applyNumberFormat="0" applyProtection="0">
      <alignment horizontal="right" vertical="center"/>
    </xf>
    <xf numFmtId="4" fontId="69" fillId="28" borderId="104" applyNumberFormat="0" applyProtection="0">
      <alignment horizontal="right" vertical="center"/>
    </xf>
    <xf numFmtId="4" fontId="69" fillId="29" borderId="104" applyNumberFormat="0" applyProtection="0">
      <alignment horizontal="right" vertical="center"/>
    </xf>
    <xf numFmtId="4" fontId="69" fillId="10" borderId="104" applyNumberFormat="0" applyProtection="0">
      <alignment horizontal="right" vertical="center"/>
    </xf>
    <xf numFmtId="0" fontId="9" fillId="16" borderId="104" applyNumberFormat="0" applyProtection="0">
      <alignment horizontal="left" vertical="center" indent="1"/>
    </xf>
    <xf numFmtId="0" fontId="9" fillId="16" borderId="104" applyNumberFormat="0" applyProtection="0">
      <alignment horizontal="left" vertical="top" indent="1"/>
    </xf>
    <xf numFmtId="0" fontId="9" fillId="10" borderId="104" applyNumberFormat="0" applyProtection="0">
      <alignment horizontal="left" vertical="center" indent="1"/>
    </xf>
    <xf numFmtId="0" fontId="9" fillId="10" borderId="104" applyNumberFormat="0" applyProtection="0">
      <alignment horizontal="left" vertical="top" indent="1"/>
    </xf>
    <xf numFmtId="0" fontId="9" fillId="14" borderId="104" applyNumberFormat="0" applyProtection="0">
      <alignment horizontal="left" vertical="center" indent="1"/>
    </xf>
    <xf numFmtId="0" fontId="9" fillId="14" borderId="104" applyNumberFormat="0" applyProtection="0">
      <alignment horizontal="left" vertical="top" indent="1"/>
    </xf>
    <xf numFmtId="0" fontId="9" fillId="31" borderId="104" applyNumberFormat="0" applyProtection="0">
      <alignment horizontal="left" vertical="center" indent="1"/>
    </xf>
    <xf numFmtId="0" fontId="9" fillId="31" borderId="104" applyNumberFormat="0" applyProtection="0">
      <alignment horizontal="left" vertical="top" indent="1"/>
    </xf>
    <xf numFmtId="0" fontId="9" fillId="13" borderId="129" applyNumberFormat="0">
      <protection locked="0"/>
    </xf>
    <xf numFmtId="4" fontId="69" fillId="12" borderId="104" applyNumberFormat="0" applyProtection="0">
      <alignment vertical="center"/>
    </xf>
    <xf numFmtId="4" fontId="71" fillId="12" borderId="104" applyNumberFormat="0" applyProtection="0">
      <alignment vertical="center"/>
    </xf>
    <xf numFmtId="4" fontId="69" fillId="12" borderId="104" applyNumberFormat="0" applyProtection="0">
      <alignment horizontal="left" vertical="center" indent="1"/>
    </xf>
    <xf numFmtId="0" fontId="69" fillId="12" borderId="104" applyNumberFormat="0" applyProtection="0">
      <alignment horizontal="left" vertical="top" indent="1"/>
    </xf>
    <xf numFmtId="4" fontId="69" fillId="31" borderId="104" applyNumberFormat="0" applyProtection="0">
      <alignment horizontal="right" vertical="center"/>
    </xf>
    <xf numFmtId="4" fontId="71" fillId="31" borderId="104" applyNumberFormat="0" applyProtection="0">
      <alignment horizontal="right" vertical="center"/>
    </xf>
    <xf numFmtId="4" fontId="69" fillId="35" borderId="104" applyNumberFormat="0" applyProtection="0">
      <alignment horizontal="left" vertical="center" indent="1"/>
    </xf>
    <xf numFmtId="0" fontId="69" fillId="10" borderId="104" applyNumberFormat="0" applyProtection="0">
      <alignment horizontal="left" vertical="top" indent="1"/>
    </xf>
    <xf numFmtId="4" fontId="73" fillId="31" borderId="104" applyNumberFormat="0" applyProtection="0">
      <alignment horizontal="right" vertical="center"/>
    </xf>
    <xf numFmtId="0" fontId="9" fillId="16" borderId="104" applyNumberFormat="0" applyProtection="0">
      <alignment horizontal="left" vertical="center" indent="1"/>
    </xf>
    <xf numFmtId="4" fontId="69" fillId="31" borderId="104" applyNumberFormat="0" applyProtection="0">
      <alignment horizontal="right" vertical="center"/>
    </xf>
    <xf numFmtId="0" fontId="9" fillId="10" borderId="104" applyNumberFormat="0" applyProtection="0">
      <alignment horizontal="left" vertical="center" indent="1"/>
    </xf>
    <xf numFmtId="0" fontId="9" fillId="14" borderId="104" applyNumberFormat="0" applyProtection="0">
      <alignment horizontal="left" vertical="center" indent="1"/>
    </xf>
    <xf numFmtId="0" fontId="9" fillId="31" borderId="104" applyNumberFormat="0" applyProtection="0">
      <alignment horizontal="left" vertical="center" indent="1"/>
    </xf>
    <xf numFmtId="4" fontId="69" fillId="31" borderId="104" applyNumberFormat="0" applyProtection="0">
      <alignment horizontal="right" vertical="center"/>
    </xf>
    <xf numFmtId="4" fontId="71" fillId="31" borderId="104" applyNumberFormat="0" applyProtection="0">
      <alignment horizontal="right" vertical="center"/>
    </xf>
    <xf numFmtId="0" fontId="9" fillId="16" borderId="104" applyNumberFormat="0" applyProtection="0">
      <alignment horizontal="left" vertical="center" indent="1"/>
    </xf>
    <xf numFmtId="4" fontId="69" fillId="31" borderId="104" applyNumberFormat="0" applyProtection="0">
      <alignment horizontal="right" vertical="center"/>
    </xf>
    <xf numFmtId="4" fontId="71" fillId="31" borderId="104" applyNumberFormat="0" applyProtection="0">
      <alignment horizontal="right" vertical="center"/>
    </xf>
    <xf numFmtId="0" fontId="9" fillId="10" borderId="104" applyNumberFormat="0" applyProtection="0">
      <alignment horizontal="left" vertical="center" indent="1"/>
    </xf>
    <xf numFmtId="0" fontId="9" fillId="14" borderId="104" applyNumberFormat="0" applyProtection="0">
      <alignment horizontal="left" vertical="center" indent="1"/>
    </xf>
    <xf numFmtId="0" fontId="9" fillId="31" borderId="104" applyNumberFormat="0" applyProtection="0">
      <alignment horizontal="left" vertical="center" indent="1"/>
    </xf>
    <xf numFmtId="4" fontId="69" fillId="12" borderId="104" applyNumberFormat="0" applyProtection="0">
      <alignment horizontal="left" vertical="center" indent="1"/>
    </xf>
    <xf numFmtId="40" fontId="89" fillId="40" borderId="129">
      <alignment vertical="center"/>
    </xf>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211" fontId="82" fillId="37" borderId="129">
      <alignment horizontal="center"/>
      <protection locked="0"/>
    </xf>
    <xf numFmtId="40" fontId="89" fillId="40" borderId="129">
      <alignment vertical="center"/>
    </xf>
    <xf numFmtId="0" fontId="69" fillId="12" borderId="104" applyNumberFormat="0" applyProtection="0">
      <alignment horizontal="left" vertical="top" indent="1"/>
    </xf>
    <xf numFmtId="211" fontId="82" fillId="37" borderId="129">
      <alignment horizontal="center"/>
      <protection locked="0"/>
    </xf>
    <xf numFmtId="0" fontId="9" fillId="14" borderId="104" applyNumberFormat="0" applyProtection="0">
      <alignment horizontal="left" vertical="center" indent="1"/>
    </xf>
    <xf numFmtId="49" fontId="95" fillId="38" borderId="129" applyProtection="0">
      <alignment horizontal="left" indent="1"/>
      <protection locked="0"/>
    </xf>
    <xf numFmtId="211" fontId="82" fillId="37" borderId="129">
      <alignment horizontal="center"/>
      <protection locked="0"/>
    </xf>
    <xf numFmtId="0" fontId="94" fillId="0" borderId="128">
      <alignment horizontal="left" vertical="center"/>
    </xf>
    <xf numFmtId="181" fontId="80" fillId="37" borderId="129">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49" fontId="95" fillId="37" borderId="129" applyProtection="0">
      <alignment horizontal="left" indent="1"/>
      <protection locked="0"/>
    </xf>
    <xf numFmtId="0" fontId="9" fillId="0" borderId="128" applyFont="0" applyFill="0" applyBorder="0" applyAlignment="0" applyProtection="0"/>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0" fontId="94" fillId="0" borderId="128">
      <alignment horizontal="left" vertical="center"/>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40" borderId="124" applyNumberFormat="0" applyFont="0" applyBorder="0" applyAlignment="0" applyProtection="0"/>
    <xf numFmtId="0" fontId="9" fillId="40" borderId="124" applyNumberFormat="0" applyFont="0" applyBorder="0" applyAlignment="0" applyProtection="0"/>
    <xf numFmtId="10" fontId="76" fillId="40" borderId="129" applyNumberFormat="0" applyBorder="0" applyAlignment="0" applyProtection="0"/>
    <xf numFmtId="0" fontId="9" fillId="48" borderId="125" applyNumberFormat="0" applyAlignment="0" applyProtection="0"/>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0" borderId="128" applyFont="0" applyFill="0" applyBorder="0" applyAlignment="0" applyProtection="0"/>
    <xf numFmtId="49" fontId="95" fillId="38" borderId="129" applyProtection="0">
      <alignment horizontal="left" indent="1"/>
      <protection locked="0"/>
    </xf>
    <xf numFmtId="211" fontId="82" fillId="37" borderId="129">
      <alignment horizontal="center"/>
      <protection locked="0"/>
    </xf>
    <xf numFmtId="181" fontId="80" fillId="37" borderId="129">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211" fontId="82" fillId="37" borderId="129">
      <alignment horizontal="center"/>
      <protection locked="0"/>
    </xf>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49" fontId="95" fillId="37" borderId="129" applyProtection="0">
      <alignment horizontal="left" indent="1"/>
      <protection locked="0"/>
    </xf>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0" fontId="94" fillId="0" borderId="128">
      <alignment horizontal="left" vertical="center"/>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40" borderId="124" applyNumberFormat="0" applyFont="0" applyBorder="0" applyAlignment="0" applyProtection="0"/>
    <xf numFmtId="0" fontId="9" fillId="40" borderId="124" applyNumberFormat="0" applyFont="0" applyBorder="0" applyAlignment="0" applyProtection="0"/>
    <xf numFmtId="10" fontId="76" fillId="40" borderId="129" applyNumberFormat="0" applyBorder="0" applyAlignment="0" applyProtection="0"/>
    <xf numFmtId="0" fontId="9" fillId="48" borderId="125" applyNumberFormat="0" applyAlignment="0" applyProtection="0"/>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0" borderId="128" applyFont="0" applyFill="0" applyBorder="0" applyAlignment="0" applyProtection="0"/>
    <xf numFmtId="49" fontId="95" fillId="38" borderId="129" applyProtection="0">
      <alignment horizontal="left" indent="1"/>
      <protection locked="0"/>
    </xf>
    <xf numFmtId="211" fontId="82" fillId="37" borderId="129">
      <alignment horizontal="center"/>
      <protection locked="0"/>
    </xf>
    <xf numFmtId="0" fontId="94" fillId="0" borderId="128">
      <alignment horizontal="left" vertical="center"/>
    </xf>
    <xf numFmtId="181" fontId="80" fillId="37" borderId="129">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211" fontId="82" fillId="37" borderId="129">
      <alignment horizontal="center"/>
      <protection locked="0"/>
    </xf>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49" fontId="95" fillId="37" borderId="129" applyProtection="0">
      <alignment horizontal="left" indent="1"/>
      <protection locked="0"/>
    </xf>
    <xf numFmtId="0" fontId="9" fillId="40" borderId="124" applyNumberFormat="0" applyFont="0" applyBorder="0" applyAlignment="0" applyProtection="0"/>
    <xf numFmtId="0" fontId="9" fillId="0" borderId="128" applyFont="0" applyFill="0" applyBorder="0" applyAlignment="0" applyProtection="0"/>
    <xf numFmtId="4" fontId="69" fillId="11" borderId="104" applyNumberFormat="0" applyProtection="0">
      <alignment horizontal="right" vertical="center"/>
    </xf>
    <xf numFmtId="49" fontId="95" fillId="38" borderId="129" applyProtection="0">
      <alignment horizontal="left" indent="1"/>
      <protection locked="0"/>
    </xf>
    <xf numFmtId="4" fontId="69" fillId="31" borderId="104" applyNumberFormat="0" applyProtection="0">
      <alignment horizontal="right" vertical="center"/>
    </xf>
    <xf numFmtId="4" fontId="69" fillId="12" borderId="104" applyNumberFormat="0" applyProtection="0">
      <alignment vertical="center"/>
    </xf>
    <xf numFmtId="0" fontId="9" fillId="14" borderId="104" applyNumberFormat="0" applyProtection="0">
      <alignment horizontal="left" vertical="center" indent="1"/>
    </xf>
    <xf numFmtId="0" fontId="9" fillId="14" borderId="104" applyNumberFormat="0" applyProtection="0">
      <alignment horizontal="left" vertical="top" indent="1"/>
    </xf>
    <xf numFmtId="0" fontId="94" fillId="0" borderId="128">
      <alignment horizontal="left" vertical="center"/>
    </xf>
    <xf numFmtId="4" fontId="69" fillId="10" borderId="104" applyNumberFormat="0" applyProtection="0">
      <alignment horizontal="right" vertical="center"/>
    </xf>
    <xf numFmtId="4" fontId="69" fillId="12" borderId="104" applyNumberFormat="0" applyProtection="0">
      <alignment horizontal="left" vertical="center" indent="1"/>
    </xf>
    <xf numFmtId="10" fontId="76" fillId="40" borderId="129" applyNumberFormat="0" applyBorder="0" applyAlignment="0" applyProtection="0"/>
    <xf numFmtId="40" fontId="89" fillId="19" borderId="101">
      <alignment vertical="center"/>
    </xf>
    <xf numFmtId="40" fontId="89" fillId="40" borderId="129">
      <alignment vertical="center"/>
    </xf>
    <xf numFmtId="10" fontId="76" fillId="40" borderId="129" applyNumberFormat="0" applyBorder="0" applyAlignment="0" applyProtection="0"/>
    <xf numFmtId="0" fontId="9" fillId="14" borderId="104" applyNumberFormat="0" applyProtection="0">
      <alignment horizontal="left" vertical="center" indent="1"/>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19" borderId="101">
      <alignment vertical="center"/>
    </xf>
    <xf numFmtId="4" fontId="67" fillId="25" borderId="104" applyNumberFormat="0" applyProtection="0">
      <alignment vertical="center"/>
    </xf>
    <xf numFmtId="4" fontId="68" fillId="25" borderId="104" applyNumberFormat="0" applyProtection="0">
      <alignment vertical="center"/>
    </xf>
    <xf numFmtId="4" fontId="67" fillId="25" borderId="104" applyNumberFormat="0" applyProtection="0">
      <alignment horizontal="left" vertical="center" indent="1"/>
    </xf>
    <xf numFmtId="0" fontId="67" fillId="25" borderId="104" applyNumberFormat="0" applyProtection="0">
      <alignment horizontal="left" vertical="top" indent="1"/>
    </xf>
    <xf numFmtId="4" fontId="69" fillId="15" borderId="104" applyNumberFormat="0" applyProtection="0">
      <alignment horizontal="right" vertical="center"/>
    </xf>
    <xf numFmtId="4" fontId="69" fillId="11" borderId="104" applyNumberFormat="0" applyProtection="0">
      <alignment horizontal="right" vertical="center"/>
    </xf>
    <xf numFmtId="4" fontId="69" fillId="23" borderId="104" applyNumberFormat="0" applyProtection="0">
      <alignment horizontal="right" vertical="center"/>
    </xf>
    <xf numFmtId="4" fontId="69" fillId="24" borderId="104" applyNumberFormat="0" applyProtection="0">
      <alignment horizontal="right" vertical="center"/>
    </xf>
    <xf numFmtId="4" fontId="69" fillId="26" borderId="104" applyNumberFormat="0" applyProtection="0">
      <alignment horizontal="right" vertical="center"/>
    </xf>
    <xf numFmtId="4" fontId="69" fillId="27" borderId="104" applyNumberFormat="0" applyProtection="0">
      <alignment horizontal="right" vertical="center"/>
    </xf>
    <xf numFmtId="4" fontId="69" fillId="17" borderId="104" applyNumberFormat="0" applyProtection="0">
      <alignment horizontal="right" vertical="center"/>
    </xf>
    <xf numFmtId="4" fontId="69" fillId="28" borderId="104" applyNumberFormat="0" applyProtection="0">
      <alignment horizontal="right" vertical="center"/>
    </xf>
    <xf numFmtId="4" fontId="69" fillId="29" borderId="104" applyNumberFormat="0" applyProtection="0">
      <alignment horizontal="right" vertical="center"/>
    </xf>
    <xf numFmtId="4" fontId="69" fillId="10" borderId="104" applyNumberFormat="0" applyProtection="0">
      <alignment horizontal="right" vertical="center"/>
    </xf>
    <xf numFmtId="0" fontId="9" fillId="16" borderId="104" applyNumberFormat="0" applyProtection="0">
      <alignment horizontal="left" vertical="center" indent="1"/>
    </xf>
    <xf numFmtId="0" fontId="9" fillId="16" borderId="104" applyNumberFormat="0" applyProtection="0">
      <alignment horizontal="left" vertical="top" indent="1"/>
    </xf>
    <xf numFmtId="0" fontId="9" fillId="10" borderId="104" applyNumberFormat="0" applyProtection="0">
      <alignment horizontal="left" vertical="center" indent="1"/>
    </xf>
    <xf numFmtId="0" fontId="9" fillId="10" borderId="104" applyNumberFormat="0" applyProtection="0">
      <alignment horizontal="left" vertical="top" indent="1"/>
    </xf>
    <xf numFmtId="0" fontId="9" fillId="14" borderId="104" applyNumberFormat="0" applyProtection="0">
      <alignment horizontal="left" vertical="center" indent="1"/>
    </xf>
    <xf numFmtId="0" fontId="9" fillId="14" borderId="104" applyNumberFormat="0" applyProtection="0">
      <alignment horizontal="left" vertical="top" indent="1"/>
    </xf>
    <xf numFmtId="0" fontId="9" fillId="31" borderId="104" applyNumberFormat="0" applyProtection="0">
      <alignment horizontal="left" vertical="center" indent="1"/>
    </xf>
    <xf numFmtId="0" fontId="9" fillId="31" borderId="104" applyNumberFormat="0" applyProtection="0">
      <alignment horizontal="left" vertical="top" indent="1"/>
    </xf>
    <xf numFmtId="0" fontId="9" fillId="13" borderId="129" applyNumberFormat="0">
      <protection locked="0"/>
    </xf>
    <xf numFmtId="4" fontId="69" fillId="12" borderId="104" applyNumberFormat="0" applyProtection="0">
      <alignment vertical="center"/>
    </xf>
    <xf numFmtId="4" fontId="71" fillId="12" borderId="104" applyNumberFormat="0" applyProtection="0">
      <alignment vertical="center"/>
    </xf>
    <xf numFmtId="4" fontId="69" fillId="12" borderId="104" applyNumberFormat="0" applyProtection="0">
      <alignment horizontal="left" vertical="center" indent="1"/>
    </xf>
    <xf numFmtId="0" fontId="69" fillId="12" borderId="104" applyNumberFormat="0" applyProtection="0">
      <alignment horizontal="left" vertical="top" indent="1"/>
    </xf>
    <xf numFmtId="4" fontId="69" fillId="31" borderId="104" applyNumberFormat="0" applyProtection="0">
      <alignment horizontal="right" vertical="center"/>
    </xf>
    <xf numFmtId="4" fontId="71" fillId="31" borderId="104" applyNumberFormat="0" applyProtection="0">
      <alignment horizontal="right" vertical="center"/>
    </xf>
    <xf numFmtId="4" fontId="69" fillId="35" borderId="104" applyNumberFormat="0" applyProtection="0">
      <alignment horizontal="left" vertical="center" indent="1"/>
    </xf>
    <xf numFmtId="0" fontId="69" fillId="10" borderId="104" applyNumberFormat="0" applyProtection="0">
      <alignment horizontal="left" vertical="top" indent="1"/>
    </xf>
    <xf numFmtId="4" fontId="73" fillId="31" borderId="104" applyNumberFormat="0" applyProtection="0">
      <alignment horizontal="right" vertical="center"/>
    </xf>
    <xf numFmtId="0" fontId="9" fillId="16" borderId="104" applyNumberFormat="0" applyProtection="0">
      <alignment horizontal="left" vertical="center" indent="1"/>
    </xf>
    <xf numFmtId="4" fontId="69" fillId="31" borderId="104" applyNumberFormat="0" applyProtection="0">
      <alignment horizontal="right" vertical="center"/>
    </xf>
    <xf numFmtId="0" fontId="9" fillId="10" borderId="104" applyNumberFormat="0" applyProtection="0">
      <alignment horizontal="left" vertical="center" indent="1"/>
    </xf>
    <xf numFmtId="0" fontId="9" fillId="14" borderId="104" applyNumberFormat="0" applyProtection="0">
      <alignment horizontal="left" vertical="center" indent="1"/>
    </xf>
    <xf numFmtId="0" fontId="9" fillId="31" borderId="104" applyNumberFormat="0" applyProtection="0">
      <alignment horizontal="left" vertical="center" indent="1"/>
    </xf>
    <xf numFmtId="4" fontId="69" fillId="31" borderId="104" applyNumberFormat="0" applyProtection="0">
      <alignment horizontal="right" vertical="center"/>
    </xf>
    <xf numFmtId="4" fontId="71" fillId="31" borderId="104" applyNumberFormat="0" applyProtection="0">
      <alignment horizontal="right" vertical="center"/>
    </xf>
    <xf numFmtId="0" fontId="9" fillId="16" borderId="104" applyNumberFormat="0" applyProtection="0">
      <alignment horizontal="left" vertical="center" indent="1"/>
    </xf>
    <xf numFmtId="4" fontId="69" fillId="31" borderId="104" applyNumberFormat="0" applyProtection="0">
      <alignment horizontal="right" vertical="center"/>
    </xf>
    <xf numFmtId="4" fontId="71" fillId="31" borderId="104" applyNumberFormat="0" applyProtection="0">
      <alignment horizontal="right" vertical="center"/>
    </xf>
    <xf numFmtId="0" fontId="9" fillId="10" borderId="104" applyNumberFormat="0" applyProtection="0">
      <alignment horizontal="left" vertical="center" indent="1"/>
    </xf>
    <xf numFmtId="0" fontId="9" fillId="14" borderId="104" applyNumberFormat="0" applyProtection="0">
      <alignment horizontal="left" vertical="center" indent="1"/>
    </xf>
    <xf numFmtId="0" fontId="9" fillId="31" borderId="104" applyNumberFormat="0" applyProtection="0">
      <alignment horizontal="left" vertical="center" indent="1"/>
    </xf>
    <xf numFmtId="4" fontId="69" fillId="12" borderId="104" applyNumberFormat="0" applyProtection="0">
      <alignment horizontal="left" vertical="center" indent="1"/>
    </xf>
    <xf numFmtId="40" fontId="89" fillId="40" borderId="129">
      <alignment vertical="center"/>
    </xf>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40" fontId="89" fillId="40" borderId="129">
      <alignment vertical="center"/>
    </xf>
    <xf numFmtId="211" fontId="82" fillId="37" borderId="129">
      <alignment horizontal="center"/>
      <protection locked="0"/>
    </xf>
    <xf numFmtId="49" fontId="95" fillId="38" borderId="129" applyProtection="0">
      <alignment horizontal="left" indent="1"/>
      <protection locked="0"/>
    </xf>
    <xf numFmtId="211" fontId="82" fillId="37" borderId="129">
      <alignment horizontal="center"/>
      <protection locked="0"/>
    </xf>
    <xf numFmtId="0" fontId="94" fillId="0" borderId="128">
      <alignment horizontal="left" vertical="center"/>
    </xf>
    <xf numFmtId="181" fontId="80" fillId="37" borderId="129">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49" fontId="95" fillId="37" borderId="129" applyProtection="0">
      <alignment horizontal="left" indent="1"/>
      <protection locked="0"/>
    </xf>
    <xf numFmtId="0" fontId="9" fillId="0" borderId="128" applyFont="0" applyFill="0" applyBorder="0" applyAlignment="0" applyProtection="0"/>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0" fontId="94" fillId="0" borderId="128">
      <alignment horizontal="left" vertical="center"/>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40" borderId="124" applyNumberFormat="0" applyFont="0" applyBorder="0" applyAlignment="0" applyProtection="0"/>
    <xf numFmtId="0" fontId="9" fillId="40" borderId="124" applyNumberFormat="0" applyFont="0" applyBorder="0" applyAlignment="0" applyProtection="0"/>
    <xf numFmtId="10" fontId="76" fillId="40" borderId="129" applyNumberFormat="0" applyBorder="0" applyAlignment="0" applyProtection="0"/>
    <xf numFmtId="0" fontId="9" fillId="48" borderId="125" applyNumberFormat="0" applyAlignment="0" applyProtection="0"/>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0" borderId="128" applyFont="0" applyFill="0" applyBorder="0" applyAlignment="0" applyProtection="0"/>
    <xf numFmtId="49" fontId="95" fillId="38" borderId="129" applyProtection="0">
      <alignment horizontal="left" indent="1"/>
      <protection locked="0"/>
    </xf>
    <xf numFmtId="211" fontId="82" fillId="37" borderId="129">
      <alignment horizontal="center"/>
      <protection locked="0"/>
    </xf>
    <xf numFmtId="181" fontId="80" fillId="37" borderId="129">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211" fontId="82" fillId="37" borderId="129">
      <alignment horizontal="center"/>
      <protection locked="0"/>
    </xf>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49" fontId="95" fillId="37" borderId="129" applyProtection="0">
      <alignment horizontal="left" indent="1"/>
      <protection locked="0"/>
    </xf>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0" fontId="94" fillId="0" borderId="128">
      <alignment horizontal="left" vertical="center"/>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40" borderId="124" applyNumberFormat="0" applyFont="0" applyBorder="0" applyAlignment="0" applyProtection="0"/>
    <xf numFmtId="0" fontId="9" fillId="40" borderId="124" applyNumberFormat="0" applyFont="0" applyBorder="0" applyAlignment="0" applyProtection="0"/>
    <xf numFmtId="10" fontId="76" fillId="40" borderId="129" applyNumberFormat="0" applyBorder="0" applyAlignment="0" applyProtection="0"/>
    <xf numFmtId="0" fontId="9" fillId="48" borderId="125" applyNumberFormat="0" applyAlignment="0" applyProtection="0"/>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0" borderId="128" applyFont="0" applyFill="0" applyBorder="0" applyAlignment="0" applyProtection="0"/>
    <xf numFmtId="49" fontId="95" fillId="38" borderId="129" applyProtection="0">
      <alignment horizontal="left" indent="1"/>
      <protection locked="0"/>
    </xf>
    <xf numFmtId="211" fontId="82" fillId="37" borderId="129">
      <alignment horizontal="center"/>
      <protection locked="0"/>
    </xf>
    <xf numFmtId="0" fontId="94" fillId="0" borderId="128">
      <alignment horizontal="left" vertical="center"/>
    </xf>
    <xf numFmtId="181" fontId="80" fillId="37" borderId="129">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211" fontId="82" fillId="37" borderId="129">
      <alignment horizontal="center"/>
      <protection locked="0"/>
    </xf>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49" fontId="95" fillId="37" borderId="129" applyProtection="0">
      <alignment horizontal="left" indent="1"/>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19" borderId="101">
      <alignment vertical="center"/>
    </xf>
    <xf numFmtId="4" fontId="67" fillId="25" borderId="104" applyNumberFormat="0" applyProtection="0">
      <alignment vertical="center"/>
    </xf>
    <xf numFmtId="4" fontId="68" fillId="25" borderId="104" applyNumberFormat="0" applyProtection="0">
      <alignment vertical="center"/>
    </xf>
    <xf numFmtId="4" fontId="67" fillId="25" borderId="104" applyNumberFormat="0" applyProtection="0">
      <alignment horizontal="left" vertical="center" indent="1"/>
    </xf>
    <xf numFmtId="0" fontId="67" fillId="25" borderId="104" applyNumberFormat="0" applyProtection="0">
      <alignment horizontal="left" vertical="top" indent="1"/>
    </xf>
    <xf numFmtId="4" fontId="69" fillId="15" borderId="104" applyNumberFormat="0" applyProtection="0">
      <alignment horizontal="right" vertical="center"/>
    </xf>
    <xf numFmtId="4" fontId="69" fillId="11" borderId="104" applyNumberFormat="0" applyProtection="0">
      <alignment horizontal="right" vertical="center"/>
    </xf>
    <xf numFmtId="4" fontId="69" fillId="23" borderId="104" applyNumberFormat="0" applyProtection="0">
      <alignment horizontal="right" vertical="center"/>
    </xf>
    <xf numFmtId="4" fontId="69" fillId="24" borderId="104" applyNumberFormat="0" applyProtection="0">
      <alignment horizontal="right" vertical="center"/>
    </xf>
    <xf numFmtId="4" fontId="69" fillId="26" borderId="104" applyNumberFormat="0" applyProtection="0">
      <alignment horizontal="right" vertical="center"/>
    </xf>
    <xf numFmtId="4" fontId="69" fillId="27" borderId="104" applyNumberFormat="0" applyProtection="0">
      <alignment horizontal="right" vertical="center"/>
    </xf>
    <xf numFmtId="4" fontId="69" fillId="17" borderId="104" applyNumberFormat="0" applyProtection="0">
      <alignment horizontal="right" vertical="center"/>
    </xf>
    <xf numFmtId="4" fontId="69" fillId="28" borderId="104" applyNumberFormat="0" applyProtection="0">
      <alignment horizontal="right" vertical="center"/>
    </xf>
    <xf numFmtId="4" fontId="69" fillId="29" borderId="104" applyNumberFormat="0" applyProtection="0">
      <alignment horizontal="right" vertical="center"/>
    </xf>
    <xf numFmtId="4" fontId="69" fillId="10" borderId="104" applyNumberFormat="0" applyProtection="0">
      <alignment horizontal="right" vertical="center"/>
    </xf>
    <xf numFmtId="0" fontId="9" fillId="16" borderId="104" applyNumberFormat="0" applyProtection="0">
      <alignment horizontal="left" vertical="center" indent="1"/>
    </xf>
    <xf numFmtId="0" fontId="9" fillId="16" borderId="104" applyNumberFormat="0" applyProtection="0">
      <alignment horizontal="left" vertical="top" indent="1"/>
    </xf>
    <xf numFmtId="0" fontId="9" fillId="10" borderId="104" applyNumberFormat="0" applyProtection="0">
      <alignment horizontal="left" vertical="center" indent="1"/>
    </xf>
    <xf numFmtId="0" fontId="9" fillId="10" borderId="104" applyNumberFormat="0" applyProtection="0">
      <alignment horizontal="left" vertical="top" indent="1"/>
    </xf>
    <xf numFmtId="0" fontId="9" fillId="14" borderId="104" applyNumberFormat="0" applyProtection="0">
      <alignment horizontal="left" vertical="center" indent="1"/>
    </xf>
    <xf numFmtId="0" fontId="9" fillId="14" borderId="104" applyNumberFormat="0" applyProtection="0">
      <alignment horizontal="left" vertical="top" indent="1"/>
    </xf>
    <xf numFmtId="0" fontId="9" fillId="31" borderId="104" applyNumberFormat="0" applyProtection="0">
      <alignment horizontal="left" vertical="center" indent="1"/>
    </xf>
    <xf numFmtId="0" fontId="9" fillId="31" borderId="104" applyNumberFormat="0" applyProtection="0">
      <alignment horizontal="left" vertical="top" indent="1"/>
    </xf>
    <xf numFmtId="0" fontId="9" fillId="13" borderId="129" applyNumberFormat="0">
      <protection locked="0"/>
    </xf>
    <xf numFmtId="4" fontId="69" fillId="12" borderId="104" applyNumberFormat="0" applyProtection="0">
      <alignment vertical="center"/>
    </xf>
    <xf numFmtId="4" fontId="71" fillId="12" borderId="104" applyNumberFormat="0" applyProtection="0">
      <alignment vertical="center"/>
    </xf>
    <xf numFmtId="4" fontId="69" fillId="12" borderId="104" applyNumberFormat="0" applyProtection="0">
      <alignment horizontal="left" vertical="center" indent="1"/>
    </xf>
    <xf numFmtId="0" fontId="69" fillId="12" borderId="104" applyNumberFormat="0" applyProtection="0">
      <alignment horizontal="left" vertical="top" indent="1"/>
    </xf>
    <xf numFmtId="4" fontId="69" fillId="31" borderId="104" applyNumberFormat="0" applyProtection="0">
      <alignment horizontal="right" vertical="center"/>
    </xf>
    <xf numFmtId="4" fontId="71" fillId="31" borderId="104" applyNumberFormat="0" applyProtection="0">
      <alignment horizontal="right" vertical="center"/>
    </xf>
    <xf numFmtId="4" fontId="69" fillId="35" borderId="104" applyNumberFormat="0" applyProtection="0">
      <alignment horizontal="left" vertical="center" indent="1"/>
    </xf>
    <xf numFmtId="0" fontId="69" fillId="10" borderId="104" applyNumberFormat="0" applyProtection="0">
      <alignment horizontal="left" vertical="top" indent="1"/>
    </xf>
    <xf numFmtId="4" fontId="73" fillId="31" borderId="104" applyNumberFormat="0" applyProtection="0">
      <alignment horizontal="right" vertical="center"/>
    </xf>
    <xf numFmtId="0" fontId="9" fillId="16" borderId="104" applyNumberFormat="0" applyProtection="0">
      <alignment horizontal="left" vertical="center" indent="1"/>
    </xf>
    <xf numFmtId="4" fontId="69" fillId="31" borderId="104" applyNumberFormat="0" applyProtection="0">
      <alignment horizontal="right" vertical="center"/>
    </xf>
    <xf numFmtId="0" fontId="9" fillId="10" borderId="104" applyNumberFormat="0" applyProtection="0">
      <alignment horizontal="left" vertical="center" indent="1"/>
    </xf>
    <xf numFmtId="0" fontId="9" fillId="14" borderId="104" applyNumberFormat="0" applyProtection="0">
      <alignment horizontal="left" vertical="center" indent="1"/>
    </xf>
    <xf numFmtId="0" fontId="9" fillId="31" borderId="104" applyNumberFormat="0" applyProtection="0">
      <alignment horizontal="left" vertical="center" indent="1"/>
    </xf>
    <xf numFmtId="4" fontId="69" fillId="31" borderId="104" applyNumberFormat="0" applyProtection="0">
      <alignment horizontal="right" vertical="center"/>
    </xf>
    <xf numFmtId="4" fontId="71" fillId="31" borderId="104" applyNumberFormat="0" applyProtection="0">
      <alignment horizontal="right" vertical="center"/>
    </xf>
    <xf numFmtId="0" fontId="9" fillId="16" borderId="104" applyNumberFormat="0" applyProtection="0">
      <alignment horizontal="left" vertical="center" indent="1"/>
    </xf>
    <xf numFmtId="4" fontId="69" fillId="31" borderId="104" applyNumberFormat="0" applyProtection="0">
      <alignment horizontal="right" vertical="center"/>
    </xf>
    <xf numFmtId="4" fontId="71" fillId="31" borderId="104" applyNumberFormat="0" applyProtection="0">
      <alignment horizontal="right" vertical="center"/>
    </xf>
    <xf numFmtId="0" fontId="9" fillId="10" borderId="104" applyNumberFormat="0" applyProtection="0">
      <alignment horizontal="left" vertical="center" indent="1"/>
    </xf>
    <xf numFmtId="0" fontId="9" fillId="14" borderId="104" applyNumberFormat="0" applyProtection="0">
      <alignment horizontal="left" vertical="center" indent="1"/>
    </xf>
    <xf numFmtId="0" fontId="9" fillId="31" borderId="104" applyNumberFormat="0" applyProtection="0">
      <alignment horizontal="left" vertical="center" indent="1"/>
    </xf>
    <xf numFmtId="4" fontId="69" fillId="12" borderId="104" applyNumberFormat="0" applyProtection="0">
      <alignment horizontal="left" vertical="center" indent="1"/>
    </xf>
    <xf numFmtId="40" fontId="89" fillId="40" borderId="129">
      <alignment vertical="center"/>
    </xf>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40" fontId="89" fillId="40" borderId="129">
      <alignment vertical="center"/>
    </xf>
    <xf numFmtId="211" fontId="82" fillId="37" borderId="129">
      <alignment horizontal="center"/>
      <protection locked="0"/>
    </xf>
    <xf numFmtId="49" fontId="95" fillId="38" borderId="129" applyProtection="0">
      <alignment horizontal="left" indent="1"/>
      <protection locked="0"/>
    </xf>
    <xf numFmtId="211" fontId="82" fillId="37" borderId="129">
      <alignment horizontal="center"/>
      <protection locked="0"/>
    </xf>
    <xf numFmtId="0" fontId="94" fillId="0" borderId="128">
      <alignment horizontal="left" vertical="center"/>
    </xf>
    <xf numFmtId="181" fontId="80" fillId="37" borderId="129">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49" fontId="95" fillId="37" borderId="129" applyProtection="0">
      <alignment horizontal="left" indent="1"/>
      <protection locked="0"/>
    </xf>
    <xf numFmtId="0" fontId="9" fillId="0" borderId="128" applyFont="0" applyFill="0" applyBorder="0" applyAlignment="0" applyProtection="0"/>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0" fontId="94" fillId="0" borderId="128">
      <alignment horizontal="left" vertical="center"/>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40" borderId="124" applyNumberFormat="0" applyFont="0" applyBorder="0" applyAlignment="0" applyProtection="0"/>
    <xf numFmtId="0" fontId="9" fillId="40" borderId="124" applyNumberFormat="0" applyFont="0" applyBorder="0" applyAlignment="0" applyProtection="0"/>
    <xf numFmtId="10" fontId="76" fillId="40" borderId="129" applyNumberFormat="0" applyBorder="0" applyAlignment="0" applyProtection="0"/>
    <xf numFmtId="0" fontId="9" fillId="48" borderId="125" applyNumberFormat="0" applyAlignment="0" applyProtection="0"/>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0" borderId="128" applyFont="0" applyFill="0" applyBorder="0" applyAlignment="0" applyProtection="0"/>
    <xf numFmtId="49" fontId="95" fillId="38" borderId="129" applyProtection="0">
      <alignment horizontal="left" indent="1"/>
      <protection locked="0"/>
    </xf>
    <xf numFmtId="211" fontId="82" fillId="37" borderId="129">
      <alignment horizontal="center"/>
      <protection locked="0"/>
    </xf>
    <xf numFmtId="181" fontId="80" fillId="37" borderId="129">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211" fontId="82" fillId="37" borderId="129">
      <alignment horizontal="center"/>
      <protection locked="0"/>
    </xf>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49" fontId="95" fillId="37" borderId="129" applyProtection="0">
      <alignment horizontal="left" indent="1"/>
      <protection locked="0"/>
    </xf>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0" fontId="94" fillId="0" borderId="128">
      <alignment horizontal="left" vertical="center"/>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40" borderId="124" applyNumberFormat="0" applyFont="0" applyBorder="0" applyAlignment="0" applyProtection="0"/>
    <xf numFmtId="0" fontId="9" fillId="40" borderId="124" applyNumberFormat="0" applyFont="0" applyBorder="0" applyAlignment="0" applyProtection="0"/>
    <xf numFmtId="10" fontId="76" fillId="40" borderId="129" applyNumberFormat="0" applyBorder="0" applyAlignment="0" applyProtection="0"/>
    <xf numFmtId="0" fontId="9" fillId="48" borderId="125" applyNumberFormat="0" applyAlignment="0" applyProtection="0"/>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0" borderId="128" applyFont="0" applyFill="0" applyBorder="0" applyAlignment="0" applyProtection="0"/>
    <xf numFmtId="49" fontId="95" fillId="38" borderId="129" applyProtection="0">
      <alignment horizontal="left" indent="1"/>
      <protection locked="0"/>
    </xf>
    <xf numFmtId="211" fontId="82" fillId="37" borderId="129">
      <alignment horizontal="center"/>
      <protection locked="0"/>
    </xf>
    <xf numFmtId="0" fontId="94" fillId="0" borderId="128">
      <alignment horizontal="left" vertical="center"/>
    </xf>
    <xf numFmtId="181" fontId="80" fillId="37" borderId="129">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211" fontId="82" fillId="37" borderId="129">
      <alignment horizontal="center"/>
      <protection locked="0"/>
    </xf>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49" fontId="95" fillId="37" borderId="129" applyProtection="0">
      <alignment horizontal="left" indent="1"/>
      <protection locked="0"/>
    </xf>
    <xf numFmtId="0" fontId="9" fillId="48" borderId="125" applyNumberFormat="0" applyAlignment="0" applyProtection="0"/>
    <xf numFmtId="0" fontId="9" fillId="40" borderId="124" applyNumberFormat="0" applyFont="0" applyBorder="0" applyAlignment="0" applyProtection="0"/>
    <xf numFmtId="10" fontId="76" fillId="40" borderId="129" applyNumberFormat="0" applyBorder="0" applyAlignment="0" applyProtection="0"/>
    <xf numFmtId="211" fontId="82" fillId="37" borderId="129">
      <alignment horizontal="center"/>
      <protection locked="0"/>
    </xf>
    <xf numFmtId="0" fontId="9" fillId="31" borderId="104" applyNumberFormat="0" applyProtection="0">
      <alignment horizontal="left" vertical="center" indent="1"/>
    </xf>
    <xf numFmtId="0" fontId="9" fillId="14" borderId="104" applyNumberFormat="0" applyProtection="0">
      <alignment horizontal="left" vertical="center" indent="1"/>
    </xf>
    <xf numFmtId="4" fontId="69" fillId="10" borderId="104" applyNumberFormat="0" applyProtection="0">
      <alignment horizontal="right" vertical="center"/>
    </xf>
    <xf numFmtId="181" fontId="80" fillId="37" borderId="129">
      <protection locked="0"/>
    </xf>
    <xf numFmtId="0" fontId="94" fillId="0" borderId="128">
      <alignment horizontal="left" vertical="center"/>
    </xf>
    <xf numFmtId="49" fontId="95" fillId="38" borderId="129" applyProtection="0">
      <alignment horizontal="left" indent="1"/>
      <protection locked="0"/>
    </xf>
    <xf numFmtId="211" fontId="82" fillId="37" borderId="129">
      <alignment horizontal="center"/>
      <protection locked="0"/>
    </xf>
    <xf numFmtId="0" fontId="9" fillId="48" borderId="125" applyNumberFormat="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4" fontId="69" fillId="12" borderId="104" applyNumberFormat="0" applyProtection="0">
      <alignment horizontal="left" vertical="center" indent="1"/>
    </xf>
    <xf numFmtId="0" fontId="9" fillId="31" borderId="104" applyNumberFormat="0" applyProtection="0">
      <alignment horizontal="left" vertical="center" indent="1"/>
    </xf>
    <xf numFmtId="0" fontId="9" fillId="10" borderId="104" applyNumberFormat="0" applyProtection="0">
      <alignment horizontal="left" vertical="center" indent="1"/>
    </xf>
    <xf numFmtId="4" fontId="71" fillId="31" borderId="104" applyNumberFormat="0" applyProtection="0">
      <alignment horizontal="right" vertical="center"/>
    </xf>
    <xf numFmtId="0" fontId="9" fillId="16" borderId="104" applyNumberFormat="0" applyProtection="0">
      <alignment horizontal="left" vertical="center" indent="1"/>
    </xf>
    <xf numFmtId="4" fontId="71" fillId="31" borderId="104" applyNumberFormat="0" applyProtection="0">
      <alignment horizontal="right" vertical="center"/>
    </xf>
    <xf numFmtId="4" fontId="69" fillId="31" borderId="104" applyNumberFormat="0" applyProtection="0">
      <alignment horizontal="right" vertical="center"/>
    </xf>
    <xf numFmtId="0" fontId="9" fillId="14" borderId="104" applyNumberFormat="0" applyProtection="0">
      <alignment horizontal="left" vertical="center" indent="1"/>
    </xf>
    <xf numFmtId="0" fontId="9" fillId="10" borderId="104" applyNumberFormat="0" applyProtection="0">
      <alignment horizontal="left" vertical="center" indent="1"/>
    </xf>
    <xf numFmtId="4" fontId="69" fillId="31" borderId="104" applyNumberFormat="0" applyProtection="0">
      <alignment horizontal="right" vertical="center"/>
    </xf>
    <xf numFmtId="4" fontId="73" fillId="31" borderId="104" applyNumberFormat="0" applyProtection="0">
      <alignment horizontal="right" vertical="center"/>
    </xf>
    <xf numFmtId="0" fontId="69" fillId="10" borderId="104" applyNumberFormat="0" applyProtection="0">
      <alignment horizontal="left" vertical="top" indent="1"/>
    </xf>
    <xf numFmtId="4" fontId="69" fillId="35" borderId="104" applyNumberFormat="0" applyProtection="0">
      <alignment horizontal="left" vertical="center" indent="1"/>
    </xf>
    <xf numFmtId="4" fontId="69" fillId="31" borderId="104" applyNumberFormat="0" applyProtection="0">
      <alignment horizontal="right" vertical="center"/>
    </xf>
    <xf numFmtId="4" fontId="69" fillId="12" borderId="104" applyNumberFormat="0" applyProtection="0">
      <alignment horizontal="left" vertical="center" indent="1"/>
    </xf>
    <xf numFmtId="4" fontId="69" fillId="12" borderId="104" applyNumberFormat="0" applyProtection="0">
      <alignment vertical="center"/>
    </xf>
    <xf numFmtId="0" fontId="9" fillId="13" borderId="129" applyNumberFormat="0">
      <protection locked="0"/>
    </xf>
    <xf numFmtId="0" fontId="9" fillId="31" borderId="104" applyNumberFormat="0" applyProtection="0">
      <alignment horizontal="left" vertical="center" indent="1"/>
    </xf>
    <xf numFmtId="0" fontId="9" fillId="14" borderId="104" applyNumberFormat="0" applyProtection="0">
      <alignment horizontal="left" vertical="top" indent="1"/>
    </xf>
    <xf numFmtId="0" fontId="9" fillId="14" borderId="104" applyNumberFormat="0" applyProtection="0">
      <alignment horizontal="left" vertical="center" indent="1"/>
    </xf>
    <xf numFmtId="0" fontId="9" fillId="10" borderId="104" applyNumberFormat="0" applyProtection="0">
      <alignment horizontal="left" vertical="top" indent="1"/>
    </xf>
    <xf numFmtId="0" fontId="9" fillId="16" borderId="104" applyNumberFormat="0" applyProtection="0">
      <alignment horizontal="left" vertical="top" indent="1"/>
    </xf>
    <xf numFmtId="0" fontId="9" fillId="16" borderId="104" applyNumberFormat="0" applyProtection="0">
      <alignment horizontal="left" vertical="center" indent="1"/>
    </xf>
    <xf numFmtId="4" fontId="69" fillId="29" borderId="104" applyNumberFormat="0" applyProtection="0">
      <alignment horizontal="right" vertical="center"/>
    </xf>
    <xf numFmtId="4" fontId="69" fillId="28" borderId="104" applyNumberFormat="0" applyProtection="0">
      <alignment horizontal="right" vertical="center"/>
    </xf>
    <xf numFmtId="4" fontId="69" fillId="17" borderId="104" applyNumberFormat="0" applyProtection="0">
      <alignment horizontal="right" vertical="center"/>
    </xf>
    <xf numFmtId="4" fontId="69" fillId="26" borderId="104" applyNumberFormat="0" applyProtection="0">
      <alignment horizontal="right" vertical="center"/>
    </xf>
    <xf numFmtId="4" fontId="69" fillId="24" borderId="104" applyNumberFormat="0" applyProtection="0">
      <alignment horizontal="right" vertical="center"/>
    </xf>
    <xf numFmtId="4" fontId="69" fillId="23" borderId="104" applyNumberFormat="0" applyProtection="0">
      <alignment horizontal="right" vertical="center"/>
    </xf>
    <xf numFmtId="4" fontId="69" fillId="15" borderId="104" applyNumberFormat="0" applyProtection="0">
      <alignment horizontal="right" vertical="center"/>
    </xf>
    <xf numFmtId="4" fontId="67" fillId="25" borderId="104" applyNumberFormat="0" applyProtection="0">
      <alignment horizontal="left" vertical="center" indent="1"/>
    </xf>
    <xf numFmtId="4" fontId="67" fillId="25" borderId="104" applyNumberFormat="0" applyProtection="0">
      <alignment vertical="center"/>
    </xf>
    <xf numFmtId="40" fontId="89" fillId="19" borderId="101">
      <alignment vertical="center"/>
    </xf>
    <xf numFmtId="4" fontId="69" fillId="31" borderId="104" applyNumberFormat="0" applyProtection="0">
      <alignment horizontal="right" vertical="center"/>
    </xf>
    <xf numFmtId="0" fontId="9" fillId="14" borderId="104" applyNumberFormat="0" applyProtection="0">
      <alignment horizontal="left" vertical="center" indent="1"/>
    </xf>
    <xf numFmtId="4" fontId="69" fillId="10" borderId="104" applyNumberFormat="0" applyProtection="0">
      <alignment horizontal="right" vertical="center"/>
    </xf>
    <xf numFmtId="0" fontId="9" fillId="31" borderId="104" applyNumberFormat="0" applyProtection="0">
      <alignment horizontal="left" vertical="center" indent="1"/>
    </xf>
    <xf numFmtId="4" fontId="69" fillId="31" borderId="104" applyNumberFormat="0" applyProtection="0">
      <alignment horizontal="right" vertical="center"/>
    </xf>
    <xf numFmtId="0" fontId="9" fillId="14" borderId="104" applyNumberFormat="0" applyProtection="0">
      <alignment horizontal="left" vertical="center" indent="1"/>
    </xf>
    <xf numFmtId="0" fontId="9" fillId="16" borderId="104" applyNumberFormat="0" applyProtection="0">
      <alignment horizontal="left" vertical="top" indent="1"/>
    </xf>
    <xf numFmtId="10" fontId="76" fillId="40" borderId="129" applyNumberFormat="0" applyBorder="0" applyAlignment="0" applyProtection="0"/>
    <xf numFmtId="0" fontId="9" fillId="48" borderId="125" applyNumberFormat="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10" fontId="76" fillId="40" borderId="129" applyNumberFormat="0" applyBorder="0" applyAlignment="0" applyProtection="0"/>
    <xf numFmtId="40" fontId="89" fillId="40" borderId="129">
      <alignment vertical="center"/>
    </xf>
    <xf numFmtId="211" fontId="82" fillId="37" borderId="129">
      <alignment horizontal="center"/>
      <protection locked="0"/>
    </xf>
    <xf numFmtId="0" fontId="9" fillId="31" borderId="104" applyNumberFormat="0" applyProtection="0">
      <alignment horizontal="left" vertical="center" indent="1"/>
    </xf>
    <xf numFmtId="0" fontId="9" fillId="14" borderId="104" applyNumberFormat="0" applyProtection="0">
      <alignment horizontal="left" vertical="center" indent="1"/>
    </xf>
    <xf numFmtId="4" fontId="69" fillId="10" borderId="104" applyNumberFormat="0" applyProtection="0">
      <alignment horizontal="right" vertical="center"/>
    </xf>
    <xf numFmtId="181" fontId="80" fillId="37" borderId="129">
      <protection locked="0"/>
    </xf>
    <xf numFmtId="0" fontId="94" fillId="0" borderId="128">
      <alignment horizontal="left" vertical="center"/>
    </xf>
    <xf numFmtId="49" fontId="95" fillId="38" borderId="129" applyProtection="0">
      <alignment horizontal="left" indent="1"/>
      <protection locked="0"/>
    </xf>
    <xf numFmtId="0" fontId="9" fillId="0" borderId="128" applyFont="0" applyFill="0" applyBorder="0" applyAlignment="0" applyProtection="0"/>
    <xf numFmtId="211" fontId="82" fillId="37" borderId="129">
      <alignment horizontal="center"/>
      <protection locked="0"/>
    </xf>
    <xf numFmtId="40" fontId="89" fillId="40" borderId="129">
      <alignment vertical="center"/>
    </xf>
    <xf numFmtId="10" fontId="76" fillId="40" borderId="129" applyNumberFormat="0" applyBorder="0" applyAlignment="0" applyProtection="0"/>
    <xf numFmtId="49" fontId="95" fillId="37" borderId="129" applyProtection="0">
      <alignment horizontal="left" indent="1"/>
      <protection locked="0"/>
    </xf>
    <xf numFmtId="49" fontId="95" fillId="38" borderId="129" applyProtection="0">
      <alignment horizontal="left" indent="1"/>
      <protection locked="0"/>
    </xf>
    <xf numFmtId="181" fontId="80" fillId="37" borderId="129">
      <protection locked="0"/>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4" fontId="69" fillId="31" borderId="104" applyNumberFormat="0" applyProtection="0">
      <alignment horizontal="right" vertical="center"/>
    </xf>
    <xf numFmtId="0" fontId="9" fillId="14" borderId="104" applyNumberFormat="0" applyProtection="0">
      <alignment horizontal="left" vertical="center" indent="1"/>
    </xf>
    <xf numFmtId="4" fontId="69" fillId="10" borderId="104" applyNumberFormat="0" applyProtection="0">
      <alignment horizontal="right" vertical="center"/>
    </xf>
    <xf numFmtId="0" fontId="94" fillId="0" borderId="128">
      <alignment horizontal="left" vertical="center"/>
    </xf>
    <xf numFmtId="10" fontId="76" fillId="40" borderId="129" applyNumberFormat="0" applyBorder="0" applyAlignment="0" applyProtection="0"/>
    <xf numFmtId="49" fontId="95" fillId="37" borderId="129" applyProtection="0">
      <alignment horizontal="left" indent="1"/>
      <protection locked="0"/>
    </xf>
    <xf numFmtId="181" fontId="80" fillId="37" borderId="129">
      <protection locked="0"/>
    </xf>
    <xf numFmtId="10" fontId="76" fillId="40" borderId="129" applyNumberFormat="0" applyBorder="0" applyAlignment="0" applyProtection="0"/>
    <xf numFmtId="0" fontId="9" fillId="48" borderId="125" applyNumberFormat="0" applyAlignment="0" applyProtection="0"/>
    <xf numFmtId="0" fontId="9" fillId="40" borderId="124" applyNumberFormat="0" applyFont="0" applyBorder="0" applyAlignment="0" applyProtection="0"/>
    <xf numFmtId="10" fontId="76" fillId="40" borderId="129" applyNumberFormat="0" applyBorder="0" applyAlignment="0" applyProtection="0"/>
    <xf numFmtId="211" fontId="82" fillId="37" borderId="129">
      <alignment horizontal="center"/>
      <protection locked="0"/>
    </xf>
    <xf numFmtId="211" fontId="82" fillId="37" borderId="129">
      <alignment horizontal="center"/>
      <protection locked="0"/>
    </xf>
    <xf numFmtId="40" fontId="89" fillId="40" borderId="129">
      <alignment vertical="center"/>
    </xf>
    <xf numFmtId="0" fontId="9" fillId="31" borderId="104" applyNumberFormat="0" applyProtection="0">
      <alignment horizontal="left" vertical="center" indent="1"/>
    </xf>
    <xf numFmtId="0" fontId="9" fillId="14" borderId="104" applyNumberFormat="0" applyProtection="0">
      <alignment horizontal="left" vertical="center" indent="1"/>
    </xf>
    <xf numFmtId="4" fontId="69" fillId="10" borderId="104" applyNumberFormat="0" applyProtection="0">
      <alignment horizontal="right" vertical="center"/>
    </xf>
    <xf numFmtId="181" fontId="80" fillId="37" borderId="129">
      <protection locked="0"/>
    </xf>
    <xf numFmtId="49" fontId="95" fillId="38" borderId="129" applyProtection="0">
      <alignment horizontal="left" indent="1"/>
      <protection locked="0"/>
    </xf>
    <xf numFmtId="0" fontId="9" fillId="0" borderId="128" applyFont="0" applyFill="0" applyBorder="0" applyAlignment="0" applyProtection="0"/>
    <xf numFmtId="211" fontId="82" fillId="37" borderId="129">
      <alignment horizontal="center"/>
      <protection locked="0"/>
    </xf>
    <xf numFmtId="40" fontId="89" fillId="40" borderId="129">
      <alignment vertical="center"/>
    </xf>
    <xf numFmtId="10" fontId="76" fillId="40" borderId="129" applyNumberFormat="0" applyBorder="0" applyAlignment="0" applyProtection="0"/>
    <xf numFmtId="49" fontId="95" fillId="38" borderId="129" applyProtection="0">
      <alignment horizontal="left" indent="1"/>
      <protection locked="0"/>
    </xf>
    <xf numFmtId="181" fontId="80" fillId="37" borderId="129">
      <protection locked="0"/>
    </xf>
    <xf numFmtId="10" fontId="76" fillId="40" borderId="129" applyNumberFormat="0" applyBorder="0" applyAlignment="0" applyProtection="0"/>
    <xf numFmtId="0" fontId="9" fillId="40" borderId="124" applyNumberFormat="0" applyFont="0" applyBorder="0" applyAlignment="0" applyProtection="0"/>
    <xf numFmtId="0" fontId="9" fillId="31" borderId="104" applyNumberFormat="0" applyProtection="0">
      <alignment horizontal="left" vertical="center" indent="1"/>
    </xf>
    <xf numFmtId="0" fontId="9" fillId="14" borderId="104" applyNumberFormat="0" applyProtection="0">
      <alignment horizontal="left" vertical="center" indent="1"/>
    </xf>
    <xf numFmtId="4" fontId="69" fillId="10" borderId="104" applyNumberFormat="0" applyProtection="0">
      <alignment horizontal="right" vertical="center"/>
    </xf>
    <xf numFmtId="0" fontId="9" fillId="16" borderId="104" applyNumberFormat="0" applyProtection="0">
      <alignment horizontal="left" vertical="top" indent="1"/>
    </xf>
    <xf numFmtId="10" fontId="76" fillId="40" borderId="129" applyNumberFormat="0" applyBorder="0" applyAlignment="0" applyProtection="0"/>
    <xf numFmtId="49" fontId="95" fillId="37" borderId="129" applyProtection="0">
      <alignment horizontal="left" indent="1"/>
      <protection locked="0"/>
    </xf>
    <xf numFmtId="0" fontId="9" fillId="0" borderId="128" applyFont="0" applyFill="0" applyBorder="0" applyAlignment="0" applyProtection="0"/>
    <xf numFmtId="10" fontId="76" fillId="40" borderId="129" applyNumberFormat="0" applyBorder="0" applyAlignment="0" applyProtection="0"/>
    <xf numFmtId="0" fontId="9" fillId="48" borderId="125" applyNumberFormat="0" applyAlignment="0" applyProtection="0"/>
    <xf numFmtId="0" fontId="9" fillId="40" borderId="124" applyNumberFormat="0" applyFont="0" applyBorder="0" applyAlignment="0" applyProtection="0"/>
    <xf numFmtId="10" fontId="76" fillId="40" borderId="129" applyNumberFormat="0" applyBorder="0" applyAlignment="0" applyProtection="0"/>
    <xf numFmtId="40" fontId="89" fillId="40" borderId="129">
      <alignment vertical="center"/>
    </xf>
    <xf numFmtId="0" fontId="9" fillId="31" borderId="104" applyNumberFormat="0" applyProtection="0">
      <alignment horizontal="left" vertical="center" indent="1"/>
    </xf>
    <xf numFmtId="0" fontId="9" fillId="14" borderId="104" applyNumberFormat="0" applyProtection="0">
      <alignment horizontal="left" vertical="center" indent="1"/>
    </xf>
    <xf numFmtId="4" fontId="69" fillId="10" borderId="104" applyNumberFormat="0" applyProtection="0">
      <alignment horizontal="right" vertical="center"/>
    </xf>
    <xf numFmtId="181" fontId="80" fillId="37" borderId="129">
      <protection locked="0"/>
    </xf>
    <xf numFmtId="0" fontId="94" fillId="0" borderId="128">
      <alignment horizontal="left" vertical="center"/>
    </xf>
    <xf numFmtId="49" fontId="95" fillId="38" borderId="129" applyProtection="0">
      <alignment horizontal="left" indent="1"/>
      <protection locked="0"/>
    </xf>
    <xf numFmtId="211" fontId="82" fillId="37" borderId="129">
      <alignment horizontal="center"/>
      <protection locked="0"/>
    </xf>
    <xf numFmtId="0" fontId="9" fillId="48" borderId="125" applyNumberFormat="0" applyAlignment="0" applyProtection="0"/>
    <xf numFmtId="0" fontId="9" fillId="40" borderId="124" applyNumberFormat="0" applyFont="0" applyBorder="0" applyAlignment="0" applyProtection="0"/>
    <xf numFmtId="40" fontId="89" fillId="40" borderId="129">
      <alignment vertical="center"/>
    </xf>
    <xf numFmtId="4" fontId="69" fillId="12" borderId="104" applyNumberFormat="0" applyProtection="0">
      <alignment horizontal="left" vertical="center" indent="1"/>
    </xf>
    <xf numFmtId="0" fontId="9" fillId="31" borderId="104" applyNumberFormat="0" applyProtection="0">
      <alignment horizontal="left" vertical="center" indent="1"/>
    </xf>
    <xf numFmtId="0" fontId="9" fillId="10" borderId="104" applyNumberFormat="0" applyProtection="0">
      <alignment horizontal="left" vertical="center" indent="1"/>
    </xf>
    <xf numFmtId="4" fontId="71" fillId="31" borderId="104" applyNumberFormat="0" applyProtection="0">
      <alignment horizontal="right" vertical="center"/>
    </xf>
    <xf numFmtId="4" fontId="69" fillId="31" borderId="104" applyNumberFormat="0" applyProtection="0">
      <alignment horizontal="right" vertical="center"/>
    </xf>
    <xf numFmtId="4" fontId="71" fillId="31" borderId="104" applyNumberFormat="0" applyProtection="0">
      <alignment horizontal="right" vertical="center"/>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10" borderId="104" applyNumberFormat="0" applyProtection="0">
      <alignment horizontal="left" vertical="center" indent="1"/>
    </xf>
    <xf numFmtId="4" fontId="69" fillId="31" borderId="104" applyNumberFormat="0" applyProtection="0">
      <alignment horizontal="right" vertical="center"/>
    </xf>
    <xf numFmtId="0" fontId="9" fillId="16" borderId="104" applyNumberFormat="0" applyProtection="0">
      <alignment horizontal="left" vertical="center" indent="1"/>
    </xf>
    <xf numFmtId="0" fontId="69" fillId="10" borderId="104" applyNumberFormat="0" applyProtection="0">
      <alignment horizontal="left" vertical="top" indent="1"/>
    </xf>
    <xf numFmtId="4" fontId="69" fillId="35" borderId="104" applyNumberFormat="0" applyProtection="0">
      <alignment horizontal="left" vertical="center" indent="1"/>
    </xf>
    <xf numFmtId="4" fontId="71" fillId="31" borderId="104" applyNumberFormat="0" applyProtection="0">
      <alignment horizontal="right" vertical="center"/>
    </xf>
    <xf numFmtId="0" fontId="69" fillId="12" borderId="104" applyNumberFormat="0" applyProtection="0">
      <alignment horizontal="left" vertical="top" indent="1"/>
    </xf>
    <xf numFmtId="4" fontId="69" fillId="12" borderId="104" applyNumberFormat="0" applyProtection="0">
      <alignment horizontal="left" vertical="center" indent="1"/>
    </xf>
    <xf numFmtId="4" fontId="71" fillId="12" borderId="104" applyNumberFormat="0" applyProtection="0">
      <alignment vertical="center"/>
    </xf>
    <xf numFmtId="0" fontId="9" fillId="13" borderId="129" applyNumberFormat="0">
      <protection locked="0"/>
    </xf>
    <xf numFmtId="0" fontId="9" fillId="31" borderId="104" applyNumberFormat="0" applyProtection="0">
      <alignment horizontal="left" vertical="top" indent="1"/>
    </xf>
    <xf numFmtId="0" fontId="9" fillId="31" borderId="104" applyNumberFormat="0" applyProtection="0">
      <alignment horizontal="left" vertical="center" indent="1"/>
    </xf>
    <xf numFmtId="0" fontId="9" fillId="14" borderId="104" applyNumberFormat="0" applyProtection="0">
      <alignment horizontal="left" vertical="center" indent="1"/>
    </xf>
    <xf numFmtId="0" fontId="9" fillId="10" borderId="104" applyNumberFormat="0" applyProtection="0">
      <alignment horizontal="left" vertical="top" indent="1"/>
    </xf>
    <xf numFmtId="0" fontId="9" fillId="16" borderId="104" applyNumberFormat="0" applyProtection="0">
      <alignment horizontal="left" vertical="top" indent="1"/>
    </xf>
    <xf numFmtId="0" fontId="9" fillId="16" borderId="104" applyNumberFormat="0" applyProtection="0">
      <alignment horizontal="left" vertical="center" indent="1"/>
    </xf>
    <xf numFmtId="4" fontId="69" fillId="10" borderId="104" applyNumberFormat="0" applyProtection="0">
      <alignment horizontal="right" vertical="center"/>
    </xf>
    <xf numFmtId="4" fontId="69" fillId="28" borderId="104" applyNumberFormat="0" applyProtection="0">
      <alignment horizontal="right" vertical="center"/>
    </xf>
    <xf numFmtId="4" fontId="69" fillId="17" borderId="104" applyNumberFormat="0" applyProtection="0">
      <alignment horizontal="right" vertical="center"/>
    </xf>
    <xf numFmtId="4" fontId="69" fillId="27" borderId="104" applyNumberFormat="0" applyProtection="0">
      <alignment horizontal="right" vertical="center"/>
    </xf>
    <xf numFmtId="4" fontId="69" fillId="24" borderId="104" applyNumberFormat="0" applyProtection="0">
      <alignment horizontal="right" vertical="center"/>
    </xf>
    <xf numFmtId="4" fontId="69" fillId="23" borderId="104" applyNumberFormat="0" applyProtection="0">
      <alignment horizontal="right" vertical="center"/>
    </xf>
    <xf numFmtId="4" fontId="69" fillId="11" borderId="104" applyNumberFormat="0" applyProtection="0">
      <alignment horizontal="right" vertical="center"/>
    </xf>
    <xf numFmtId="0" fontId="67" fillId="25" borderId="104" applyNumberFormat="0" applyProtection="0">
      <alignment horizontal="left" vertical="top" indent="1"/>
    </xf>
    <xf numFmtId="4" fontId="67" fillId="25" borderId="104" applyNumberFormat="0" applyProtection="0">
      <alignment horizontal="left" vertical="center" indent="1"/>
    </xf>
    <xf numFmtId="4" fontId="68" fillId="25" borderId="104" applyNumberFormat="0" applyProtection="0">
      <alignment vertical="center"/>
    </xf>
    <xf numFmtId="40" fontId="89" fillId="19" borderId="101">
      <alignment vertical="center"/>
    </xf>
    <xf numFmtId="0" fontId="9" fillId="31" borderId="104" applyNumberFormat="0" applyProtection="0">
      <alignment horizontal="left" vertical="center" indent="1"/>
    </xf>
    <xf numFmtId="4" fontId="69" fillId="31" borderId="104" applyNumberFormat="0" applyProtection="0">
      <alignment horizontal="right" vertical="center"/>
    </xf>
    <xf numFmtId="4" fontId="69" fillId="10" borderId="104" applyNumberFormat="0" applyProtection="0">
      <alignment horizontal="right" vertical="center"/>
    </xf>
    <xf numFmtId="0" fontId="9" fillId="16" borderId="104" applyNumberFormat="0" applyProtection="0">
      <alignment horizontal="left" vertical="top" indent="1"/>
    </xf>
    <xf numFmtId="0" fontId="9" fillId="31" borderId="104" applyNumberFormat="0" applyProtection="0">
      <alignment horizontal="left" vertical="center" indent="1"/>
    </xf>
    <xf numFmtId="0" fontId="9" fillId="14" borderId="104" applyNumberFormat="0" applyProtection="0">
      <alignment horizontal="left" vertical="center" indent="1"/>
    </xf>
    <xf numFmtId="4" fontId="69" fillId="10" borderId="104" applyNumberFormat="0" applyProtection="0">
      <alignment horizontal="right" vertical="center"/>
    </xf>
    <xf numFmtId="0" fontId="9" fillId="16" borderId="104" applyNumberFormat="0" applyProtection="0">
      <alignment horizontal="left" vertical="top" indent="1"/>
    </xf>
    <xf numFmtId="10" fontId="76" fillId="40" borderId="129" applyNumberFormat="0" applyBorder="0" applyAlignment="0" applyProtection="0"/>
    <xf numFmtId="40" fontId="89" fillId="40" borderId="129">
      <alignment vertical="center"/>
    </xf>
    <xf numFmtId="10" fontId="76" fillId="40" borderId="129" applyNumberFormat="0" applyBorder="0" applyAlignment="0" applyProtection="0"/>
    <xf numFmtId="4" fontId="69" fillId="12" borderId="104" applyNumberFormat="0" applyProtection="0">
      <alignment horizontal="left" vertical="center" indent="1"/>
    </xf>
    <xf numFmtId="0" fontId="94" fillId="0" borderId="128">
      <alignment horizontal="left" vertical="center"/>
    </xf>
    <xf numFmtId="0" fontId="9" fillId="14" borderId="104" applyNumberFormat="0" applyProtection="0">
      <alignment horizontal="left" vertical="top" indent="1"/>
    </xf>
    <xf numFmtId="0" fontId="9" fillId="14" borderId="104" applyNumberFormat="0" applyProtection="0">
      <alignment horizontal="left" vertical="center" indent="1"/>
    </xf>
    <xf numFmtId="4" fontId="69" fillId="31" borderId="104" applyNumberFormat="0" applyProtection="0">
      <alignment horizontal="right" vertical="center"/>
    </xf>
    <xf numFmtId="4" fontId="69" fillId="11" borderId="104" applyNumberFormat="0" applyProtection="0">
      <alignment horizontal="right" vertical="center"/>
    </xf>
    <xf numFmtId="0" fontId="9" fillId="40" borderId="124" applyNumberFormat="0" applyFont="0" applyBorder="0" applyAlignment="0" applyProtection="0"/>
    <xf numFmtId="49" fontId="95" fillId="37" borderId="129" applyProtection="0">
      <alignment horizontal="left" indent="1"/>
      <protection locked="0"/>
    </xf>
    <xf numFmtId="0" fontId="9" fillId="48" borderId="125" applyNumberFormat="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211" fontId="82" fillId="37" borderId="129">
      <alignment horizontal="center"/>
      <protection locked="0"/>
    </xf>
    <xf numFmtId="40" fontId="89" fillId="40" borderId="129">
      <alignment vertical="center"/>
    </xf>
    <xf numFmtId="211" fontId="82" fillId="37" borderId="129">
      <alignment horizontal="center"/>
      <protection locked="0"/>
    </xf>
    <xf numFmtId="0" fontId="9" fillId="31" borderId="104" applyNumberFormat="0" applyProtection="0">
      <alignment horizontal="left" vertical="center" indent="1"/>
    </xf>
    <xf numFmtId="4" fontId="69" fillId="31" borderId="104" applyNumberFormat="0" applyProtection="0">
      <alignment horizontal="right" vertical="center"/>
    </xf>
    <xf numFmtId="0" fontId="9" fillId="14" borderId="104" applyNumberFormat="0" applyProtection="0">
      <alignment horizontal="left" vertical="center" indent="1"/>
    </xf>
    <xf numFmtId="0" fontId="9" fillId="16" borderId="104" applyNumberFormat="0" applyProtection="0">
      <alignment horizontal="left" vertical="top" indent="1"/>
    </xf>
    <xf numFmtId="181" fontId="80" fillId="37" borderId="129">
      <protection locked="0"/>
    </xf>
    <xf numFmtId="49" fontId="95" fillId="38" borderId="129" applyProtection="0">
      <alignment horizontal="left" indent="1"/>
      <protection locked="0"/>
    </xf>
    <xf numFmtId="10" fontId="76" fillId="40" borderId="129" applyNumberFormat="0" applyBorder="0" applyAlignment="0" applyProtection="0"/>
    <xf numFmtId="211" fontId="82" fillId="37" borderId="129">
      <alignment horizontal="center"/>
      <protection locked="0"/>
    </xf>
    <xf numFmtId="40" fontId="89" fillId="40" borderId="129">
      <alignment vertical="center"/>
    </xf>
    <xf numFmtId="10" fontId="76" fillId="40" borderId="129" applyNumberFormat="0" applyBorder="0" applyAlignment="0" applyProtection="0"/>
    <xf numFmtId="49" fontId="95" fillId="38" borderId="129" applyProtection="0">
      <alignment horizontal="left" indent="1"/>
      <protection locked="0"/>
    </xf>
    <xf numFmtId="181" fontId="80" fillId="37" borderId="129">
      <protection locked="0"/>
    </xf>
    <xf numFmtId="10" fontId="76" fillId="40" borderId="129" applyNumberFormat="0" applyBorder="0" applyAlignment="0" applyProtection="0"/>
    <xf numFmtId="0" fontId="9" fillId="40" borderId="124" applyNumberFormat="0" applyFont="0" applyBorder="0" applyAlignment="0" applyProtection="0"/>
    <xf numFmtId="4" fontId="69" fillId="31" borderId="104" applyNumberFormat="0" applyProtection="0">
      <alignment horizontal="right" vertical="center"/>
    </xf>
    <xf numFmtId="0" fontId="9" fillId="16" borderId="104" applyNumberFormat="0" applyProtection="0">
      <alignment horizontal="left" vertical="top" indent="1"/>
    </xf>
    <xf numFmtId="0" fontId="94" fillId="0" borderId="128">
      <alignment horizontal="left" vertical="center"/>
    </xf>
    <xf numFmtId="49" fontId="95" fillId="37" borderId="129" applyProtection="0">
      <alignment horizontal="left" indent="1"/>
      <protection locked="0"/>
    </xf>
    <xf numFmtId="0" fontId="9" fillId="48" borderId="125" applyNumberFormat="0" applyAlignment="0" applyProtection="0"/>
    <xf numFmtId="0" fontId="9" fillId="40" borderId="124" applyNumberFormat="0" applyFont="0" applyBorder="0" applyAlignment="0" applyProtection="0"/>
    <xf numFmtId="211" fontId="82" fillId="37" borderId="129">
      <alignment horizontal="center"/>
      <protection locked="0"/>
    </xf>
    <xf numFmtId="211" fontId="82" fillId="37" borderId="129">
      <alignment horizontal="center"/>
      <protection locked="0"/>
    </xf>
    <xf numFmtId="0" fontId="9" fillId="31" borderId="104" applyNumberFormat="0" applyProtection="0">
      <alignment horizontal="left" vertical="center" indent="1"/>
    </xf>
    <xf numFmtId="4" fontId="69" fillId="31" borderId="104" applyNumberFormat="0" applyProtection="0">
      <alignment horizontal="right" vertical="center"/>
    </xf>
    <xf numFmtId="0" fontId="9" fillId="14" borderId="104" applyNumberFormat="0" applyProtection="0">
      <alignment horizontal="left" vertical="center" indent="1"/>
    </xf>
    <xf numFmtId="0" fontId="9" fillId="16" borderId="104" applyNumberFormat="0" applyProtection="0">
      <alignment horizontal="left" vertical="top" indent="1"/>
    </xf>
    <xf numFmtId="211" fontId="82" fillId="37" borderId="129">
      <alignment horizontal="center"/>
      <protection locked="0"/>
    </xf>
    <xf numFmtId="0" fontId="9" fillId="0" borderId="128" applyFont="0" applyFill="0" applyBorder="0" applyAlignment="0" applyProtection="0"/>
    <xf numFmtId="211" fontId="82" fillId="37" borderId="129">
      <alignment horizontal="center"/>
      <protection locked="0"/>
    </xf>
    <xf numFmtId="10" fontId="76" fillId="40" borderId="129" applyNumberFormat="0" applyBorder="0" applyAlignment="0" applyProtection="0"/>
    <xf numFmtId="49" fontId="95" fillId="38" borderId="129" applyProtection="0">
      <alignment horizontal="left" indent="1"/>
      <protection locked="0"/>
    </xf>
    <xf numFmtId="181" fontId="80" fillId="37" borderId="129">
      <protection locked="0"/>
    </xf>
    <xf numFmtId="0" fontId="9" fillId="48" borderId="125" applyNumberFormat="0" applyAlignment="0" applyProtection="0"/>
    <xf numFmtId="0" fontId="9" fillId="40" borderId="124" applyNumberFormat="0" applyFont="0" applyBorder="0" applyAlignment="0" applyProtection="0"/>
    <xf numFmtId="4" fontId="69" fillId="31" borderId="104" applyNumberFormat="0" applyProtection="0">
      <alignment horizontal="right" vertical="center"/>
    </xf>
    <xf numFmtId="4" fontId="69" fillId="10" borderId="104" applyNumberFormat="0" applyProtection="0">
      <alignment horizontal="right" vertical="center"/>
    </xf>
    <xf numFmtId="0" fontId="94" fillId="0" borderId="128">
      <alignment horizontal="left" vertical="center"/>
    </xf>
    <xf numFmtId="10" fontId="76" fillId="40" borderId="129" applyNumberFormat="0" applyBorder="0" applyAlignment="0" applyProtection="0"/>
    <xf numFmtId="4" fontId="69" fillId="10" borderId="104" applyNumberFormat="0" applyProtection="0">
      <alignment horizontal="right" vertical="center"/>
    </xf>
    <xf numFmtId="0" fontId="9" fillId="31" borderId="104" applyNumberFormat="0" applyProtection="0">
      <alignment horizontal="left" vertical="center" indent="1"/>
    </xf>
    <xf numFmtId="0" fontId="9" fillId="14" borderId="104" applyNumberFormat="0" applyProtection="0">
      <alignment horizontal="left" vertical="center" indent="1"/>
    </xf>
    <xf numFmtId="4" fontId="69" fillId="10" borderId="104" applyNumberFormat="0" applyProtection="0">
      <alignment horizontal="right" vertical="center"/>
    </xf>
    <xf numFmtId="0" fontId="9" fillId="31" borderId="104" applyNumberFormat="0" applyProtection="0">
      <alignment horizontal="left" vertical="center" indent="1"/>
    </xf>
    <xf numFmtId="4" fontId="69" fillId="31" borderId="104" applyNumberFormat="0" applyProtection="0">
      <alignment horizontal="right" vertical="center"/>
    </xf>
    <xf numFmtId="0" fontId="9" fillId="16" borderId="104" applyNumberFormat="0" applyProtection="0">
      <alignment horizontal="left" vertical="top" indent="1"/>
    </xf>
    <xf numFmtId="0" fontId="9" fillId="31" borderId="104" applyNumberFormat="0" applyProtection="0">
      <alignment horizontal="left" vertical="center" indent="1"/>
    </xf>
    <xf numFmtId="0" fontId="9" fillId="14" borderId="104" applyNumberFormat="0" applyProtection="0">
      <alignment horizontal="left" vertical="center" indent="1"/>
    </xf>
    <xf numFmtId="0" fontId="9" fillId="16" borderId="104" applyNumberFormat="0" applyProtection="0">
      <alignment horizontal="left" vertical="center" indent="1"/>
    </xf>
    <xf numFmtId="0" fontId="9" fillId="48" borderId="125" applyNumberFormat="0" applyAlignment="0" applyProtection="0"/>
    <xf numFmtId="211" fontId="82" fillId="37" borderId="129">
      <alignment horizontal="center"/>
      <protection locked="0"/>
    </xf>
    <xf numFmtId="40" fontId="89" fillId="40" borderId="129">
      <alignment vertical="center"/>
    </xf>
    <xf numFmtId="49" fontId="95" fillId="38" borderId="129" applyProtection="0">
      <alignment horizontal="left" indent="1"/>
      <protection locked="0"/>
    </xf>
    <xf numFmtId="10" fontId="76" fillId="40" borderId="129" applyNumberFormat="0" applyBorder="0" applyAlignment="0" applyProtection="0"/>
    <xf numFmtId="4" fontId="69" fillId="28" borderId="104" applyNumberFormat="0" applyProtection="0">
      <alignment horizontal="right" vertical="center"/>
    </xf>
    <xf numFmtId="0" fontId="9" fillId="31" borderId="104" applyNumberFormat="0" applyProtection="0">
      <alignment horizontal="left" vertical="center" indent="1"/>
    </xf>
    <xf numFmtId="0" fontId="69" fillId="10" borderId="104" applyNumberFormat="0" applyProtection="0">
      <alignment horizontal="left" vertical="top" indent="1"/>
    </xf>
    <xf numFmtId="4" fontId="69" fillId="10" borderId="104" applyNumberFormat="0" applyProtection="0">
      <alignment horizontal="right" vertical="center"/>
    </xf>
    <xf numFmtId="0" fontId="9" fillId="48" borderId="125" applyNumberFormat="0" applyAlignment="0" applyProtection="0"/>
    <xf numFmtId="49" fontId="95" fillId="37" borderId="129" applyProtection="0">
      <alignment horizontal="left" indent="1"/>
      <protection locked="0"/>
    </xf>
    <xf numFmtId="0" fontId="94" fillId="0" borderId="128">
      <alignment horizontal="left" vertical="center"/>
    </xf>
    <xf numFmtId="4" fontId="69" fillId="31" borderId="104" applyNumberFormat="0" applyProtection="0">
      <alignment horizontal="right" vertical="center"/>
    </xf>
    <xf numFmtId="40" fontId="89" fillId="40" borderId="129">
      <alignment vertical="center"/>
    </xf>
    <xf numFmtId="49" fontId="95" fillId="37" borderId="129" applyProtection="0">
      <alignment horizontal="left" indent="1"/>
      <protection locked="0"/>
    </xf>
    <xf numFmtId="49" fontId="95" fillId="38" borderId="129" applyProtection="0">
      <alignment horizontal="left" indent="1"/>
      <protection locked="0"/>
    </xf>
    <xf numFmtId="181" fontId="80" fillId="37" borderId="129">
      <protection locked="0"/>
    </xf>
    <xf numFmtId="0" fontId="9" fillId="48" borderId="125" applyNumberFormat="0" applyAlignment="0" applyProtection="0"/>
    <xf numFmtId="4" fontId="68" fillId="25" borderId="104" applyNumberFormat="0" applyProtection="0">
      <alignment vertical="center"/>
    </xf>
    <xf numFmtId="40" fontId="89" fillId="19" borderId="101">
      <alignment vertical="center"/>
    </xf>
    <xf numFmtId="0" fontId="9" fillId="48" borderId="125" applyNumberFormat="0" applyAlignment="0" applyProtection="0"/>
    <xf numFmtId="0" fontId="9" fillId="16" borderId="104" applyNumberFormat="0" applyProtection="0">
      <alignment horizontal="left" vertical="center" indent="1"/>
    </xf>
    <xf numFmtId="0" fontId="94" fillId="0" borderId="128">
      <alignment horizontal="left" vertical="center"/>
    </xf>
    <xf numFmtId="4" fontId="71" fillId="31" borderId="104" applyNumberFormat="0" applyProtection="0">
      <alignment horizontal="right" vertical="center"/>
    </xf>
    <xf numFmtId="211" fontId="82" fillId="37" borderId="129">
      <alignment horizontal="center"/>
      <protection locked="0"/>
    </xf>
    <xf numFmtId="0" fontId="9" fillId="48" borderId="125" applyNumberFormat="0" applyAlignment="0" applyProtection="0"/>
    <xf numFmtId="0" fontId="9" fillId="0" borderId="128" applyFont="0" applyFill="0" applyBorder="0" applyAlignment="0" applyProtection="0"/>
    <xf numFmtId="0" fontId="94" fillId="0" borderId="128">
      <alignment horizontal="left" vertical="center"/>
    </xf>
    <xf numFmtId="10" fontId="76" fillId="40" borderId="129" applyNumberFormat="0" applyBorder="0" applyAlignment="0" applyProtection="0"/>
    <xf numFmtId="0" fontId="9" fillId="0" borderId="128" applyFont="0" applyFill="0" applyBorder="0" applyAlignment="0" applyProtection="0"/>
    <xf numFmtId="4" fontId="69" fillId="35" borderId="104" applyNumberFormat="0" applyProtection="0">
      <alignment horizontal="left" vertical="center" indent="1"/>
    </xf>
    <xf numFmtId="4" fontId="69" fillId="26" borderId="104" applyNumberFormat="0" applyProtection="0">
      <alignment horizontal="right" vertical="center"/>
    </xf>
    <xf numFmtId="4" fontId="69" fillId="26" borderId="104" applyNumberFormat="0" applyProtection="0">
      <alignment horizontal="right" vertical="center"/>
    </xf>
    <xf numFmtId="0" fontId="9" fillId="0" borderId="128" applyFont="0" applyFill="0" applyBorder="0" applyAlignment="0" applyProtection="0"/>
    <xf numFmtId="0" fontId="9" fillId="10" borderId="104" applyNumberFormat="0" applyProtection="0">
      <alignment horizontal="left" vertical="center" indent="1"/>
    </xf>
    <xf numFmtId="0" fontId="9" fillId="10" borderId="104" applyNumberFormat="0" applyProtection="0">
      <alignment horizontal="left" vertical="center" indent="1"/>
    </xf>
    <xf numFmtId="10" fontId="76" fillId="40" borderId="129" applyNumberFormat="0" applyBorder="0" applyAlignment="0" applyProtection="0"/>
    <xf numFmtId="0" fontId="9" fillId="31" borderId="104" applyNumberFormat="0" applyProtection="0">
      <alignment horizontal="left" vertical="center" indent="1"/>
    </xf>
    <xf numFmtId="49" fontId="95" fillId="38" borderId="129" applyProtection="0">
      <alignment horizontal="left" indent="1"/>
      <protection locked="0"/>
    </xf>
    <xf numFmtId="4" fontId="69" fillId="31"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10" borderId="104" applyNumberFormat="0" applyProtection="0">
      <alignment horizontal="left" vertical="center" indent="1"/>
    </xf>
    <xf numFmtId="0" fontId="9" fillId="40" borderId="124" applyNumberFormat="0" applyFont="0" applyBorder="0" applyAlignment="0" applyProtection="0"/>
    <xf numFmtId="4" fontId="69" fillId="10" borderId="104" applyNumberFormat="0" applyProtection="0">
      <alignment horizontal="right" vertical="center"/>
    </xf>
    <xf numFmtId="181" fontId="80" fillId="37" borderId="129">
      <protection locked="0"/>
    </xf>
    <xf numFmtId="40" fontId="89" fillId="40" borderId="129">
      <alignment vertical="center"/>
    </xf>
    <xf numFmtId="4" fontId="69" fillId="10" borderId="104" applyNumberFormat="0" applyProtection="0">
      <alignment horizontal="right" vertical="center"/>
    </xf>
    <xf numFmtId="0" fontId="9" fillId="16" borderId="104" applyNumberFormat="0" applyProtection="0">
      <alignment horizontal="left" vertical="top" indent="1"/>
    </xf>
    <xf numFmtId="0" fontId="9" fillId="31" borderId="104" applyNumberFormat="0" applyProtection="0">
      <alignment horizontal="left" vertical="center" indent="1"/>
    </xf>
    <xf numFmtId="4" fontId="69" fillId="31" borderId="104" applyNumberFormat="0" applyProtection="0">
      <alignment horizontal="right" vertical="center"/>
    </xf>
    <xf numFmtId="10" fontId="76" fillId="40" borderId="129" applyNumberFormat="0" applyBorder="0" applyAlignment="0" applyProtection="0"/>
    <xf numFmtId="0" fontId="9" fillId="14" borderId="104" applyNumberFormat="0" applyProtection="0">
      <alignment horizontal="left" vertical="center" indent="1"/>
    </xf>
    <xf numFmtId="0" fontId="9" fillId="10" borderId="104" applyNumberFormat="0" applyProtection="0">
      <alignment horizontal="left" vertical="center" indent="1"/>
    </xf>
    <xf numFmtId="0" fontId="9" fillId="14" borderId="104" applyNumberFormat="0" applyProtection="0">
      <alignment horizontal="left" vertical="center" indent="1"/>
    </xf>
    <xf numFmtId="0" fontId="9" fillId="14" borderId="104" applyNumberFormat="0" applyProtection="0">
      <alignment horizontal="left" vertical="center" indent="1"/>
    </xf>
    <xf numFmtId="4" fontId="69" fillId="12" borderId="104" applyNumberFormat="0" applyProtection="0">
      <alignment horizontal="left" vertical="center" indent="1"/>
    </xf>
    <xf numFmtId="49" fontId="95" fillId="37" borderId="129" applyProtection="0">
      <alignment horizontal="left" indent="1"/>
      <protection locked="0"/>
    </xf>
    <xf numFmtId="181" fontId="80" fillId="37" borderId="129">
      <protection locked="0"/>
    </xf>
    <xf numFmtId="211" fontId="82" fillId="37" borderId="129">
      <alignment horizontal="center"/>
      <protection locked="0"/>
    </xf>
    <xf numFmtId="40" fontId="89" fillId="40" borderId="129">
      <alignment vertical="center"/>
    </xf>
    <xf numFmtId="10" fontId="76" fillId="40" borderId="129" applyNumberFormat="0" applyBorder="0" applyAlignment="0" applyProtection="0"/>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31" borderId="104" applyNumberFormat="0" applyProtection="0">
      <alignment horizontal="left" vertical="center" indent="1"/>
    </xf>
    <xf numFmtId="4" fontId="69" fillId="31" borderId="104" applyNumberFormat="0" applyProtection="0">
      <alignment horizontal="right" vertical="center"/>
    </xf>
    <xf numFmtId="0" fontId="9" fillId="14" borderId="104" applyNumberFormat="0" applyProtection="0">
      <alignment horizontal="left" vertical="center" indent="1"/>
    </xf>
    <xf numFmtId="4" fontId="69" fillId="10" borderId="104" applyNumberFormat="0" applyProtection="0">
      <alignment horizontal="right" vertical="center"/>
    </xf>
    <xf numFmtId="0" fontId="9" fillId="16" borderId="104" applyNumberFormat="0" applyProtection="0">
      <alignment horizontal="left" vertical="top" indent="1"/>
    </xf>
    <xf numFmtId="49" fontId="95" fillId="37" borderId="129" applyProtection="0">
      <alignment horizontal="left" indent="1"/>
      <protection locked="0"/>
    </xf>
    <xf numFmtId="49" fontId="95" fillId="38" borderId="129" applyProtection="0">
      <alignment horizontal="left" indent="1"/>
      <protection locked="0"/>
    </xf>
    <xf numFmtId="181" fontId="80" fillId="37" borderId="129">
      <protection locked="0"/>
    </xf>
    <xf numFmtId="4" fontId="69" fillId="31" borderId="104" applyNumberFormat="0" applyProtection="0">
      <alignment horizontal="right" vertical="center"/>
    </xf>
    <xf numFmtId="4" fontId="67" fillId="25" borderId="104" applyNumberFormat="0" applyProtection="0">
      <alignment horizontal="left" vertical="center" indent="1"/>
    </xf>
    <xf numFmtId="10" fontId="76" fillId="40" borderId="129" applyNumberFormat="0" applyBorder="0" applyAlignment="0" applyProtection="0"/>
    <xf numFmtId="49" fontId="95" fillId="38" borderId="129" applyProtection="0">
      <alignment horizontal="left" indent="1"/>
      <protection locked="0"/>
    </xf>
    <xf numFmtId="4" fontId="69" fillId="10" borderId="104" applyNumberFormat="0" applyProtection="0">
      <alignment horizontal="right" vertical="center"/>
    </xf>
    <xf numFmtId="4" fontId="71" fillId="31" borderId="104" applyNumberFormat="0" applyProtection="0">
      <alignment horizontal="right" vertical="center"/>
    </xf>
    <xf numFmtId="4" fontId="71" fillId="31" borderId="104" applyNumberFormat="0" applyProtection="0">
      <alignment horizontal="right" vertical="center"/>
    </xf>
    <xf numFmtId="0" fontId="9" fillId="10" borderId="104" applyNumberFormat="0" applyProtection="0">
      <alignment horizontal="left" vertical="top" indent="1"/>
    </xf>
    <xf numFmtId="0" fontId="9" fillId="14" borderId="104" applyNumberFormat="0" applyProtection="0">
      <alignment horizontal="left" vertical="center" indent="1"/>
    </xf>
    <xf numFmtId="4" fontId="69" fillId="27" borderId="104" applyNumberFormat="0" applyProtection="0">
      <alignment horizontal="right" vertical="center"/>
    </xf>
    <xf numFmtId="0" fontId="9" fillId="40" borderId="124" applyNumberFormat="0" applyFont="0" applyBorder="0" applyAlignment="0" applyProtection="0"/>
    <xf numFmtId="10" fontId="76" fillId="40" borderId="129" applyNumberFormat="0" applyBorder="0" applyAlignment="0" applyProtection="0"/>
    <xf numFmtId="181" fontId="80" fillId="37" borderId="129">
      <protection locked="0"/>
    </xf>
    <xf numFmtId="0" fontId="9" fillId="16" borderId="104" applyNumberFormat="0" applyProtection="0">
      <alignment horizontal="left" vertical="top" indent="1"/>
    </xf>
    <xf numFmtId="0" fontId="9" fillId="10" borderId="104" applyNumberFormat="0" applyProtection="0">
      <alignment horizontal="left" vertical="center" indent="1"/>
    </xf>
    <xf numFmtId="4" fontId="71" fillId="31" borderId="104" applyNumberFormat="0" applyProtection="0">
      <alignment horizontal="right" vertical="center"/>
    </xf>
    <xf numFmtId="49" fontId="95" fillId="37" borderId="129" applyProtection="0">
      <alignment horizontal="left" indent="1"/>
      <protection locked="0"/>
    </xf>
    <xf numFmtId="0" fontId="69" fillId="12" borderId="104" applyNumberFormat="0" applyProtection="0">
      <alignment horizontal="left" vertical="top" indent="1"/>
    </xf>
    <xf numFmtId="0" fontId="9" fillId="0" borderId="128" applyFont="0" applyFill="0" applyBorder="0" applyAlignment="0" applyProtection="0"/>
    <xf numFmtId="4" fontId="69" fillId="24" borderId="104" applyNumberFormat="0" applyProtection="0">
      <alignment horizontal="right" vertical="center"/>
    </xf>
    <xf numFmtId="4" fontId="69" fillId="10" borderId="104" applyNumberFormat="0" applyProtection="0">
      <alignment horizontal="right" vertical="center"/>
    </xf>
    <xf numFmtId="4" fontId="71" fillId="12" borderId="104" applyNumberFormat="0" applyProtection="0">
      <alignment vertical="center"/>
    </xf>
    <xf numFmtId="4" fontId="69" fillId="31" borderId="104" applyNumberFormat="0" applyProtection="0">
      <alignment horizontal="right" vertical="center"/>
    </xf>
    <xf numFmtId="4" fontId="69" fillId="17" borderId="104" applyNumberFormat="0" applyProtection="0">
      <alignment horizontal="right" vertical="center"/>
    </xf>
    <xf numFmtId="211" fontId="82" fillId="37" borderId="129">
      <alignment horizontal="center"/>
      <protection locked="0"/>
    </xf>
    <xf numFmtId="0" fontId="9" fillId="31" borderId="104" applyNumberFormat="0" applyProtection="0">
      <alignment horizontal="left" vertical="center" indent="1"/>
    </xf>
    <xf numFmtId="4" fontId="69" fillId="12" borderId="104" applyNumberFormat="0" applyProtection="0">
      <alignment vertical="center"/>
    </xf>
    <xf numFmtId="40" fontId="89" fillId="40" borderId="129">
      <alignment vertical="center"/>
    </xf>
    <xf numFmtId="4" fontId="69" fillId="24" borderId="104" applyNumberFormat="0" applyProtection="0">
      <alignment horizontal="right" vertical="center"/>
    </xf>
    <xf numFmtId="0" fontId="9" fillId="14" borderId="104" applyNumberFormat="0" applyProtection="0">
      <alignment horizontal="left" vertical="center" indent="1"/>
    </xf>
    <xf numFmtId="0" fontId="9" fillId="14" borderId="104" applyNumberFormat="0" applyProtection="0">
      <alignment horizontal="left" vertical="center" indent="1"/>
    </xf>
    <xf numFmtId="0" fontId="69" fillId="12" borderId="104" applyNumberFormat="0" applyProtection="0">
      <alignment horizontal="left" vertical="top" indent="1"/>
    </xf>
    <xf numFmtId="0" fontId="67" fillId="25" borderId="104" applyNumberFormat="0" applyProtection="0">
      <alignment horizontal="left" vertical="top" indent="1"/>
    </xf>
    <xf numFmtId="49" fontId="95" fillId="37" borderId="129" applyProtection="0">
      <alignment horizontal="left" indent="1"/>
      <protection locked="0"/>
    </xf>
    <xf numFmtId="49" fontId="95" fillId="38" borderId="129" applyProtection="0">
      <alignment horizontal="left" indent="1"/>
      <protection locked="0"/>
    </xf>
    <xf numFmtId="211" fontId="82" fillId="37" borderId="129">
      <alignment horizontal="center"/>
      <protection locked="0"/>
    </xf>
    <xf numFmtId="0" fontId="94" fillId="0" borderId="128">
      <alignment horizontal="left" vertical="center"/>
    </xf>
    <xf numFmtId="0" fontId="9" fillId="0" borderId="128" applyFont="0" applyFill="0" applyBorder="0" applyAlignment="0" applyProtection="0"/>
    <xf numFmtId="0" fontId="9" fillId="31" borderId="104" applyNumberFormat="0" applyProtection="0">
      <alignment horizontal="left" vertical="center" indent="1"/>
    </xf>
    <xf numFmtId="0" fontId="9" fillId="14" borderId="104" applyNumberFormat="0" applyProtection="0">
      <alignment horizontal="left" vertical="center" indent="1"/>
    </xf>
    <xf numFmtId="49" fontId="95" fillId="37" borderId="129" applyProtection="0">
      <alignment horizontal="left" indent="1"/>
      <protection locked="0"/>
    </xf>
    <xf numFmtId="10" fontId="76" fillId="40" borderId="129" applyNumberFormat="0" applyBorder="0" applyAlignment="0" applyProtection="0"/>
    <xf numFmtId="49" fontId="95" fillId="38" borderId="129" applyProtection="0">
      <alignment horizontal="left" indent="1"/>
      <protection locked="0"/>
    </xf>
    <xf numFmtId="10" fontId="76" fillId="40" borderId="129" applyNumberFormat="0" applyBorder="0" applyAlignment="0" applyProtection="0"/>
    <xf numFmtId="0" fontId="9" fillId="40" borderId="124" applyNumberFormat="0" applyFont="0" applyBorder="0" applyAlignment="0" applyProtection="0"/>
    <xf numFmtId="10" fontId="76" fillId="40" borderId="129" applyNumberFormat="0" applyBorder="0" applyAlignment="0" applyProtection="0"/>
    <xf numFmtId="40" fontId="89" fillId="40" borderId="129">
      <alignment vertical="center"/>
    </xf>
    <xf numFmtId="181" fontId="80" fillId="37" borderId="129">
      <protection locked="0"/>
    </xf>
    <xf numFmtId="49" fontId="95" fillId="38" borderId="129" applyProtection="0">
      <alignment horizontal="left" indent="1"/>
      <protection locked="0"/>
    </xf>
    <xf numFmtId="10" fontId="76" fillId="40" borderId="129" applyNumberFormat="0" applyBorder="0" applyAlignment="0" applyProtection="0"/>
    <xf numFmtId="40" fontId="89" fillId="40" borderId="129">
      <alignment vertical="center"/>
    </xf>
    <xf numFmtId="49" fontId="95" fillId="37" borderId="129" applyProtection="0">
      <alignment horizontal="left" indent="1"/>
      <protection locked="0"/>
    </xf>
    <xf numFmtId="0" fontId="9" fillId="40" borderId="124" applyNumberFormat="0" applyFont="0" applyBorder="0" applyAlignment="0" applyProtection="0"/>
    <xf numFmtId="10" fontId="76" fillId="40" borderId="129" applyNumberFormat="0" applyBorder="0" applyAlignment="0" applyProtection="0"/>
    <xf numFmtId="0" fontId="9" fillId="31" borderId="104" applyNumberFormat="0" applyProtection="0">
      <alignment horizontal="left" vertical="center" indent="1"/>
    </xf>
    <xf numFmtId="0" fontId="9" fillId="14" borderId="104" applyNumberFormat="0" applyProtection="0">
      <alignment horizontal="left" vertical="center" indent="1"/>
    </xf>
    <xf numFmtId="0" fontId="9" fillId="16" borderId="104" applyNumberFormat="0" applyProtection="0">
      <alignment horizontal="left" vertical="top" indent="1"/>
    </xf>
    <xf numFmtId="40" fontId="89" fillId="40" borderId="129">
      <alignment vertical="center"/>
    </xf>
    <xf numFmtId="0" fontId="9" fillId="16" borderId="104" applyNumberFormat="0" applyProtection="0">
      <alignment horizontal="left" vertical="top" indent="1"/>
    </xf>
    <xf numFmtId="4" fontId="69" fillId="31" borderId="104" applyNumberFormat="0" applyProtection="0">
      <alignment horizontal="right" vertical="center"/>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71" fillId="12" borderId="104" applyNumberFormat="0" applyProtection="0">
      <alignment vertical="center"/>
    </xf>
    <xf numFmtId="4" fontId="73" fillId="31" borderId="104" applyNumberFormat="0" applyProtection="0">
      <alignment horizontal="right" vertical="center"/>
    </xf>
    <xf numFmtId="4" fontId="67" fillId="25" borderId="104" applyNumberFormat="0" applyProtection="0">
      <alignment horizontal="left" vertical="center" indent="1"/>
    </xf>
    <xf numFmtId="10" fontId="76" fillId="40" borderId="129" applyNumberFormat="0" applyBorder="0" applyAlignment="0" applyProtection="0"/>
    <xf numFmtId="0" fontId="9" fillId="48" borderId="125" applyNumberFormat="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10" fontId="76" fillId="40" borderId="129" applyNumberFormat="0" applyBorder="0" applyAlignment="0" applyProtection="0"/>
    <xf numFmtId="211" fontId="82" fillId="37" borderId="129">
      <alignment horizontal="center"/>
      <protection locked="0"/>
    </xf>
    <xf numFmtId="40" fontId="89" fillId="40" borderId="129">
      <alignment vertical="center"/>
    </xf>
    <xf numFmtId="211" fontId="82" fillId="37" borderId="129">
      <alignment horizontal="center"/>
      <protection locked="0"/>
    </xf>
    <xf numFmtId="40" fontId="89" fillId="40" borderId="129">
      <alignment vertical="center"/>
    </xf>
    <xf numFmtId="0" fontId="9" fillId="31" borderId="104" applyNumberFormat="0" applyProtection="0">
      <alignment horizontal="left" vertical="center" indent="1"/>
    </xf>
    <xf numFmtId="4" fontId="69" fillId="31" borderId="104" applyNumberFormat="0" applyProtection="0">
      <alignment horizontal="right" vertical="center"/>
    </xf>
    <xf numFmtId="0" fontId="9" fillId="14" borderId="104" applyNumberFormat="0" applyProtection="0">
      <alignment horizontal="left" vertical="center" indent="1"/>
    </xf>
    <xf numFmtId="4" fontId="69" fillId="10" borderId="104" applyNumberFormat="0" applyProtection="0">
      <alignment horizontal="right" vertical="center"/>
    </xf>
    <xf numFmtId="0" fontId="9" fillId="16" borderId="104" applyNumberFormat="0" applyProtection="0">
      <alignment horizontal="left" vertical="top" indent="1"/>
    </xf>
    <xf numFmtId="181" fontId="80" fillId="37" borderId="129">
      <protection locked="0"/>
    </xf>
    <xf numFmtId="0" fontId="94" fillId="0" borderId="128">
      <alignment horizontal="left" vertical="center"/>
    </xf>
    <xf numFmtId="211" fontId="82" fillId="37" borderId="129">
      <alignment horizontal="center"/>
      <protection locked="0"/>
    </xf>
    <xf numFmtId="49" fontId="95" fillId="37" borderId="129" applyProtection="0">
      <alignment horizontal="left" indent="1"/>
      <protection locked="0"/>
    </xf>
    <xf numFmtId="49" fontId="95" fillId="38" borderId="129" applyProtection="0">
      <alignment horizontal="left" indent="1"/>
      <protection locked="0"/>
    </xf>
    <xf numFmtId="0" fontId="94" fillId="0" borderId="128">
      <alignment horizontal="left" vertical="center"/>
    </xf>
    <xf numFmtId="10" fontId="76" fillId="40" borderId="129" applyNumberFormat="0" applyBorder="0" applyAlignment="0" applyProtection="0"/>
    <xf numFmtId="49" fontId="95" fillId="37" borderId="129" applyProtection="0">
      <alignment horizontal="left" indent="1"/>
      <protection locked="0"/>
    </xf>
    <xf numFmtId="10" fontId="76" fillId="40" borderId="129" applyNumberFormat="0" applyBorder="0" applyAlignment="0" applyProtection="0"/>
    <xf numFmtId="0" fontId="9" fillId="48" borderId="125" applyNumberFormat="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10" fontId="76" fillId="40" borderId="129" applyNumberFormat="0" applyBorder="0" applyAlignment="0" applyProtection="0"/>
    <xf numFmtId="211" fontId="82" fillId="37" borderId="129">
      <alignment horizontal="center"/>
      <protection locked="0"/>
    </xf>
    <xf numFmtId="40" fontId="89" fillId="40" borderId="129">
      <alignment vertical="center"/>
    </xf>
    <xf numFmtId="211" fontId="82" fillId="37" borderId="129">
      <alignment horizontal="center"/>
      <protection locked="0"/>
    </xf>
    <xf numFmtId="40" fontId="89" fillId="40" borderId="129">
      <alignment vertical="center"/>
    </xf>
    <xf numFmtId="0" fontId="9" fillId="14" borderId="104" applyNumberFormat="0" applyProtection="0">
      <alignment horizontal="left" vertical="center" indent="1"/>
    </xf>
    <xf numFmtId="0" fontId="9" fillId="16" borderId="104" applyNumberFormat="0" applyProtection="0">
      <alignment horizontal="left" vertical="center" indent="1"/>
    </xf>
    <xf numFmtId="0" fontId="69" fillId="12" borderId="104" applyNumberFormat="0" applyProtection="0">
      <alignment horizontal="left" vertical="top" indent="1"/>
    </xf>
    <xf numFmtId="181" fontId="80" fillId="37" borderId="129">
      <protection locked="0"/>
    </xf>
    <xf numFmtId="0" fontId="67" fillId="25" borderId="104" applyNumberFormat="0" applyProtection="0">
      <alignment horizontal="left" vertical="top" indent="1"/>
    </xf>
    <xf numFmtId="0" fontId="9" fillId="14" borderId="104" applyNumberFormat="0" applyProtection="0">
      <alignment horizontal="left" vertical="center" indent="1"/>
    </xf>
    <xf numFmtId="4" fontId="68" fillId="25" borderId="104" applyNumberFormat="0" applyProtection="0">
      <alignment vertical="center"/>
    </xf>
    <xf numFmtId="49" fontId="95" fillId="37" borderId="129" applyProtection="0">
      <alignment horizontal="left" indent="1"/>
      <protection locked="0"/>
    </xf>
    <xf numFmtId="4" fontId="69" fillId="10" borderId="104" applyNumberFormat="0" applyProtection="0">
      <alignment horizontal="right" vertical="center"/>
    </xf>
    <xf numFmtId="10" fontId="76" fillId="40" borderId="129" applyNumberFormat="0" applyBorder="0" applyAlignment="0" applyProtection="0"/>
    <xf numFmtId="4" fontId="69" fillId="10" borderId="104" applyNumberFormat="0" applyProtection="0">
      <alignment horizontal="right" vertical="center"/>
    </xf>
    <xf numFmtId="40" fontId="89" fillId="40" borderId="129">
      <alignment vertical="center"/>
    </xf>
    <xf numFmtId="0" fontId="94" fillId="0" borderId="128">
      <alignment horizontal="left" vertical="center"/>
    </xf>
    <xf numFmtId="0" fontId="9" fillId="0" borderId="128" applyFont="0" applyFill="0" applyBorder="0" applyAlignment="0" applyProtection="0"/>
    <xf numFmtId="0" fontId="9" fillId="14" borderId="104" applyNumberFormat="0" applyProtection="0">
      <alignment horizontal="left" vertical="center" indent="1"/>
    </xf>
    <xf numFmtId="49" fontId="95" fillId="38" borderId="129" applyProtection="0">
      <alignment horizontal="left" indent="1"/>
      <protection locked="0"/>
    </xf>
    <xf numFmtId="0" fontId="94" fillId="0" borderId="128">
      <alignment horizontal="left" vertical="center"/>
    </xf>
    <xf numFmtId="4" fontId="69" fillId="35" borderId="104" applyNumberFormat="0" applyProtection="0">
      <alignment horizontal="left" vertical="center" indent="1"/>
    </xf>
    <xf numFmtId="0" fontId="9" fillId="31" borderId="104" applyNumberFormat="0" applyProtection="0">
      <alignment horizontal="left" vertical="center" indent="1"/>
    </xf>
    <xf numFmtId="4" fontId="69" fillId="31" borderId="104" applyNumberFormat="0" applyProtection="0">
      <alignment horizontal="right" vertical="center"/>
    </xf>
    <xf numFmtId="4" fontId="69" fillId="31" borderId="104" applyNumberFormat="0" applyProtection="0">
      <alignment horizontal="right" vertical="center"/>
    </xf>
    <xf numFmtId="4" fontId="69" fillId="10" borderId="104" applyNumberFormat="0" applyProtection="0">
      <alignment horizontal="right" vertical="center"/>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31" borderId="104" applyNumberFormat="0" applyProtection="0">
      <alignment horizontal="left" vertical="center" indent="1"/>
    </xf>
    <xf numFmtId="4" fontId="69" fillId="31" borderId="104" applyNumberFormat="0" applyProtection="0">
      <alignment horizontal="right" vertical="center"/>
    </xf>
    <xf numFmtId="0" fontId="69" fillId="12" borderId="104" applyNumberFormat="0" applyProtection="0">
      <alignment horizontal="left" vertical="top" indent="1"/>
    </xf>
    <xf numFmtId="4" fontId="69" fillId="12" borderId="104" applyNumberFormat="0" applyProtection="0">
      <alignment horizontal="left" vertical="center" indent="1"/>
    </xf>
    <xf numFmtId="4" fontId="71" fillId="12" borderId="104" applyNumberFormat="0" applyProtection="0">
      <alignment vertical="center"/>
    </xf>
    <xf numFmtId="4" fontId="69" fillId="12" borderId="104" applyNumberFormat="0" applyProtection="0">
      <alignment vertical="center"/>
    </xf>
    <xf numFmtId="0" fontId="9" fillId="13" borderId="129" applyNumberFormat="0">
      <protection locked="0"/>
    </xf>
    <xf numFmtId="0" fontId="9" fillId="31" borderId="104" applyNumberFormat="0" applyProtection="0">
      <alignment horizontal="left" vertical="top" indent="1"/>
    </xf>
    <xf numFmtId="0" fontId="9" fillId="31" borderId="104" applyNumberFormat="0" applyProtection="0">
      <alignment horizontal="left" vertical="center" indent="1"/>
    </xf>
    <xf numFmtId="0" fontId="9" fillId="14" borderId="104" applyNumberFormat="0" applyProtection="0">
      <alignment horizontal="left" vertical="top" indent="1"/>
    </xf>
    <xf numFmtId="0" fontId="9" fillId="14" borderId="104" applyNumberFormat="0" applyProtection="0">
      <alignment horizontal="left" vertical="center" indent="1"/>
    </xf>
    <xf numFmtId="0" fontId="9" fillId="10" borderId="104" applyNumberFormat="0" applyProtection="0">
      <alignment horizontal="left" vertical="center" indent="1"/>
    </xf>
    <xf numFmtId="0" fontId="9" fillId="16" borderId="104" applyNumberFormat="0" applyProtection="0">
      <alignment horizontal="left" vertical="top" indent="1"/>
    </xf>
    <xf numFmtId="0" fontId="9" fillId="16" borderId="104" applyNumberFormat="0" applyProtection="0">
      <alignment horizontal="left" vertical="center" indent="1"/>
    </xf>
    <xf numFmtId="4" fontId="69" fillId="10" borderId="104" applyNumberFormat="0" applyProtection="0">
      <alignment horizontal="right" vertical="center"/>
    </xf>
    <xf numFmtId="0" fontId="9" fillId="16" borderId="104" applyNumberFormat="0" applyProtection="0">
      <alignment horizontal="left" vertical="top" indent="1"/>
    </xf>
    <xf numFmtId="0" fontId="9" fillId="16" borderId="104" applyNumberFormat="0" applyProtection="0">
      <alignment horizontal="left" vertical="top" indent="1"/>
    </xf>
    <xf numFmtId="4" fontId="69" fillId="31" borderId="104" applyNumberFormat="0" applyProtection="0">
      <alignment horizontal="right" vertical="center"/>
    </xf>
    <xf numFmtId="4" fontId="69" fillId="26" borderId="104" applyNumberFormat="0" applyProtection="0">
      <alignment horizontal="right" vertical="center"/>
    </xf>
    <xf numFmtId="211" fontId="82" fillId="37" borderId="129">
      <alignment horizontal="center"/>
      <protection locked="0"/>
    </xf>
    <xf numFmtId="0" fontId="9" fillId="31" borderId="104" applyNumberFormat="0" applyProtection="0">
      <alignment horizontal="left" vertical="center" indent="1"/>
    </xf>
    <xf numFmtId="181" fontId="80" fillId="37" borderId="129">
      <protection locked="0"/>
    </xf>
    <xf numFmtId="40" fontId="89" fillId="40" borderId="129">
      <alignment vertical="center"/>
    </xf>
    <xf numFmtId="49" fontId="95" fillId="38" borderId="129" applyProtection="0">
      <alignment horizontal="left" indent="1"/>
      <protection locked="0"/>
    </xf>
    <xf numFmtId="4" fontId="69" fillId="31" borderId="104" applyNumberFormat="0" applyProtection="0">
      <alignment horizontal="right" vertical="center"/>
    </xf>
    <xf numFmtId="0" fontId="9" fillId="40" borderId="124" applyNumberFormat="0" applyFont="0" applyBorder="0" applyAlignment="0" applyProtection="0"/>
    <xf numFmtId="10" fontId="76" fillId="40" borderId="129" applyNumberFormat="0" applyBorder="0" applyAlignment="0" applyProtection="0"/>
    <xf numFmtId="49" fontId="95" fillId="38" borderId="129" applyProtection="0">
      <alignment horizontal="left" indent="1"/>
      <protection locked="0"/>
    </xf>
    <xf numFmtId="211" fontId="82" fillId="37" borderId="129">
      <alignment horizontal="center"/>
      <protection locked="0"/>
    </xf>
    <xf numFmtId="10" fontId="76" fillId="40" borderId="129" applyNumberFormat="0" applyBorder="0" applyAlignment="0" applyProtection="0"/>
    <xf numFmtId="4" fontId="69" fillId="10" borderId="104" applyNumberFormat="0" applyProtection="0">
      <alignment horizontal="right" vertical="center"/>
    </xf>
    <xf numFmtId="10" fontId="76" fillId="40" borderId="129" applyNumberFormat="0" applyBorder="0" applyAlignment="0" applyProtection="0"/>
    <xf numFmtId="4" fontId="69" fillId="27" borderId="104" applyNumberFormat="0" applyProtection="0">
      <alignment horizontal="right" vertical="center"/>
    </xf>
    <xf numFmtId="0" fontId="9" fillId="40" borderId="124" applyNumberFormat="0" applyFont="0" applyBorder="0" applyAlignment="0" applyProtection="0"/>
    <xf numFmtId="0" fontId="9" fillId="31" borderId="104" applyNumberFormat="0" applyProtection="0">
      <alignment horizontal="left" vertical="center" indent="1"/>
    </xf>
    <xf numFmtId="4" fontId="69" fillId="10" borderId="104" applyNumberFormat="0" applyProtection="0">
      <alignment horizontal="right" vertical="center"/>
    </xf>
    <xf numFmtId="4" fontId="69" fillId="23" borderId="104" applyNumberFormat="0" applyProtection="0">
      <alignment horizontal="right" vertical="center"/>
    </xf>
    <xf numFmtId="4" fontId="69" fillId="12" borderId="104" applyNumberFormat="0" applyProtection="0">
      <alignment horizontal="left" vertical="center" indent="1"/>
    </xf>
    <xf numFmtId="4" fontId="69" fillId="31" borderId="104" applyNumberFormat="0" applyProtection="0">
      <alignment horizontal="right" vertical="center"/>
    </xf>
    <xf numFmtId="211" fontId="82" fillId="37" borderId="129">
      <alignment horizontal="center"/>
      <protection locked="0"/>
    </xf>
    <xf numFmtId="4" fontId="69" fillId="31" borderId="104" applyNumberFormat="0" applyProtection="0">
      <alignment horizontal="right" vertical="center"/>
    </xf>
    <xf numFmtId="0" fontId="9" fillId="10" borderId="104" applyNumberFormat="0" applyProtection="0">
      <alignment horizontal="left" vertical="center" indent="1"/>
    </xf>
    <xf numFmtId="40" fontId="89" fillId="40" borderId="106">
      <alignment vertical="center"/>
    </xf>
    <xf numFmtId="211" fontId="82" fillId="37" borderId="129">
      <alignment horizontal="center"/>
      <protection locked="0"/>
    </xf>
    <xf numFmtId="4" fontId="69" fillId="31" borderId="104" applyNumberFormat="0" applyProtection="0">
      <alignment horizontal="right" vertical="center"/>
    </xf>
    <xf numFmtId="4" fontId="69" fillId="31" borderId="104" applyNumberFormat="0" applyProtection="0">
      <alignment horizontal="right" vertical="center"/>
    </xf>
    <xf numFmtId="0" fontId="9" fillId="31" borderId="104" applyNumberFormat="0" applyProtection="0">
      <alignment horizontal="left" vertical="top" indent="1"/>
    </xf>
    <xf numFmtId="211" fontId="82" fillId="37" borderId="106">
      <alignment horizontal="center"/>
      <protection locked="0"/>
    </xf>
    <xf numFmtId="0" fontId="9" fillId="40" borderId="124" applyNumberFormat="0" applyFont="0" applyBorder="0" applyAlignment="0" applyProtection="0"/>
    <xf numFmtId="4" fontId="69" fillId="12" borderId="104" applyNumberFormat="0" applyProtection="0">
      <alignment horizontal="left" vertical="center" indent="1"/>
    </xf>
    <xf numFmtId="0" fontId="9" fillId="16" borderId="104" applyNumberFormat="0" applyProtection="0">
      <alignment horizontal="left" vertical="center" indent="1"/>
    </xf>
    <xf numFmtId="4" fontId="69" fillId="11" borderId="104" applyNumberFormat="0" applyProtection="0">
      <alignment horizontal="right" vertical="center"/>
    </xf>
    <xf numFmtId="0" fontId="9" fillId="31" borderId="104" applyNumberFormat="0" applyProtection="0">
      <alignment horizontal="left" vertical="center" indent="1"/>
    </xf>
    <xf numFmtId="0" fontId="9" fillId="14" borderId="104" applyNumberFormat="0" applyProtection="0">
      <alignment horizontal="left" vertical="center" indent="1"/>
    </xf>
    <xf numFmtId="0" fontId="9" fillId="16" borderId="104" applyNumberFormat="0" applyProtection="0">
      <alignment horizontal="left" vertical="center" indent="1"/>
    </xf>
    <xf numFmtId="49" fontId="95" fillId="38" borderId="106" applyProtection="0">
      <alignment horizontal="left" indent="1"/>
      <protection locked="0"/>
    </xf>
    <xf numFmtId="211" fontId="82" fillId="37" borderId="106">
      <alignment horizontal="center"/>
      <protection locked="0"/>
    </xf>
    <xf numFmtId="49" fontId="95" fillId="38" borderId="129" applyProtection="0">
      <alignment horizontal="left" indent="1"/>
      <protection locked="0"/>
    </xf>
    <xf numFmtId="0" fontId="94" fillId="0" borderId="112">
      <alignment horizontal="left" vertical="center"/>
    </xf>
    <xf numFmtId="181" fontId="80" fillId="37" borderId="106">
      <protection locked="0"/>
    </xf>
    <xf numFmtId="10" fontId="76" fillId="40" borderId="129" applyNumberFormat="0" applyBorder="0" applyAlignment="0" applyProtection="0"/>
    <xf numFmtId="10" fontId="76" fillId="40" borderId="129" applyNumberFormat="0" applyBorder="0" applyAlignment="0" applyProtection="0"/>
    <xf numFmtId="49" fontId="95" fillId="37" borderId="129" applyProtection="0">
      <alignment horizontal="left" indent="1"/>
      <protection locked="0"/>
    </xf>
    <xf numFmtId="4" fontId="69" fillId="12" borderId="104" applyNumberFormat="0" applyProtection="0">
      <alignment horizontal="left" vertical="center" indent="1"/>
    </xf>
    <xf numFmtId="0" fontId="9" fillId="14" borderId="104" applyNumberFormat="0" applyProtection="0">
      <alignment horizontal="left" vertical="top" indent="1"/>
    </xf>
    <xf numFmtId="40" fontId="89" fillId="40" borderId="106">
      <alignment vertical="center"/>
    </xf>
    <xf numFmtId="211" fontId="82" fillId="37" borderId="106">
      <alignment horizontal="center"/>
      <protection locked="0"/>
    </xf>
    <xf numFmtId="0" fontId="9" fillId="14" borderId="104" applyNumberFormat="0" applyProtection="0">
      <alignment horizontal="left" vertical="center" indent="1"/>
    </xf>
    <xf numFmtId="10" fontId="76" fillId="40" borderId="106" applyNumberFormat="0" applyBorder="0" applyAlignment="0" applyProtection="0"/>
    <xf numFmtId="0" fontId="9" fillId="48" borderId="125" applyNumberFormat="0" applyAlignment="0" applyProtection="0"/>
    <xf numFmtId="40" fontId="89" fillId="40" borderId="129">
      <alignment vertical="center"/>
    </xf>
    <xf numFmtId="0" fontId="9" fillId="14" borderId="104" applyNumberFormat="0" applyProtection="0">
      <alignment horizontal="left" vertical="center" indent="1"/>
    </xf>
    <xf numFmtId="10" fontId="76" fillId="40" borderId="106" applyNumberFormat="0" applyBorder="0" applyAlignment="0" applyProtection="0"/>
    <xf numFmtId="0" fontId="9" fillId="31" borderId="104" applyNumberFormat="0" applyProtection="0">
      <alignment horizontal="left" vertical="center" indent="1"/>
    </xf>
    <xf numFmtId="49" fontId="95" fillId="37" borderId="106" applyProtection="0">
      <alignment horizontal="left" indent="1"/>
      <protection locked="0"/>
    </xf>
    <xf numFmtId="0" fontId="9" fillId="10" borderId="104" applyNumberFormat="0" applyProtection="0">
      <alignment horizontal="left" vertical="center" indent="1"/>
    </xf>
    <xf numFmtId="4" fontId="71" fillId="31" borderId="104" applyNumberFormat="0" applyProtection="0">
      <alignment horizontal="right" vertical="center"/>
    </xf>
    <xf numFmtId="0" fontId="9" fillId="0" borderId="112" applyFont="0" applyFill="0" applyBorder="0" applyAlignment="0" applyProtection="0"/>
    <xf numFmtId="4" fontId="69" fillId="31" borderId="104" applyNumberFormat="0" applyProtection="0">
      <alignment horizontal="right" vertical="center"/>
    </xf>
    <xf numFmtId="181" fontId="80" fillId="37" borderId="106">
      <protection locked="0"/>
    </xf>
    <xf numFmtId="49" fontId="95" fillId="38" borderId="106" applyProtection="0">
      <alignment horizontal="left" indent="1"/>
      <protection locked="0"/>
    </xf>
    <xf numFmtId="49" fontId="95" fillId="37" borderId="106" applyProtection="0">
      <alignment horizontal="left" indent="1"/>
      <protection locked="0"/>
    </xf>
    <xf numFmtId="10" fontId="76" fillId="40" borderId="106" applyNumberFormat="0" applyBorder="0" applyAlignment="0" applyProtection="0"/>
    <xf numFmtId="0" fontId="94" fillId="0" borderId="112">
      <alignment horizontal="left" vertical="center"/>
    </xf>
    <xf numFmtId="0" fontId="9" fillId="31" borderId="104" applyNumberFormat="0" applyProtection="0">
      <alignment horizontal="left" vertical="center" indent="1"/>
    </xf>
    <xf numFmtId="0" fontId="9" fillId="16" borderId="104" applyNumberFormat="0" applyProtection="0">
      <alignment horizontal="left" vertical="center" indent="1"/>
    </xf>
    <xf numFmtId="211" fontId="82" fillId="37" borderId="129">
      <alignment horizontal="center"/>
      <protection locked="0"/>
    </xf>
    <xf numFmtId="4" fontId="69" fillId="11" borderId="104" applyNumberFormat="0" applyProtection="0">
      <alignment horizontal="right" vertical="center"/>
    </xf>
    <xf numFmtId="0" fontId="9" fillId="16" borderId="104" applyNumberFormat="0" applyProtection="0">
      <alignment horizontal="left" vertical="top" indent="1"/>
    </xf>
    <xf numFmtId="10" fontId="76" fillId="40" borderId="106" applyNumberFormat="0" applyBorder="0" applyAlignment="0" applyProtection="0"/>
    <xf numFmtId="181" fontId="80" fillId="37" borderId="106">
      <protection locked="0"/>
    </xf>
    <xf numFmtId="49" fontId="95" fillId="38" borderId="106" applyProtection="0">
      <alignment horizontal="left" indent="1"/>
      <protection locked="0"/>
    </xf>
    <xf numFmtId="49" fontId="95" fillId="37" borderId="106" applyProtection="0">
      <alignment horizontal="left" indent="1"/>
      <protection locked="0"/>
    </xf>
    <xf numFmtId="10" fontId="76" fillId="40" borderId="106" applyNumberFormat="0" applyBorder="0" applyAlignment="0" applyProtection="0"/>
    <xf numFmtId="40" fontId="89" fillId="40" borderId="106">
      <alignment vertical="center"/>
    </xf>
    <xf numFmtId="211" fontId="82" fillId="37" borderId="106">
      <alignment horizontal="center"/>
      <protection locked="0"/>
    </xf>
    <xf numFmtId="10" fontId="76" fillId="40" borderId="106" applyNumberFormat="0" applyBorder="0" applyAlignment="0" applyProtection="0"/>
    <xf numFmtId="0" fontId="9" fillId="0" borderId="112" applyFont="0" applyFill="0" applyBorder="0" applyAlignment="0" applyProtection="0"/>
    <xf numFmtId="49" fontId="95" fillId="38" borderId="106" applyProtection="0">
      <alignment horizontal="left" indent="1"/>
      <protection locked="0"/>
    </xf>
    <xf numFmtId="211" fontId="82" fillId="37" borderId="106">
      <alignment horizontal="center"/>
      <protection locked="0"/>
    </xf>
    <xf numFmtId="181" fontId="80" fillId="37" borderId="106">
      <protection locked="0"/>
    </xf>
    <xf numFmtId="0" fontId="9" fillId="40" borderId="124" applyNumberFormat="0" applyFont="0" applyBorder="0" applyAlignment="0" applyProtection="0"/>
    <xf numFmtId="0" fontId="9" fillId="16" borderId="104" applyNumberFormat="0" applyProtection="0">
      <alignment horizontal="left" vertical="top" indent="1"/>
    </xf>
    <xf numFmtId="40" fontId="89" fillId="40" borderId="106">
      <alignment vertical="center"/>
    </xf>
    <xf numFmtId="211" fontId="82" fillId="37" borderId="106">
      <alignment horizontal="center"/>
      <protection locked="0"/>
    </xf>
    <xf numFmtId="40" fontId="89" fillId="40" borderId="106">
      <alignment vertical="center"/>
    </xf>
    <xf numFmtId="211" fontId="82" fillId="37" borderId="106">
      <alignment horizontal="center"/>
      <protection locked="0"/>
    </xf>
    <xf numFmtId="10" fontId="76" fillId="40" borderId="106" applyNumberFormat="0" applyBorder="0" applyAlignment="0" applyProtection="0"/>
    <xf numFmtId="4" fontId="69" fillId="31" borderId="104" applyNumberFormat="0" applyProtection="0">
      <alignment horizontal="right" vertical="center"/>
    </xf>
    <xf numFmtId="40" fontId="89" fillId="40" borderId="129">
      <alignment vertical="center"/>
    </xf>
    <xf numFmtId="0" fontId="9" fillId="40" borderId="124" applyNumberFormat="0" applyFont="0" applyBorder="0" applyAlignment="0" applyProtection="0"/>
    <xf numFmtId="10" fontId="76" fillId="40" borderId="106" applyNumberFormat="0" applyBorder="0" applyAlignment="0" applyProtection="0"/>
    <xf numFmtId="49" fontId="95" fillId="37" borderId="106" applyProtection="0">
      <alignment horizontal="left" indent="1"/>
      <protection locked="0"/>
    </xf>
    <xf numFmtId="181" fontId="80" fillId="37" borderId="106">
      <protection locked="0"/>
    </xf>
    <xf numFmtId="49" fontId="95" fillId="38" borderId="106" applyProtection="0">
      <alignment horizontal="left" indent="1"/>
      <protection locked="0"/>
    </xf>
    <xf numFmtId="49" fontId="95" fillId="37" borderId="106" applyProtection="0">
      <alignment horizontal="left" indent="1"/>
      <protection locked="0"/>
    </xf>
    <xf numFmtId="10" fontId="76" fillId="40" borderId="106" applyNumberFormat="0" applyBorder="0" applyAlignment="0" applyProtection="0"/>
    <xf numFmtId="0" fontId="94" fillId="0" borderId="112">
      <alignment horizontal="left" vertical="center"/>
    </xf>
    <xf numFmtId="0" fontId="69" fillId="12" borderId="104" applyNumberFormat="0" applyProtection="0">
      <alignment horizontal="left" vertical="top" indent="1"/>
    </xf>
    <xf numFmtId="0" fontId="9" fillId="10" borderId="104" applyNumberFormat="0" applyProtection="0">
      <alignment horizontal="left" vertical="center" indent="1"/>
    </xf>
    <xf numFmtId="10" fontId="76" fillId="40" borderId="129" applyNumberFormat="0" applyBorder="0" applyAlignment="0" applyProtection="0"/>
    <xf numFmtId="10" fontId="76" fillId="40" borderId="106" applyNumberFormat="0" applyBorder="0" applyAlignment="0" applyProtection="0"/>
    <xf numFmtId="181" fontId="80" fillId="37" borderId="106">
      <protection locked="0"/>
    </xf>
    <xf numFmtId="49" fontId="95" fillId="38" borderId="106" applyProtection="0">
      <alignment horizontal="left" indent="1"/>
      <protection locked="0"/>
    </xf>
    <xf numFmtId="49" fontId="95" fillId="37" borderId="106" applyProtection="0">
      <alignment horizontal="left" indent="1"/>
      <protection locked="0"/>
    </xf>
    <xf numFmtId="10" fontId="76" fillId="40" borderId="106" applyNumberFormat="0" applyBorder="0" applyAlignment="0" applyProtection="0"/>
    <xf numFmtId="40" fontId="89" fillId="40" borderId="106">
      <alignment vertical="center"/>
    </xf>
    <xf numFmtId="211" fontId="82" fillId="37" borderId="106">
      <alignment horizontal="center"/>
      <protection locked="0"/>
    </xf>
    <xf numFmtId="10" fontId="76" fillId="40" borderId="106" applyNumberFormat="0" applyBorder="0" applyAlignment="0" applyProtection="0"/>
    <xf numFmtId="0" fontId="9" fillId="0" borderId="112" applyFont="0" applyFill="0" applyBorder="0" applyAlignment="0" applyProtection="0"/>
    <xf numFmtId="49" fontId="95" fillId="38" borderId="106" applyProtection="0">
      <alignment horizontal="left" indent="1"/>
      <protection locked="0"/>
    </xf>
    <xf numFmtId="211" fontId="82" fillId="37" borderId="106">
      <alignment horizontal="center"/>
      <protection locked="0"/>
    </xf>
    <xf numFmtId="0" fontId="94" fillId="0" borderId="112">
      <alignment horizontal="left" vertical="center"/>
    </xf>
    <xf numFmtId="181" fontId="80" fillId="37" borderId="106">
      <protection locked="0"/>
    </xf>
    <xf numFmtId="0" fontId="9" fillId="40" borderId="124" applyNumberFormat="0" applyFont="0" applyBorder="0" applyAlignment="0" applyProtection="0"/>
    <xf numFmtId="49" fontId="95" fillId="38" borderId="129" applyProtection="0">
      <alignment horizontal="left" indent="1"/>
      <protection locked="0"/>
    </xf>
    <xf numFmtId="40" fontId="89" fillId="40" borderId="106">
      <alignment vertical="center"/>
    </xf>
    <xf numFmtId="211" fontId="82" fillId="37" borderId="106">
      <alignment horizontal="center"/>
      <protection locked="0"/>
    </xf>
    <xf numFmtId="40" fontId="89" fillId="40" borderId="106">
      <alignment vertical="center"/>
    </xf>
    <xf numFmtId="211" fontId="82" fillId="37" borderId="106">
      <alignment horizontal="center"/>
      <protection locked="0"/>
    </xf>
    <xf numFmtId="10" fontId="76" fillId="40" borderId="106" applyNumberFormat="0" applyBorder="0" applyAlignment="0" applyProtection="0"/>
    <xf numFmtId="0" fontId="9" fillId="31" borderId="104" applyNumberFormat="0" applyProtection="0">
      <alignment horizontal="left" vertical="center" indent="1"/>
    </xf>
    <xf numFmtId="4" fontId="69" fillId="10" borderId="104" applyNumberFormat="0" applyProtection="0">
      <alignment horizontal="right" vertical="center"/>
    </xf>
    <xf numFmtId="10" fontId="76" fillId="40" borderId="106" applyNumberFormat="0" applyBorder="0" applyAlignment="0" applyProtection="0"/>
    <xf numFmtId="49" fontId="95" fillId="37" borderId="106" applyProtection="0">
      <alignment horizontal="left" indent="1"/>
      <protection locked="0"/>
    </xf>
    <xf numFmtId="4" fontId="69" fillId="10" borderId="104" applyNumberFormat="0" applyProtection="0">
      <alignment horizontal="right" vertical="center"/>
    </xf>
    <xf numFmtId="181" fontId="80" fillId="37" borderId="129">
      <protection locked="0"/>
    </xf>
    <xf numFmtId="0" fontId="9" fillId="40" borderId="124" applyNumberFormat="0" applyFont="0" applyBorder="0" applyAlignment="0" applyProtection="0"/>
    <xf numFmtId="4" fontId="69" fillId="31" borderId="104" applyNumberFormat="0" applyProtection="0">
      <alignment horizontal="right" vertical="center"/>
    </xf>
    <xf numFmtId="0" fontId="9" fillId="16" borderId="104" applyNumberFormat="0" applyProtection="0">
      <alignment horizontal="left" vertical="top" indent="1"/>
    </xf>
    <xf numFmtId="49" fontId="95" fillId="37" borderId="129" applyProtection="0">
      <alignment horizontal="left" indent="1"/>
      <protection locked="0"/>
    </xf>
    <xf numFmtId="181" fontId="80" fillId="37" borderId="129">
      <protection locked="0"/>
    </xf>
    <xf numFmtId="10" fontId="76" fillId="40" borderId="129" applyNumberFormat="0" applyBorder="0" applyAlignment="0" applyProtection="0"/>
    <xf numFmtId="0" fontId="9" fillId="40" borderId="124" applyNumberFormat="0" applyFont="0" applyBorder="0" applyAlignment="0" applyProtection="0"/>
    <xf numFmtId="40" fontId="89" fillId="40" borderId="129">
      <alignment vertical="center"/>
    </xf>
    <xf numFmtId="4" fontId="69" fillId="31" borderId="104" applyNumberFormat="0" applyProtection="0">
      <alignment horizontal="right" vertical="center"/>
    </xf>
    <xf numFmtId="0" fontId="9" fillId="16" borderId="104" applyNumberFormat="0" applyProtection="0">
      <alignment horizontal="left" vertical="top" indent="1"/>
    </xf>
    <xf numFmtId="211" fontId="82" fillId="37" borderId="129">
      <alignment horizontal="center"/>
      <protection locked="0"/>
    </xf>
    <xf numFmtId="40" fontId="89" fillId="40" borderId="129">
      <alignment vertical="center"/>
    </xf>
    <xf numFmtId="40" fontId="89" fillId="40" borderId="129">
      <alignmen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16" borderId="104" applyNumberFormat="0" applyProtection="0">
      <alignment horizontal="left" vertical="center" indent="1"/>
    </xf>
    <xf numFmtId="4" fontId="71" fillId="31" borderId="104" applyNumberFormat="0" applyProtection="0">
      <alignment horizontal="right" vertical="center"/>
    </xf>
    <xf numFmtId="4" fontId="71" fillId="12" borderId="104" applyNumberFormat="0" applyProtection="0">
      <alignment vertical="center"/>
    </xf>
    <xf numFmtId="0" fontId="9" fillId="31" borderId="104" applyNumberFormat="0" applyProtection="0">
      <alignment horizontal="left" vertical="top" indent="1"/>
    </xf>
    <xf numFmtId="0" fontId="9" fillId="10" borderId="104" applyNumberFormat="0" applyProtection="0">
      <alignment horizontal="left" vertical="center" indent="1"/>
    </xf>
    <xf numFmtId="4" fontId="69" fillId="10" borderId="104" applyNumberFormat="0" applyProtection="0">
      <alignment horizontal="right" vertical="center"/>
    </xf>
    <xf numFmtId="4" fontId="69" fillId="27" borderId="104" applyNumberFormat="0" applyProtection="0">
      <alignment horizontal="right" vertical="center"/>
    </xf>
    <xf numFmtId="4" fontId="69" fillId="11" borderId="104" applyNumberFormat="0" applyProtection="0">
      <alignment horizontal="right" vertical="center"/>
    </xf>
    <xf numFmtId="4" fontId="68" fillId="25" borderId="104" applyNumberFormat="0" applyProtection="0">
      <alignment vertical="center"/>
    </xf>
    <xf numFmtId="0" fontId="9" fillId="31" borderId="104" applyNumberFormat="0" applyProtection="0">
      <alignment horizontal="left" vertical="center" indent="1"/>
    </xf>
    <xf numFmtId="0" fontId="9" fillId="16" borderId="104" applyNumberFormat="0" applyProtection="0">
      <alignment horizontal="left" vertical="top" indent="1"/>
    </xf>
    <xf numFmtId="4" fontId="69" fillId="10" borderId="104" applyNumberFormat="0" applyProtection="0">
      <alignment horizontal="right" vertical="center"/>
    </xf>
    <xf numFmtId="211" fontId="82" fillId="37" borderId="129">
      <alignment horizontal="center"/>
      <protection locked="0"/>
    </xf>
    <xf numFmtId="40" fontId="89" fillId="40" borderId="129">
      <alignment vertical="center"/>
    </xf>
    <xf numFmtId="4" fontId="69" fillId="31" borderId="104" applyNumberFormat="0" applyProtection="0">
      <alignment horizontal="right" vertical="center"/>
    </xf>
    <xf numFmtId="0" fontId="9" fillId="16" borderId="104" applyNumberFormat="0" applyProtection="0">
      <alignment horizontal="left" vertical="top" indent="1"/>
    </xf>
    <xf numFmtId="211" fontId="82" fillId="37" borderId="129">
      <alignment horizontal="center"/>
      <protection locked="0"/>
    </xf>
    <xf numFmtId="10" fontId="76" fillId="40" borderId="129" applyNumberFormat="0" applyBorder="0" applyAlignment="0" applyProtection="0"/>
    <xf numFmtId="0" fontId="9" fillId="48" borderId="125" applyNumberFormat="0" applyAlignment="0" applyProtection="0"/>
    <xf numFmtId="0" fontId="9" fillId="31" borderId="104" applyNumberFormat="0" applyProtection="0">
      <alignment horizontal="left" vertical="center" indent="1"/>
    </xf>
    <xf numFmtId="0" fontId="9" fillId="16" borderId="104" applyNumberFormat="0" applyProtection="0">
      <alignment horizontal="left" vertical="top" indent="1"/>
    </xf>
    <xf numFmtId="49" fontId="95" fillId="38" borderId="129" applyProtection="0">
      <alignment horizontal="left" indent="1"/>
      <protection locked="0"/>
    </xf>
    <xf numFmtId="49" fontId="95" fillId="37" borderId="129" applyProtection="0">
      <alignment horizontal="left" indent="1"/>
      <protection locked="0"/>
    </xf>
    <xf numFmtId="0" fontId="9" fillId="40" borderId="124" applyNumberFormat="0" applyFont="0" applyBorder="0" applyAlignment="0" applyProtection="0"/>
    <xf numFmtId="40" fontId="89" fillId="40" borderId="129">
      <alignment vertical="center"/>
    </xf>
    <xf numFmtId="4" fontId="69" fillId="31" borderId="104" applyNumberFormat="0" applyProtection="0">
      <alignment horizontal="right" vertical="center"/>
    </xf>
    <xf numFmtId="0" fontId="9" fillId="16" borderId="104" applyNumberFormat="0" applyProtection="0">
      <alignment horizontal="left" vertical="top" indent="1"/>
    </xf>
    <xf numFmtId="211" fontId="82" fillId="37" borderId="129">
      <alignment horizontal="center"/>
      <protection locked="0"/>
    </xf>
    <xf numFmtId="10" fontId="76" fillId="40" borderId="129" applyNumberFormat="0" applyBorder="0" applyAlignment="0" applyProtection="0"/>
    <xf numFmtId="49" fontId="95" fillId="37" borderId="129" applyProtection="0">
      <alignment horizontal="left" indent="1"/>
      <protection locked="0"/>
    </xf>
    <xf numFmtId="0" fontId="9" fillId="48" borderId="125" applyNumberFormat="0" applyAlignment="0" applyProtection="0"/>
    <xf numFmtId="0" fontId="9" fillId="40" borderId="124" applyNumberFormat="0" applyFont="0" applyBorder="0" applyAlignment="0" applyProtection="0"/>
    <xf numFmtId="4" fontId="69" fillId="31" borderId="104" applyNumberFormat="0" applyProtection="0">
      <alignment horizontal="right" vertical="center"/>
    </xf>
    <xf numFmtId="0" fontId="94" fillId="0" borderId="128">
      <alignment horizontal="left" vertical="center"/>
    </xf>
    <xf numFmtId="49" fontId="95" fillId="38" borderId="129" applyProtection="0">
      <alignment horizontal="left" indent="1"/>
      <protection locked="0"/>
    </xf>
    <xf numFmtId="49" fontId="95" fillId="37" borderId="129" applyProtection="0">
      <alignment horizontal="left" indent="1"/>
      <protection locked="0"/>
    </xf>
    <xf numFmtId="0" fontId="9" fillId="40" borderId="124" applyNumberFormat="0" applyFont="0" applyBorder="0" applyAlignment="0" applyProtection="0"/>
    <xf numFmtId="211" fontId="82" fillId="37" borderId="129">
      <alignment horizontal="center"/>
      <protection locked="0"/>
    </xf>
    <xf numFmtId="4" fontId="69" fillId="31" borderId="104" applyNumberFormat="0" applyProtection="0">
      <alignment horizontal="right" vertical="center"/>
    </xf>
    <xf numFmtId="0" fontId="9" fillId="16" borderId="104" applyNumberFormat="0" applyProtection="0">
      <alignment horizontal="left" vertical="top" indent="1"/>
    </xf>
    <xf numFmtId="211" fontId="82" fillId="37" borderId="129">
      <alignment horizontal="center"/>
      <protection locked="0"/>
    </xf>
    <xf numFmtId="40" fontId="89" fillId="40" borderId="129">
      <alignment vertical="center"/>
    </xf>
    <xf numFmtId="0" fontId="9" fillId="40" borderId="124" applyNumberFormat="0" applyFont="0" applyBorder="0" applyAlignment="0" applyProtection="0"/>
    <xf numFmtId="0" fontId="9" fillId="14" borderId="104" applyNumberFormat="0" applyProtection="0">
      <alignment horizontal="left" vertical="center" indent="1"/>
    </xf>
    <xf numFmtId="0" fontId="9" fillId="16" borderId="104" applyNumberFormat="0" applyProtection="0">
      <alignment horizontal="left" vertical="center" indent="1"/>
    </xf>
    <xf numFmtId="0" fontId="9" fillId="14" borderId="104" applyNumberFormat="0" applyProtection="0">
      <alignment horizontal="left" vertical="center" indent="1"/>
    </xf>
    <xf numFmtId="4" fontId="73" fillId="31" borderId="104" applyNumberFormat="0" applyProtection="0">
      <alignment horizontal="right" vertical="center"/>
    </xf>
    <xf numFmtId="4" fontId="69" fillId="31" borderId="104" applyNumberFormat="0" applyProtection="0">
      <alignment horizontal="right" vertical="center"/>
    </xf>
    <xf numFmtId="4" fontId="69" fillId="12" borderId="104" applyNumberFormat="0" applyProtection="0">
      <alignment vertical="center"/>
    </xf>
    <xf numFmtId="0" fontId="9" fillId="14" borderId="104" applyNumberFormat="0" applyProtection="0">
      <alignment horizontal="left" vertical="top" indent="1"/>
    </xf>
    <xf numFmtId="0" fontId="9" fillId="10" borderId="104" applyNumberFormat="0" applyProtection="0">
      <alignment horizontal="left" vertical="center" indent="1"/>
    </xf>
    <xf numFmtId="4" fontId="69" fillId="29" borderId="104" applyNumberFormat="0" applyProtection="0">
      <alignment horizontal="right" vertical="center"/>
    </xf>
    <xf numFmtId="4" fontId="69" fillId="26" borderId="104" applyNumberFormat="0" applyProtection="0">
      <alignment horizontal="right" vertical="center"/>
    </xf>
    <xf numFmtId="4" fontId="69" fillId="15" borderId="104" applyNumberFormat="0" applyProtection="0">
      <alignment horizontal="right" vertical="center"/>
    </xf>
    <xf numFmtId="4" fontId="67" fillId="25" borderId="104" applyNumberFormat="0" applyProtection="0">
      <alignmen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14" borderId="104" applyNumberFormat="0" applyProtection="0">
      <alignment horizontal="left" vertical="center" indent="1"/>
    </xf>
    <xf numFmtId="40" fontId="89" fillId="19" borderId="101">
      <alignment vertical="center"/>
    </xf>
    <xf numFmtId="4" fontId="69" fillId="10" borderId="104" applyNumberFormat="0" applyProtection="0">
      <alignment horizontal="right" vertical="center"/>
    </xf>
    <xf numFmtId="4" fontId="69" fillId="12" borderId="104" applyNumberFormat="0" applyProtection="0">
      <alignment vertical="center"/>
    </xf>
    <xf numFmtId="0" fontId="9" fillId="0" borderId="128" applyFont="0" applyFill="0" applyBorder="0" applyAlignment="0" applyProtection="0"/>
    <xf numFmtId="10" fontId="76" fillId="40" borderId="129" applyNumberFormat="0" applyBorder="0" applyAlignment="0" applyProtection="0"/>
    <xf numFmtId="10" fontId="76" fillId="40" borderId="129" applyNumberFormat="0" applyBorder="0" applyAlignment="0" applyProtection="0"/>
    <xf numFmtId="40" fontId="89" fillId="40" borderId="129">
      <alignment vertical="center"/>
    </xf>
    <xf numFmtId="4" fontId="69" fillId="10" borderId="104" applyNumberFormat="0" applyProtection="0">
      <alignment horizontal="right" vertical="center"/>
    </xf>
    <xf numFmtId="49" fontId="95" fillId="37" borderId="129" applyProtection="0">
      <alignment horizontal="left" indent="1"/>
      <protection locked="0"/>
    </xf>
    <xf numFmtId="0" fontId="9" fillId="48" borderId="125" applyNumberFormat="0" applyAlignment="0" applyProtection="0"/>
    <xf numFmtId="0" fontId="9" fillId="48" borderId="125" applyNumberFormat="0" applyAlignment="0" applyProtection="0"/>
    <xf numFmtId="4" fontId="67" fillId="25" borderId="104" applyNumberFormat="0" applyProtection="0">
      <alignment vertical="center"/>
    </xf>
    <xf numFmtId="4" fontId="69" fillId="10" borderId="104" applyNumberFormat="0" applyProtection="0">
      <alignment horizontal="right" vertical="center"/>
    </xf>
    <xf numFmtId="0" fontId="9" fillId="31" borderId="104" applyNumberFormat="0" applyProtection="0">
      <alignment horizontal="left" vertical="center" indent="1"/>
    </xf>
    <xf numFmtId="4" fontId="69" fillId="12" borderId="104" applyNumberFormat="0" applyProtection="0">
      <alignment horizontal="left" vertical="center" indent="1"/>
    </xf>
    <xf numFmtId="10" fontId="76" fillId="40" borderId="129" applyNumberFormat="0" applyBorder="0" applyAlignment="0" applyProtection="0"/>
    <xf numFmtId="4" fontId="69" fillId="10" borderId="104" applyNumberFormat="0" applyProtection="0">
      <alignment horizontal="right" vertical="center"/>
    </xf>
    <xf numFmtId="40" fontId="89" fillId="40" borderId="129">
      <alignment vertical="center"/>
    </xf>
    <xf numFmtId="4" fontId="69" fillId="31" borderId="104" applyNumberFormat="0" applyProtection="0">
      <alignment horizontal="right" vertical="center"/>
    </xf>
    <xf numFmtId="4" fontId="69" fillId="10" borderId="104" applyNumberFormat="0" applyProtection="0">
      <alignment horizontal="right" vertical="center"/>
    </xf>
    <xf numFmtId="0" fontId="9" fillId="31" borderId="104" applyNumberFormat="0" applyProtection="0">
      <alignment horizontal="left" vertical="center" indent="1"/>
    </xf>
    <xf numFmtId="0" fontId="9" fillId="16" borderId="104" applyNumberFormat="0" applyProtection="0">
      <alignment horizontal="left" vertical="top" indent="1"/>
    </xf>
    <xf numFmtId="181" fontId="80" fillId="37" borderId="129">
      <protection locked="0"/>
    </xf>
    <xf numFmtId="4" fontId="69" fillId="15" borderId="104" applyNumberFormat="0" applyProtection="0">
      <alignment horizontal="right" vertical="center"/>
    </xf>
    <xf numFmtId="4" fontId="71" fillId="12" borderId="104" applyNumberFormat="0" applyProtection="0">
      <alignment vertical="center"/>
    </xf>
    <xf numFmtId="4" fontId="69" fillId="11" borderId="104" applyNumberFormat="0" applyProtection="0">
      <alignment horizontal="right" vertical="center"/>
    </xf>
    <xf numFmtId="10" fontId="76" fillId="40" borderId="129" applyNumberFormat="0" applyBorder="0" applyAlignment="0" applyProtection="0"/>
    <xf numFmtId="0" fontId="9" fillId="40" borderId="124" applyNumberFormat="0" applyFont="0" applyBorder="0" applyAlignment="0" applyProtection="0"/>
    <xf numFmtId="0" fontId="94" fillId="0" borderId="128">
      <alignment horizontal="left" vertical="center"/>
    </xf>
    <xf numFmtId="4" fontId="69" fillId="31" borderId="104" applyNumberFormat="0" applyProtection="0">
      <alignment horizontal="right" vertical="center"/>
    </xf>
    <xf numFmtId="4" fontId="69" fillId="10" borderId="104" applyNumberFormat="0" applyProtection="0">
      <alignment horizontal="right" vertical="center"/>
    </xf>
    <xf numFmtId="4" fontId="69" fillId="28" borderId="104" applyNumberFormat="0" applyProtection="0">
      <alignment horizontal="right" vertical="center"/>
    </xf>
    <xf numFmtId="10" fontId="76" fillId="40" borderId="129" applyNumberFormat="0" applyBorder="0" applyAlignment="0" applyProtection="0"/>
    <xf numFmtId="0" fontId="9" fillId="48" borderId="125" applyNumberFormat="0" applyAlignment="0" applyProtection="0"/>
    <xf numFmtId="4" fontId="69" fillId="12" borderId="104" applyNumberFormat="0" applyProtection="0">
      <alignment horizontal="left" vertical="center" indent="1"/>
    </xf>
    <xf numFmtId="40" fontId="89" fillId="40" borderId="129">
      <alignment vertical="center"/>
    </xf>
    <xf numFmtId="4" fontId="69" fillId="23" borderId="104" applyNumberFormat="0" applyProtection="0">
      <alignment horizontal="right" vertical="center"/>
    </xf>
    <xf numFmtId="4" fontId="69" fillId="24" borderId="104" applyNumberFormat="0" applyProtection="0">
      <alignment horizontal="right" vertical="center"/>
    </xf>
    <xf numFmtId="211" fontId="82" fillId="37" borderId="129">
      <alignment horizontal="center"/>
      <protection locked="0"/>
    </xf>
    <xf numFmtId="0" fontId="9" fillId="16" borderId="104" applyNumberFormat="0" applyProtection="0">
      <alignment horizontal="left" vertical="top" indent="1"/>
    </xf>
    <xf numFmtId="49" fontId="95" fillId="37" borderId="129" applyProtection="0">
      <alignment horizontal="left" indent="1"/>
      <protection locked="0"/>
    </xf>
    <xf numFmtId="4" fontId="71" fillId="31" borderId="104" applyNumberFormat="0" applyProtection="0">
      <alignment horizontal="right" vertical="center"/>
    </xf>
    <xf numFmtId="0" fontId="9" fillId="16" borderId="104" applyNumberFormat="0" applyProtection="0">
      <alignment horizontal="left" vertical="top" indent="1"/>
    </xf>
    <xf numFmtId="0" fontId="9" fillId="14" borderId="104" applyNumberFormat="0" applyProtection="0">
      <alignment horizontal="left" vertical="top" indent="1"/>
    </xf>
    <xf numFmtId="0" fontId="67" fillId="25" borderId="104" applyNumberFormat="0" applyProtection="0">
      <alignment horizontal="left" vertical="top" indent="1"/>
    </xf>
    <xf numFmtId="0" fontId="9" fillId="40" borderId="124" applyNumberFormat="0" applyFont="0" applyBorder="0" applyAlignment="0" applyProtection="0"/>
    <xf numFmtId="49" fontId="95" fillId="38" borderId="129" applyProtection="0">
      <alignment horizontal="left" indent="1"/>
      <protection locked="0"/>
    </xf>
    <xf numFmtId="0" fontId="9" fillId="31" borderId="104" applyNumberFormat="0" applyProtection="0">
      <alignment horizontal="left" vertical="center" indent="1"/>
    </xf>
    <xf numFmtId="10" fontId="76" fillId="40" borderId="129" applyNumberFormat="0" applyBorder="0" applyAlignment="0" applyProtection="0"/>
    <xf numFmtId="0" fontId="9" fillId="14" borderId="104" applyNumberFormat="0" applyProtection="0">
      <alignment horizontal="left" vertical="center" indent="1"/>
    </xf>
    <xf numFmtId="211" fontId="82" fillId="37" borderId="129">
      <alignment horizontal="center"/>
      <protection locked="0"/>
    </xf>
    <xf numFmtId="0" fontId="9" fillId="14" borderId="104" applyNumberFormat="0" applyProtection="0">
      <alignment horizontal="left" vertical="center" indent="1"/>
    </xf>
    <xf numFmtId="4" fontId="71" fillId="31" borderId="104" applyNumberFormat="0" applyProtection="0">
      <alignment horizontal="right" vertical="center"/>
    </xf>
    <xf numFmtId="0" fontId="9" fillId="16" borderId="104" applyNumberFormat="0" applyProtection="0">
      <alignment horizontal="left" vertical="center" indent="1"/>
    </xf>
    <xf numFmtId="211" fontId="82" fillId="37" borderId="129">
      <alignment horizontal="center"/>
      <protection locked="0"/>
    </xf>
    <xf numFmtId="49" fontId="95" fillId="38" borderId="129" applyProtection="0">
      <alignment horizontal="left" indent="1"/>
      <protection locked="0"/>
    </xf>
    <xf numFmtId="0" fontId="67" fillId="25" borderId="104" applyNumberFormat="0" applyProtection="0">
      <alignment horizontal="left" vertical="top" indent="1"/>
    </xf>
    <xf numFmtId="10" fontId="76" fillId="40" borderId="129" applyNumberFormat="0" applyBorder="0" applyAlignment="0" applyProtection="0"/>
    <xf numFmtId="211" fontId="82" fillId="37" borderId="129">
      <alignment horizontal="center"/>
      <protection locked="0"/>
    </xf>
    <xf numFmtId="211" fontId="82" fillId="37" borderId="129">
      <alignment horizontal="center"/>
      <protection locked="0"/>
    </xf>
    <xf numFmtId="40" fontId="89" fillId="40" borderId="129">
      <alignment vertical="center"/>
    </xf>
    <xf numFmtId="0" fontId="9" fillId="31" borderId="104" applyNumberFormat="0" applyProtection="0">
      <alignment horizontal="left" vertical="center" indent="1"/>
    </xf>
    <xf numFmtId="4" fontId="73" fillId="31" borderId="104" applyNumberFormat="0" applyProtection="0">
      <alignment horizontal="right" vertical="center"/>
    </xf>
    <xf numFmtId="49" fontId="95" fillId="38" borderId="129" applyProtection="0">
      <alignment horizontal="left" indent="1"/>
      <protection locked="0"/>
    </xf>
    <xf numFmtId="211" fontId="82" fillId="37" borderId="129">
      <alignment horizontal="center"/>
      <protection locked="0"/>
    </xf>
    <xf numFmtId="4" fontId="71" fillId="31" borderId="104" applyNumberFormat="0" applyProtection="0">
      <alignment horizontal="right" vertical="center"/>
    </xf>
    <xf numFmtId="0" fontId="67" fillId="25" borderId="104" applyNumberFormat="0" applyProtection="0">
      <alignment horizontal="left" vertical="top" indent="1"/>
    </xf>
    <xf numFmtId="211" fontId="82" fillId="37" borderId="129">
      <alignment horizontal="center"/>
      <protection locked="0"/>
    </xf>
    <xf numFmtId="4" fontId="69" fillId="12" borderId="104" applyNumberFormat="0" applyProtection="0">
      <alignment vertical="center"/>
    </xf>
    <xf numFmtId="4" fontId="69" fillId="31" borderId="104" applyNumberFormat="0" applyProtection="0">
      <alignment horizontal="right" vertical="center"/>
    </xf>
    <xf numFmtId="49" fontId="95" fillId="37" borderId="129" applyProtection="0">
      <alignment horizontal="left" indent="1"/>
      <protection locked="0"/>
    </xf>
    <xf numFmtId="10" fontId="76" fillId="40" borderId="129" applyNumberFormat="0" applyBorder="0" applyAlignment="0" applyProtection="0"/>
    <xf numFmtId="0" fontId="9" fillId="40" borderId="124" applyNumberFormat="0" applyFont="0" applyBorder="0" applyAlignment="0" applyProtection="0"/>
    <xf numFmtId="0" fontId="9" fillId="14" borderId="104" applyNumberFormat="0" applyProtection="0">
      <alignment horizontal="left" vertical="center" indent="1"/>
    </xf>
    <xf numFmtId="49" fontId="95" fillId="38" borderId="129" applyProtection="0">
      <alignment horizontal="left" indent="1"/>
      <protection locked="0"/>
    </xf>
    <xf numFmtId="40" fontId="89" fillId="19" borderId="101">
      <alignment vertical="center"/>
    </xf>
    <xf numFmtId="49" fontId="95" fillId="37" borderId="129" applyProtection="0">
      <alignment horizontal="left" indent="1"/>
      <protection locked="0"/>
    </xf>
    <xf numFmtId="4" fontId="71" fillId="31" borderId="104" applyNumberFormat="0" applyProtection="0">
      <alignment horizontal="right" vertical="center"/>
    </xf>
    <xf numFmtId="0" fontId="9" fillId="16" borderId="104" applyNumberFormat="0" applyProtection="0">
      <alignment horizontal="left" vertical="center" indent="1"/>
    </xf>
    <xf numFmtId="0" fontId="9" fillId="40" borderId="124" applyNumberFormat="0" applyFont="0" applyBorder="0" applyAlignment="0" applyProtection="0"/>
    <xf numFmtId="4" fontId="71" fillId="31" borderId="104" applyNumberFormat="0" applyProtection="0">
      <alignment horizontal="right" vertical="center"/>
    </xf>
    <xf numFmtId="0" fontId="9" fillId="48" borderId="125" applyNumberFormat="0" applyAlignment="0" applyProtection="0"/>
    <xf numFmtId="40" fontId="89" fillId="40" borderId="129">
      <alignment vertical="center"/>
    </xf>
    <xf numFmtId="181" fontId="80" fillId="37" borderId="129">
      <protection locked="0"/>
    </xf>
    <xf numFmtId="4" fontId="69" fillId="31" borderId="104" applyNumberFormat="0" applyProtection="0">
      <alignment horizontal="right" vertical="center"/>
    </xf>
    <xf numFmtId="49" fontId="95" fillId="38" borderId="129" applyProtection="0">
      <alignment horizontal="left" indent="1"/>
      <protection locked="0"/>
    </xf>
    <xf numFmtId="0" fontId="9" fillId="14" borderId="104" applyNumberFormat="0" applyProtection="0">
      <alignment horizontal="left" vertical="center" indent="1"/>
    </xf>
    <xf numFmtId="10" fontId="76" fillId="40" borderId="129" applyNumberFormat="0" applyBorder="0" applyAlignment="0" applyProtection="0"/>
    <xf numFmtId="0" fontId="9" fillId="14" borderId="104" applyNumberFormat="0" applyProtection="0">
      <alignment horizontal="left" vertical="center" indent="1"/>
    </xf>
    <xf numFmtId="181" fontId="80" fillId="37" borderId="129">
      <protection locked="0"/>
    </xf>
    <xf numFmtId="4" fontId="67" fillId="25" borderId="104" applyNumberFormat="0" applyProtection="0">
      <alignment horizontal="left" vertical="center" indent="1"/>
    </xf>
    <xf numFmtId="4" fontId="71" fillId="31" borderId="104" applyNumberFormat="0" applyProtection="0">
      <alignment horizontal="right" vertical="center"/>
    </xf>
    <xf numFmtId="4" fontId="69" fillId="12" borderId="104" applyNumberFormat="0" applyProtection="0">
      <alignment horizontal="left" vertical="center" indent="1"/>
    </xf>
    <xf numFmtId="4" fontId="69" fillId="35" borderId="104" applyNumberFormat="0" applyProtection="0">
      <alignment horizontal="left" vertical="center" indent="1"/>
    </xf>
    <xf numFmtId="4" fontId="69" fillId="29" borderId="104" applyNumberFormat="0" applyProtection="0">
      <alignment horizontal="right" vertical="center"/>
    </xf>
    <xf numFmtId="4" fontId="67" fillId="25" borderId="104" applyNumberFormat="0" applyProtection="0">
      <alignment vertical="center"/>
    </xf>
    <xf numFmtId="181" fontId="80" fillId="37" borderId="129">
      <protection locked="0"/>
    </xf>
    <xf numFmtId="0" fontId="9" fillId="48" borderId="125" applyNumberFormat="0" applyAlignment="0" applyProtection="0"/>
    <xf numFmtId="4" fontId="71" fillId="31" borderId="104" applyNumberFormat="0" applyProtection="0">
      <alignment horizontal="right" vertical="center"/>
    </xf>
    <xf numFmtId="10" fontId="76" fillId="40" borderId="129" applyNumberFormat="0" applyBorder="0" applyAlignment="0" applyProtection="0"/>
    <xf numFmtId="211" fontId="82" fillId="37" borderId="129">
      <alignment horizontal="center"/>
      <protection locked="0"/>
    </xf>
    <xf numFmtId="0" fontId="9" fillId="14" borderId="104" applyNumberFormat="0" applyProtection="0">
      <alignment horizontal="left" vertical="center" indent="1"/>
    </xf>
    <xf numFmtId="211" fontId="82" fillId="37" borderId="129">
      <alignment horizontal="center"/>
      <protection locked="0"/>
    </xf>
    <xf numFmtId="0" fontId="9" fillId="10" borderId="104" applyNumberFormat="0" applyProtection="0">
      <alignment horizontal="left" vertical="center" indent="1"/>
    </xf>
    <xf numFmtId="0" fontId="9" fillId="14" borderId="104" applyNumberFormat="0" applyProtection="0">
      <alignment horizontal="left" vertical="center" indent="1"/>
    </xf>
    <xf numFmtId="4" fontId="69" fillId="35" borderId="104" applyNumberFormat="0" applyProtection="0">
      <alignment horizontal="left" vertical="center" indent="1"/>
    </xf>
    <xf numFmtId="4" fontId="69" fillId="17" borderId="104" applyNumberFormat="0" applyProtection="0">
      <alignment horizontal="right" vertical="center"/>
    </xf>
    <xf numFmtId="10" fontId="76" fillId="40" borderId="129" applyNumberFormat="0" applyBorder="0" applyAlignment="0" applyProtection="0"/>
    <xf numFmtId="0" fontId="9" fillId="13" borderId="106" applyNumberFormat="0">
      <protection locked="0"/>
    </xf>
    <xf numFmtId="181" fontId="80" fillId="37" borderId="129">
      <protection locked="0"/>
    </xf>
    <xf numFmtId="10" fontId="76" fillId="40" borderId="129" applyNumberFormat="0" applyBorder="0" applyAlignment="0" applyProtection="0"/>
    <xf numFmtId="4" fontId="69" fillId="23" borderId="104" applyNumberFormat="0" applyProtection="0">
      <alignment horizontal="right" vertical="center"/>
    </xf>
    <xf numFmtId="181" fontId="80" fillId="37" borderId="129">
      <protection locked="0"/>
    </xf>
    <xf numFmtId="0" fontId="9" fillId="16" borderId="104" applyNumberFormat="0" applyProtection="0">
      <alignment horizontal="left" vertical="top" indent="1"/>
    </xf>
    <xf numFmtId="0" fontId="9" fillId="16" borderId="104" applyNumberFormat="0" applyProtection="0">
      <alignment horizontal="left" vertical="top" indent="1"/>
    </xf>
    <xf numFmtId="0" fontId="9" fillId="48" borderId="125" applyNumberFormat="0" applyAlignment="0" applyProtection="0"/>
    <xf numFmtId="211" fontId="82" fillId="37" borderId="129">
      <alignment horizontal="center"/>
      <protection locked="0"/>
    </xf>
    <xf numFmtId="0" fontId="9" fillId="14" borderId="104" applyNumberFormat="0" applyProtection="0">
      <alignment horizontal="left" vertical="center" indent="1"/>
    </xf>
    <xf numFmtId="4" fontId="69" fillId="35" borderId="104" applyNumberFormat="0" applyProtection="0">
      <alignment horizontal="left" vertical="center" indent="1"/>
    </xf>
    <xf numFmtId="10" fontId="76" fillId="40" borderId="129" applyNumberFormat="0" applyBorder="0" applyAlignment="0" applyProtection="0"/>
    <xf numFmtId="0" fontId="9" fillId="10" borderId="104" applyNumberFormat="0" applyProtection="0">
      <alignment horizontal="left" vertical="center" indent="1"/>
    </xf>
    <xf numFmtId="40" fontId="89" fillId="19" borderId="101">
      <alignment vertical="center"/>
    </xf>
    <xf numFmtId="211" fontId="82" fillId="37" borderId="129">
      <alignment horizontal="center"/>
      <protection locked="0"/>
    </xf>
    <xf numFmtId="0" fontId="9" fillId="31" borderId="104" applyNumberFormat="0" applyProtection="0">
      <alignment horizontal="left" vertical="center" indent="1"/>
    </xf>
    <xf numFmtId="4" fontId="69" fillId="31" borderId="104" applyNumberFormat="0" applyProtection="0">
      <alignment horizontal="right" vertical="center"/>
    </xf>
    <xf numFmtId="0" fontId="9" fillId="40" borderId="124" applyNumberFormat="0" applyFont="0" applyBorder="0" applyAlignment="0" applyProtection="0"/>
    <xf numFmtId="10" fontId="76" fillId="40" borderId="129" applyNumberFormat="0" applyBorder="0" applyAlignment="0" applyProtection="0"/>
    <xf numFmtId="40" fontId="89" fillId="40" borderId="129">
      <alignment vertical="center"/>
    </xf>
    <xf numFmtId="4" fontId="69" fillId="26" borderId="104" applyNumberFormat="0" applyProtection="0">
      <alignment horizontal="right" vertical="center"/>
    </xf>
    <xf numFmtId="211" fontId="82" fillId="37" borderId="129">
      <alignment horizontal="center"/>
      <protection locked="0"/>
    </xf>
    <xf numFmtId="40" fontId="89" fillId="40" borderId="106">
      <alignment vertical="center"/>
    </xf>
    <xf numFmtId="0" fontId="9" fillId="31" borderId="104" applyNumberFormat="0" applyProtection="0">
      <alignment horizontal="left" vertical="center" indent="1"/>
    </xf>
    <xf numFmtId="0" fontId="9" fillId="48" borderId="125" applyNumberFormat="0" applyAlignment="0" applyProtection="0"/>
    <xf numFmtId="0" fontId="9" fillId="31" borderId="104" applyNumberFormat="0" applyProtection="0">
      <alignment horizontal="left" vertical="center" indent="1"/>
    </xf>
    <xf numFmtId="49" fontId="95" fillId="38" borderId="129" applyProtection="0">
      <alignment horizontal="left" indent="1"/>
      <protection locked="0"/>
    </xf>
    <xf numFmtId="0" fontId="9" fillId="31" borderId="104" applyNumberFormat="0" applyProtection="0">
      <alignment horizontal="left" vertical="center" indent="1"/>
    </xf>
    <xf numFmtId="0" fontId="9" fillId="40" borderId="124" applyNumberFormat="0" applyFont="0" applyBorder="0" applyAlignment="0" applyProtection="0"/>
    <xf numFmtId="0" fontId="9" fillId="40" borderId="124" applyNumberFormat="0" applyFont="0" applyBorder="0" applyAlignment="0" applyProtection="0"/>
    <xf numFmtId="0" fontId="69" fillId="10" borderId="104" applyNumberFormat="0" applyProtection="0">
      <alignment horizontal="left" vertical="top" indent="1"/>
    </xf>
    <xf numFmtId="4" fontId="71" fillId="31" borderId="104" applyNumberFormat="0" applyProtection="0">
      <alignment horizontal="right" vertical="center"/>
    </xf>
    <xf numFmtId="211" fontId="82" fillId="37" borderId="129">
      <alignment horizontal="center"/>
      <protection locked="0"/>
    </xf>
    <xf numFmtId="211" fontId="82" fillId="37" borderId="129">
      <alignment horizontal="center"/>
      <protection locked="0"/>
    </xf>
    <xf numFmtId="0" fontId="94" fillId="0" borderId="128">
      <alignment horizontal="left" vertical="center"/>
    </xf>
    <xf numFmtId="211" fontId="82" fillId="37" borderId="129">
      <alignment horizontal="center"/>
      <protection locked="0"/>
    </xf>
    <xf numFmtId="4" fontId="69" fillId="17" borderId="104" applyNumberFormat="0" applyProtection="0">
      <alignment horizontal="right" vertical="center"/>
    </xf>
    <xf numFmtId="4" fontId="69" fillId="15" borderId="104" applyNumberFormat="0" applyProtection="0">
      <alignment horizontal="right" vertical="center"/>
    </xf>
    <xf numFmtId="211" fontId="82" fillId="37" borderId="129">
      <alignment horizontal="center"/>
      <protection locked="0"/>
    </xf>
    <xf numFmtId="0" fontId="9" fillId="31" borderId="104" applyNumberFormat="0" applyProtection="0">
      <alignment horizontal="left" vertical="center" indent="1"/>
    </xf>
    <xf numFmtId="0" fontId="69" fillId="12" borderId="104" applyNumberFormat="0" applyProtection="0">
      <alignment horizontal="left" vertical="top" indent="1"/>
    </xf>
    <xf numFmtId="0" fontId="9" fillId="14" borderId="104" applyNumberFormat="0" applyProtection="0">
      <alignment horizontal="left" vertical="center" indent="1"/>
    </xf>
    <xf numFmtId="0" fontId="94" fillId="0" borderId="128">
      <alignment horizontal="left" vertical="center"/>
    </xf>
    <xf numFmtId="181" fontId="80" fillId="37" borderId="129">
      <protection locked="0"/>
    </xf>
    <xf numFmtId="4" fontId="69" fillId="15" borderId="104" applyNumberFormat="0" applyProtection="0">
      <alignment horizontal="right" vertical="center"/>
    </xf>
    <xf numFmtId="4" fontId="69" fillId="12" borderId="104" applyNumberFormat="0" applyProtection="0">
      <alignment horizontal="left" vertical="center" indent="1"/>
    </xf>
    <xf numFmtId="181" fontId="80" fillId="37" borderId="129">
      <protection locked="0"/>
    </xf>
    <xf numFmtId="0" fontId="9" fillId="48" borderId="125" applyNumberFormat="0" applyAlignment="0" applyProtection="0"/>
    <xf numFmtId="4" fontId="73" fillId="31" borderId="104" applyNumberFormat="0" applyProtection="0">
      <alignment horizontal="right" vertical="center"/>
    </xf>
    <xf numFmtId="10" fontId="76" fillId="40" borderId="129" applyNumberFormat="0" applyBorder="0" applyAlignment="0" applyProtection="0"/>
    <xf numFmtId="0" fontId="9" fillId="40" borderId="124" applyNumberFormat="0" applyFont="0" applyBorder="0" applyAlignment="0" applyProtection="0"/>
    <xf numFmtId="4" fontId="69" fillId="15" borderId="104" applyNumberFormat="0" applyProtection="0">
      <alignment horizontal="right" vertical="center"/>
    </xf>
    <xf numFmtId="181" fontId="80" fillId="37" borderId="129">
      <protection locked="0"/>
    </xf>
    <xf numFmtId="0" fontId="9" fillId="31" borderId="104" applyNumberFormat="0" applyProtection="0">
      <alignment horizontal="left" vertical="center" indent="1"/>
    </xf>
    <xf numFmtId="4" fontId="69" fillId="10" borderId="104" applyNumberFormat="0" applyProtection="0">
      <alignment horizontal="right" vertical="center"/>
    </xf>
    <xf numFmtId="49" fontId="95" fillId="38" borderId="129" applyProtection="0">
      <alignment horizontal="left" indent="1"/>
      <protection locked="0"/>
    </xf>
    <xf numFmtId="0" fontId="9" fillId="31" borderId="104" applyNumberFormat="0" applyProtection="0">
      <alignment horizontal="left" vertical="top" indent="1"/>
    </xf>
    <xf numFmtId="4" fontId="69" fillId="12" borderId="104" applyNumberFormat="0" applyProtection="0">
      <alignment vertical="center"/>
    </xf>
    <xf numFmtId="211" fontId="82" fillId="37" borderId="129">
      <alignment horizontal="center"/>
      <protection locked="0"/>
    </xf>
    <xf numFmtId="4" fontId="69" fillId="31" borderId="104" applyNumberFormat="0" applyProtection="0">
      <alignment horizontal="right" vertical="center"/>
    </xf>
    <xf numFmtId="0" fontId="9" fillId="14" borderId="104" applyNumberFormat="0" applyProtection="0">
      <alignment horizontal="left" vertical="top" indent="1"/>
    </xf>
    <xf numFmtId="10" fontId="76" fillId="40" borderId="129" applyNumberFormat="0" applyBorder="0" applyAlignment="0" applyProtection="0"/>
    <xf numFmtId="181" fontId="80" fillId="37" borderId="129">
      <protection locked="0"/>
    </xf>
    <xf numFmtId="49" fontId="95" fillId="37" borderId="129" applyProtection="0">
      <alignment horizontal="left" indent="1"/>
      <protection locked="0"/>
    </xf>
    <xf numFmtId="0" fontId="9" fillId="40" borderId="124" applyNumberFormat="0" applyFont="0" applyBorder="0" applyAlignment="0" applyProtection="0"/>
    <xf numFmtId="0" fontId="9" fillId="10" borderId="104" applyNumberFormat="0" applyProtection="0">
      <alignment horizontal="left" vertical="center" indent="1"/>
    </xf>
    <xf numFmtId="4" fontId="69" fillId="26" borderId="104" applyNumberFormat="0" applyProtection="0">
      <alignment horizontal="right" vertical="center"/>
    </xf>
    <xf numFmtId="0" fontId="9" fillId="16" borderId="104" applyNumberFormat="0" applyProtection="0">
      <alignment horizontal="left" vertical="center" indent="1"/>
    </xf>
    <xf numFmtId="181" fontId="80" fillId="37" borderId="129">
      <protection locked="0"/>
    </xf>
    <xf numFmtId="0" fontId="9" fillId="31" borderId="104" applyNumberFormat="0" applyProtection="0">
      <alignment horizontal="left" vertical="center" indent="1"/>
    </xf>
    <xf numFmtId="0" fontId="9" fillId="31" borderId="104" applyNumberFormat="0" applyProtection="0">
      <alignment horizontal="left" vertical="center" indent="1"/>
    </xf>
    <xf numFmtId="10" fontId="76" fillId="40" borderId="129" applyNumberFormat="0" applyBorder="0" applyAlignment="0" applyProtection="0"/>
    <xf numFmtId="0" fontId="9" fillId="40" borderId="124" applyNumberFormat="0" applyFont="0" applyBorder="0" applyAlignment="0" applyProtection="0"/>
    <xf numFmtId="4" fontId="67" fillId="25" borderId="104" applyNumberFormat="0" applyProtection="0">
      <alignment horizontal="left" vertical="center" indent="1"/>
    </xf>
    <xf numFmtId="4" fontId="68" fillId="25" borderId="104" applyNumberFormat="0" applyProtection="0">
      <alignment vertical="center"/>
    </xf>
    <xf numFmtId="49" fontId="95" fillId="38" borderId="129" applyProtection="0">
      <alignment horizontal="left" indent="1"/>
      <protection locked="0"/>
    </xf>
    <xf numFmtId="0" fontId="9" fillId="31" borderId="104" applyNumberFormat="0" applyProtection="0">
      <alignment horizontal="left" vertical="center" indent="1"/>
    </xf>
    <xf numFmtId="181" fontId="80" fillId="37" borderId="129">
      <protection locked="0"/>
    </xf>
    <xf numFmtId="40" fontId="89" fillId="40" borderId="129">
      <alignment vertical="center"/>
    </xf>
    <xf numFmtId="49" fontId="95" fillId="38" borderId="129" applyProtection="0">
      <alignment horizontal="left" indent="1"/>
      <protection locked="0"/>
    </xf>
    <xf numFmtId="0" fontId="9" fillId="10" borderId="104" applyNumberFormat="0" applyProtection="0">
      <alignment horizontal="left" vertical="center" indent="1"/>
    </xf>
    <xf numFmtId="0" fontId="9" fillId="16" borderId="104" applyNumberFormat="0" applyProtection="0">
      <alignment horizontal="left" vertical="top" indent="1"/>
    </xf>
    <xf numFmtId="0" fontId="9" fillId="48" borderId="125" applyNumberFormat="0" applyAlignment="0" applyProtection="0"/>
    <xf numFmtId="40" fontId="89" fillId="40" borderId="129">
      <alignment vertical="center"/>
    </xf>
    <xf numFmtId="40" fontId="89" fillId="40" borderId="129">
      <alignment vertical="center"/>
    </xf>
    <xf numFmtId="0" fontId="9" fillId="16" borderId="104" applyNumberFormat="0" applyProtection="0">
      <alignment horizontal="left" vertical="center" indent="1"/>
    </xf>
    <xf numFmtId="4" fontId="69" fillId="31" borderId="104" applyNumberFormat="0" applyProtection="0">
      <alignment horizontal="right" vertical="center"/>
    </xf>
    <xf numFmtId="49" fontId="95" fillId="37" borderId="129" applyProtection="0">
      <alignment horizontal="left" indent="1"/>
      <protection locked="0"/>
    </xf>
    <xf numFmtId="4" fontId="69" fillId="10" borderId="104" applyNumberFormat="0" applyProtection="0">
      <alignment horizontal="right" vertical="center"/>
    </xf>
    <xf numFmtId="0" fontId="9" fillId="0" borderId="128" applyFont="0" applyFill="0" applyBorder="0" applyAlignment="0" applyProtection="0"/>
    <xf numFmtId="4" fontId="69" fillId="31" borderId="104" applyNumberFormat="0" applyProtection="0">
      <alignment horizontal="right" vertical="center"/>
    </xf>
    <xf numFmtId="0" fontId="94" fillId="0" borderId="128">
      <alignment horizontal="left" vertical="center"/>
    </xf>
    <xf numFmtId="4" fontId="69" fillId="10" borderId="104" applyNumberFormat="0" applyProtection="0">
      <alignment horizontal="right" vertical="center"/>
    </xf>
    <xf numFmtId="10" fontId="76" fillId="40" borderId="129" applyNumberFormat="0" applyBorder="0" applyAlignment="0" applyProtection="0"/>
    <xf numFmtId="0" fontId="9" fillId="40" borderId="124" applyNumberFormat="0" applyFont="0" applyBorder="0" applyAlignment="0" applyProtection="0"/>
    <xf numFmtId="4" fontId="69" fillId="28" borderId="104" applyNumberFormat="0" applyProtection="0">
      <alignment horizontal="right" vertical="center"/>
    </xf>
    <xf numFmtId="181" fontId="80" fillId="37" borderId="129">
      <protection locked="0"/>
    </xf>
    <xf numFmtId="0" fontId="9" fillId="31" borderId="104" applyNumberFormat="0" applyProtection="0">
      <alignment horizontal="left" vertical="center" indent="1"/>
    </xf>
    <xf numFmtId="0" fontId="9" fillId="14" borderId="104" applyNumberFormat="0" applyProtection="0">
      <alignment horizontal="left" vertical="center" indent="1"/>
    </xf>
    <xf numFmtId="4" fontId="71" fillId="12" borderId="104" applyNumberFormat="0" applyProtection="0">
      <alignment vertical="center"/>
    </xf>
    <xf numFmtId="4" fontId="69" fillId="31" borderId="104" applyNumberFormat="0" applyProtection="0">
      <alignment horizontal="right" vertical="center"/>
    </xf>
    <xf numFmtId="0" fontId="9" fillId="31" borderId="104" applyNumberFormat="0" applyProtection="0">
      <alignment horizontal="left" vertical="center" indent="1"/>
    </xf>
    <xf numFmtId="4" fontId="69" fillId="31" borderId="104" applyNumberFormat="0" applyProtection="0">
      <alignment horizontal="right" vertical="center"/>
    </xf>
    <xf numFmtId="0" fontId="9" fillId="16" borderId="104" applyNumberFormat="0" applyProtection="0">
      <alignment horizontal="left" vertical="top" indent="1"/>
    </xf>
    <xf numFmtId="4" fontId="69" fillId="29" borderId="104" applyNumberFormat="0" applyProtection="0">
      <alignment horizontal="right" vertical="center"/>
    </xf>
    <xf numFmtId="4" fontId="69" fillId="28" borderId="104" applyNumberFormat="0" applyProtection="0">
      <alignment horizontal="right" vertical="center"/>
    </xf>
    <xf numFmtId="211" fontId="82" fillId="37" borderId="129">
      <alignment horizontal="center"/>
      <protection locked="0"/>
    </xf>
    <xf numFmtId="0" fontId="9" fillId="10" borderId="104" applyNumberFormat="0" applyProtection="0">
      <alignment horizontal="left" vertical="center" indent="1"/>
    </xf>
    <xf numFmtId="4" fontId="69" fillId="28" borderId="104" applyNumberFormat="0" applyProtection="0">
      <alignment horizontal="right" vertical="center"/>
    </xf>
    <xf numFmtId="4" fontId="69" fillId="31" borderId="104" applyNumberFormat="0" applyProtection="0">
      <alignment horizontal="right" vertical="center"/>
    </xf>
    <xf numFmtId="0" fontId="9" fillId="40" borderId="124" applyNumberFormat="0" applyFont="0" applyBorder="0" applyAlignment="0" applyProtection="0"/>
    <xf numFmtId="49" fontId="95" fillId="38" borderId="129" applyProtection="0">
      <alignment horizontal="left" indent="1"/>
      <protection locked="0"/>
    </xf>
    <xf numFmtId="0" fontId="9" fillId="40" borderId="124" applyNumberFormat="0" applyFont="0" applyBorder="0" applyAlignment="0" applyProtection="0"/>
    <xf numFmtId="4" fontId="69" fillId="12" borderId="104" applyNumberFormat="0" applyProtection="0">
      <alignment horizontal="left" vertical="center" indent="1"/>
    </xf>
    <xf numFmtId="4" fontId="69" fillId="17" borderId="104" applyNumberFormat="0" applyProtection="0">
      <alignment horizontal="right" vertical="center"/>
    </xf>
    <xf numFmtId="0" fontId="9" fillId="16" borderId="104" applyNumberFormat="0" applyProtection="0">
      <alignment horizontal="left" vertical="center" indent="1"/>
    </xf>
    <xf numFmtId="0" fontId="94" fillId="0" borderId="128">
      <alignment horizontal="left" vertical="center"/>
    </xf>
    <xf numFmtId="49" fontId="95" fillId="37" borderId="129" applyProtection="0">
      <alignment horizontal="left" indent="1"/>
      <protection locked="0"/>
    </xf>
    <xf numFmtId="0" fontId="9" fillId="40" borderId="124" applyNumberFormat="0" applyFont="0" applyBorder="0" applyAlignment="0" applyProtection="0"/>
    <xf numFmtId="0" fontId="9" fillId="40" borderId="124" applyNumberFormat="0" applyFont="0" applyBorder="0" applyAlignment="0" applyProtection="0"/>
    <xf numFmtId="10" fontId="76" fillId="40" borderId="129" applyNumberFormat="0" applyBorder="0" applyAlignment="0" applyProtection="0"/>
    <xf numFmtId="181" fontId="80" fillId="37" borderId="129">
      <protection locked="0"/>
    </xf>
    <xf numFmtId="0" fontId="9" fillId="31" borderId="104" applyNumberFormat="0" applyProtection="0">
      <alignment horizontal="left" vertical="center" indent="1"/>
    </xf>
    <xf numFmtId="4" fontId="71" fillId="12" borderId="104" applyNumberFormat="0" applyProtection="0">
      <alignment vertical="center"/>
    </xf>
    <xf numFmtId="40" fontId="89" fillId="40" borderId="129">
      <alignment vertical="center"/>
    </xf>
    <xf numFmtId="10" fontId="76" fillId="40" borderId="129" applyNumberFormat="0" applyBorder="0" applyAlignment="0" applyProtection="0"/>
    <xf numFmtId="0" fontId="9" fillId="14" borderId="104" applyNumberFormat="0" applyProtection="0">
      <alignment horizontal="left" vertical="center" indent="1"/>
    </xf>
    <xf numFmtId="4" fontId="69" fillId="31" borderId="104" applyNumberFormat="0" applyProtection="0">
      <alignment horizontal="right" vertical="center"/>
    </xf>
    <xf numFmtId="211" fontId="82" fillId="37" borderId="129">
      <alignment horizontal="center"/>
      <protection locked="0"/>
    </xf>
    <xf numFmtId="4" fontId="69" fillId="10" borderId="104" applyNumberFormat="0" applyProtection="0">
      <alignment horizontal="right" vertical="center"/>
    </xf>
    <xf numFmtId="0" fontId="9" fillId="16" borderId="104" applyNumberFormat="0" applyProtection="0">
      <alignment horizontal="left" vertical="center" indent="1"/>
    </xf>
    <xf numFmtId="181" fontId="80" fillId="37" borderId="129">
      <protection locked="0"/>
    </xf>
    <xf numFmtId="49" fontId="95" fillId="37" borderId="129" applyProtection="0">
      <alignment horizontal="left" indent="1"/>
      <protection locked="0"/>
    </xf>
    <xf numFmtId="0" fontId="9" fillId="10" borderId="104" applyNumberFormat="0" applyProtection="0">
      <alignment horizontal="left" vertical="top" indent="1"/>
    </xf>
    <xf numFmtId="4" fontId="68" fillId="25" borderId="104" applyNumberFormat="0" applyProtection="0">
      <alignment vertical="center"/>
    </xf>
    <xf numFmtId="4" fontId="69" fillId="12" borderId="104" applyNumberFormat="0" applyProtection="0">
      <alignment horizontal="left" vertical="center" indent="1"/>
    </xf>
    <xf numFmtId="4" fontId="69" fillId="17" borderId="104" applyNumberFormat="0" applyProtection="0">
      <alignment horizontal="right" vertical="center"/>
    </xf>
    <xf numFmtId="0" fontId="9" fillId="40" borderId="124" applyNumberFormat="0" applyFont="0" applyBorder="0" applyAlignment="0" applyProtection="0"/>
    <xf numFmtId="10" fontId="76" fillId="40" borderId="129" applyNumberFormat="0" applyBorder="0" applyAlignment="0" applyProtection="0"/>
    <xf numFmtId="0" fontId="9" fillId="40" borderId="124" applyNumberFormat="0" applyFont="0" applyBorder="0" applyAlignment="0" applyProtection="0"/>
    <xf numFmtId="181" fontId="80" fillId="37" borderId="129">
      <protection locked="0"/>
    </xf>
    <xf numFmtId="4" fontId="71" fillId="31" borderId="104" applyNumberFormat="0" applyProtection="0">
      <alignment horizontal="right" vertical="center"/>
    </xf>
    <xf numFmtId="4" fontId="69" fillId="10" borderId="104" applyNumberFormat="0" applyProtection="0">
      <alignment horizontal="right" vertical="center"/>
    </xf>
    <xf numFmtId="4" fontId="69" fillId="10" borderId="104" applyNumberFormat="0" applyProtection="0">
      <alignment horizontal="right" vertical="center"/>
    </xf>
    <xf numFmtId="0" fontId="9" fillId="14" borderId="104" applyNumberFormat="0" applyProtection="0">
      <alignment horizontal="left" vertical="center" indent="1"/>
    </xf>
    <xf numFmtId="181" fontId="80" fillId="37" borderId="129">
      <protection locked="0"/>
    </xf>
    <xf numFmtId="4" fontId="69" fillId="10" borderId="104" applyNumberFormat="0" applyProtection="0">
      <alignment horizontal="right" vertical="center"/>
    </xf>
    <xf numFmtId="4" fontId="69" fillId="31" borderId="104" applyNumberFormat="0" applyProtection="0">
      <alignment horizontal="right" vertical="center"/>
    </xf>
    <xf numFmtId="10" fontId="76" fillId="40" borderId="129" applyNumberFormat="0" applyBorder="0" applyAlignment="0" applyProtection="0"/>
    <xf numFmtId="181" fontId="80" fillId="37" borderId="129">
      <protection locked="0"/>
    </xf>
    <xf numFmtId="49" fontId="95" fillId="38" borderId="129" applyProtection="0">
      <alignment horizontal="left" indent="1"/>
      <protection locked="0"/>
    </xf>
    <xf numFmtId="4" fontId="69" fillId="10" borderId="104" applyNumberFormat="0" applyProtection="0">
      <alignment horizontal="right" vertical="center"/>
    </xf>
    <xf numFmtId="4" fontId="69" fillId="10" borderId="104" applyNumberFormat="0" applyProtection="0">
      <alignment horizontal="right" vertical="center"/>
    </xf>
    <xf numFmtId="0" fontId="9" fillId="16" borderId="104" applyNumberFormat="0" applyProtection="0">
      <alignment horizontal="left" vertical="top" indent="1"/>
    </xf>
    <xf numFmtId="4" fontId="69" fillId="12" borderId="104" applyNumberFormat="0" applyProtection="0">
      <alignment horizontal="left" vertical="center" indent="1"/>
    </xf>
    <xf numFmtId="10" fontId="76" fillId="40" borderId="129" applyNumberFormat="0" applyBorder="0" applyAlignment="0" applyProtection="0"/>
    <xf numFmtId="4" fontId="69" fillId="31" borderId="104" applyNumberFormat="0" applyProtection="0">
      <alignment horizontal="right" vertical="center"/>
    </xf>
    <xf numFmtId="0" fontId="94" fillId="0" borderId="128">
      <alignment horizontal="left" vertical="center"/>
    </xf>
    <xf numFmtId="49" fontId="95" fillId="37" borderId="129" applyProtection="0">
      <alignment horizontal="left" indent="1"/>
      <protection locked="0"/>
    </xf>
    <xf numFmtId="0" fontId="9" fillId="14" borderId="104" applyNumberFormat="0" applyProtection="0">
      <alignment horizontal="left" vertical="center" indent="1"/>
    </xf>
    <xf numFmtId="4" fontId="69" fillId="31" borderId="104" applyNumberFormat="0" applyProtection="0">
      <alignment horizontal="right" vertical="center"/>
    </xf>
    <xf numFmtId="4" fontId="67" fillId="25" borderId="104" applyNumberFormat="0" applyProtection="0">
      <alignment horizontal="left" vertical="center" indent="1"/>
    </xf>
    <xf numFmtId="40" fontId="89" fillId="40" borderId="129">
      <alignment vertical="center"/>
    </xf>
    <xf numFmtId="0" fontId="9" fillId="16" borderId="104" applyNumberFormat="0" applyProtection="0">
      <alignment horizontal="left" vertical="center" indent="1"/>
    </xf>
    <xf numFmtId="0" fontId="9" fillId="31" borderId="104" applyNumberFormat="0" applyProtection="0">
      <alignment horizontal="left" vertical="top" indent="1"/>
    </xf>
    <xf numFmtId="0" fontId="9" fillId="10" borderId="104" applyNumberFormat="0" applyProtection="0">
      <alignment horizontal="left" vertical="center" indent="1"/>
    </xf>
    <xf numFmtId="0" fontId="9" fillId="31" borderId="104" applyNumberFormat="0" applyProtection="0">
      <alignment horizontal="left" vertical="center" indent="1"/>
    </xf>
    <xf numFmtId="49" fontId="95" fillId="38" borderId="129" applyProtection="0">
      <alignment horizontal="left" indent="1"/>
      <protection locked="0"/>
    </xf>
    <xf numFmtId="211" fontId="82" fillId="37" borderId="129">
      <alignment horizontal="center"/>
      <protection locked="0"/>
    </xf>
    <xf numFmtId="4" fontId="69" fillId="10" borderId="104" applyNumberFormat="0" applyProtection="0">
      <alignment horizontal="right" vertical="center"/>
    </xf>
    <xf numFmtId="10" fontId="76" fillId="40" borderId="129" applyNumberFormat="0" applyBorder="0" applyAlignment="0" applyProtection="0"/>
    <xf numFmtId="49" fontId="95" fillId="37" borderId="129" applyProtection="0">
      <alignment horizontal="left" indent="1"/>
      <protection locked="0"/>
    </xf>
    <xf numFmtId="0" fontId="9" fillId="16" borderId="104" applyNumberFormat="0" applyProtection="0">
      <alignment horizontal="left" vertical="top" indent="1"/>
    </xf>
    <xf numFmtId="49" fontId="95" fillId="38" borderId="129" applyProtection="0">
      <alignment horizontal="left" indent="1"/>
      <protection locked="0"/>
    </xf>
    <xf numFmtId="0" fontId="9" fillId="14" borderId="104" applyNumberFormat="0" applyProtection="0">
      <alignment horizontal="left" vertical="center" indent="1"/>
    </xf>
    <xf numFmtId="0" fontId="9" fillId="14" borderId="104" applyNumberFormat="0" applyProtection="0">
      <alignment horizontal="left" vertical="top" indent="1"/>
    </xf>
    <xf numFmtId="0" fontId="9" fillId="14" borderId="104" applyNumberFormat="0" applyProtection="0">
      <alignment horizontal="left" vertical="center" indent="1"/>
    </xf>
    <xf numFmtId="211" fontId="82" fillId="37" borderId="129">
      <alignment horizontal="center"/>
      <protection locked="0"/>
    </xf>
    <xf numFmtId="211" fontId="82" fillId="37" borderId="129">
      <alignment horizontal="center"/>
      <protection locked="0"/>
    </xf>
    <xf numFmtId="0" fontId="9" fillId="48" borderId="125" applyNumberFormat="0" applyAlignment="0" applyProtection="0"/>
    <xf numFmtId="4" fontId="69" fillId="29" borderId="104" applyNumberFormat="0" applyProtection="0">
      <alignment horizontal="right" vertical="center"/>
    </xf>
    <xf numFmtId="0" fontId="9" fillId="48" borderId="125" applyNumberFormat="0" applyAlignment="0" applyProtection="0"/>
    <xf numFmtId="0" fontId="9" fillId="10" borderId="104" applyNumberFormat="0" applyProtection="0">
      <alignment horizontal="left" vertical="top" indent="1"/>
    </xf>
    <xf numFmtId="40" fontId="89" fillId="40" borderId="129">
      <alignment vertical="center"/>
    </xf>
    <xf numFmtId="10" fontId="76" fillId="40" borderId="129" applyNumberFormat="0" applyBorder="0" applyAlignment="0" applyProtection="0"/>
    <xf numFmtId="4" fontId="68" fillId="25" borderId="104" applyNumberFormat="0" applyProtection="0">
      <alignment vertical="center"/>
    </xf>
    <xf numFmtId="4" fontId="69" fillId="29" borderId="104" applyNumberFormat="0" applyProtection="0">
      <alignment horizontal="right" vertical="center"/>
    </xf>
    <xf numFmtId="0" fontId="9" fillId="16" borderId="104" applyNumberFormat="0" applyProtection="0">
      <alignment horizontal="left" vertical="center" indent="1"/>
    </xf>
    <xf numFmtId="0" fontId="9" fillId="14" borderId="104" applyNumberFormat="0" applyProtection="0">
      <alignment horizontal="left" vertical="center" indent="1"/>
    </xf>
    <xf numFmtId="0" fontId="9" fillId="14" borderId="104" applyNumberFormat="0" applyProtection="0">
      <alignment horizontal="left" vertical="center" indent="1"/>
    </xf>
    <xf numFmtId="4" fontId="67" fillId="25" borderId="104" applyNumberFormat="0" applyProtection="0">
      <alignment horizontal="left" vertical="center" indent="1"/>
    </xf>
    <xf numFmtId="0" fontId="69" fillId="10" borderId="104" applyNumberFormat="0" applyProtection="0">
      <alignment horizontal="left" vertical="top" indent="1"/>
    </xf>
    <xf numFmtId="10" fontId="76" fillId="40" borderId="129" applyNumberFormat="0" applyBorder="0" applyAlignment="0" applyProtection="0"/>
    <xf numFmtId="0" fontId="9" fillId="31" borderId="104" applyNumberFormat="0" applyProtection="0">
      <alignment horizontal="left" vertical="center" indent="1"/>
    </xf>
    <xf numFmtId="4" fontId="69" fillId="31" borderId="104" applyNumberFormat="0" applyProtection="0">
      <alignment horizontal="right" vertical="center"/>
    </xf>
    <xf numFmtId="0" fontId="9" fillId="48" borderId="125" applyNumberFormat="0" applyAlignment="0" applyProtection="0"/>
    <xf numFmtId="0" fontId="9" fillId="48" borderId="125" applyNumberFormat="0" applyAlignment="0" applyProtection="0"/>
    <xf numFmtId="0" fontId="9" fillId="0" borderId="128" applyFont="0" applyFill="0" applyBorder="0" applyAlignment="0" applyProtection="0"/>
    <xf numFmtId="4" fontId="69" fillId="23" borderId="104" applyNumberFormat="0" applyProtection="0">
      <alignment horizontal="right" vertical="center"/>
    </xf>
    <xf numFmtId="0" fontId="9" fillId="10" borderId="104" applyNumberFormat="0" applyProtection="0">
      <alignment horizontal="left" vertical="center" indent="1"/>
    </xf>
    <xf numFmtId="0" fontId="9" fillId="40" borderId="124" applyNumberFormat="0" applyFont="0" applyBorder="0" applyAlignment="0" applyProtection="0"/>
    <xf numFmtId="0" fontId="9" fillId="10" borderId="104" applyNumberFormat="0" applyProtection="0">
      <alignment horizontal="left" vertical="top" indent="1"/>
    </xf>
    <xf numFmtId="4" fontId="69" fillId="10" borderId="104" applyNumberFormat="0" applyProtection="0">
      <alignment horizontal="right" vertical="center"/>
    </xf>
    <xf numFmtId="211" fontId="82" fillId="37" borderId="129">
      <alignment horizontal="center"/>
      <protection locked="0"/>
    </xf>
    <xf numFmtId="211" fontId="82" fillId="37" borderId="129">
      <alignment horizontal="center"/>
      <protection locked="0"/>
    </xf>
    <xf numFmtId="181" fontId="80" fillId="37" borderId="129">
      <protection locked="0"/>
    </xf>
    <xf numFmtId="0" fontId="94" fillId="0" borderId="128">
      <alignment horizontal="left" vertical="center"/>
    </xf>
    <xf numFmtId="0" fontId="9" fillId="31" borderId="104" applyNumberFormat="0" applyProtection="0">
      <alignment horizontal="left" vertical="center" indent="1"/>
    </xf>
    <xf numFmtId="4" fontId="69" fillId="12" borderId="104" applyNumberFormat="0" applyProtection="0">
      <alignment horizontal="left" vertical="center" indent="1"/>
    </xf>
    <xf numFmtId="10" fontId="76" fillId="40" borderId="129" applyNumberFormat="0" applyBorder="0" applyAlignment="0" applyProtection="0"/>
    <xf numFmtId="0" fontId="9" fillId="10" borderId="104" applyNumberFormat="0" applyProtection="0">
      <alignment horizontal="left" vertical="top" indent="1"/>
    </xf>
    <xf numFmtId="0" fontId="9" fillId="10" borderId="104" applyNumberFormat="0" applyProtection="0">
      <alignment horizontal="left" vertical="center" indent="1"/>
    </xf>
    <xf numFmtId="0" fontId="9" fillId="48" borderId="125" applyNumberFormat="0" applyAlignment="0" applyProtection="0"/>
    <xf numFmtId="0" fontId="9" fillId="16" borderId="104" applyNumberFormat="0" applyProtection="0">
      <alignment horizontal="left" vertical="center" indent="1"/>
    </xf>
    <xf numFmtId="4" fontId="69" fillId="12" borderId="104" applyNumberFormat="0" applyProtection="0">
      <alignment vertical="center"/>
    </xf>
    <xf numFmtId="4" fontId="69" fillId="31" borderId="104" applyNumberFormat="0" applyProtection="0">
      <alignment horizontal="right" vertical="center"/>
    </xf>
    <xf numFmtId="40" fontId="89" fillId="40" borderId="129">
      <alignment vertical="center"/>
    </xf>
    <xf numFmtId="0" fontId="9" fillId="48" borderId="125" applyNumberFormat="0" applyAlignment="0" applyProtection="0"/>
    <xf numFmtId="181" fontId="80" fillId="37" borderId="129">
      <protection locked="0"/>
    </xf>
    <xf numFmtId="0" fontId="9" fillId="31" borderId="104" applyNumberFormat="0" applyProtection="0">
      <alignment horizontal="left" vertical="center" indent="1"/>
    </xf>
    <xf numFmtId="49" fontId="95" fillId="38" borderId="129" applyProtection="0">
      <alignment horizontal="left" indent="1"/>
      <protection locked="0"/>
    </xf>
    <xf numFmtId="0" fontId="9" fillId="16" borderId="104" applyNumberFormat="0" applyProtection="0">
      <alignment horizontal="left" vertical="top" indent="1"/>
    </xf>
    <xf numFmtId="0" fontId="9" fillId="40" borderId="124" applyNumberFormat="0" applyFont="0" applyBorder="0" applyAlignment="0" applyProtection="0"/>
    <xf numFmtId="0" fontId="9" fillId="40" borderId="124" applyNumberFormat="0" applyFont="0" applyBorder="0" applyAlignment="0" applyProtection="0"/>
    <xf numFmtId="4" fontId="69" fillId="12" borderId="104" applyNumberFormat="0" applyProtection="0">
      <alignment horizontal="left" vertical="center" indent="1"/>
    </xf>
    <xf numFmtId="0" fontId="9" fillId="48" borderId="125" applyNumberFormat="0" applyAlignment="0" applyProtection="0"/>
    <xf numFmtId="0" fontId="9" fillId="31" borderId="104" applyNumberFormat="0" applyProtection="0">
      <alignment horizontal="left" vertical="center" indent="1"/>
    </xf>
    <xf numFmtId="0" fontId="9" fillId="40" borderId="124" applyNumberFormat="0" applyFont="0" applyBorder="0" applyAlignment="0" applyProtection="0"/>
    <xf numFmtId="10" fontId="76" fillId="40" borderId="129" applyNumberFormat="0" applyBorder="0" applyAlignment="0" applyProtection="0"/>
    <xf numFmtId="0" fontId="9" fillId="31" borderId="104" applyNumberFormat="0" applyProtection="0">
      <alignment horizontal="left" vertical="top" indent="1"/>
    </xf>
    <xf numFmtId="4" fontId="67" fillId="25" borderId="104" applyNumberFormat="0" applyProtection="0">
      <alignment horizontal="left" vertical="center" indent="1"/>
    </xf>
    <xf numFmtId="0" fontId="9" fillId="48" borderId="125" applyNumberFormat="0" applyAlignment="0" applyProtection="0"/>
    <xf numFmtId="0" fontId="94" fillId="0" borderId="128">
      <alignment horizontal="left" vertical="center"/>
    </xf>
    <xf numFmtId="49" fontId="95" fillId="38" borderId="129" applyProtection="0">
      <alignment horizontal="left" indent="1"/>
      <protection locked="0"/>
    </xf>
    <xf numFmtId="0" fontId="9" fillId="40" borderId="124" applyNumberFormat="0" applyFont="0" applyBorder="0" applyAlignment="0" applyProtection="0"/>
    <xf numFmtId="40" fontId="89" fillId="40" borderId="129">
      <alignment vertical="center"/>
    </xf>
    <xf numFmtId="4" fontId="69" fillId="31" borderId="104" applyNumberFormat="0" applyProtection="0">
      <alignment horizontal="right" vertical="center"/>
    </xf>
    <xf numFmtId="0" fontId="9" fillId="14" borderId="104" applyNumberFormat="0" applyProtection="0">
      <alignment horizontal="left" vertical="center" indent="1"/>
    </xf>
    <xf numFmtId="181" fontId="80" fillId="37" borderId="129">
      <protection locked="0"/>
    </xf>
    <xf numFmtId="4" fontId="71" fillId="31" borderId="104" applyNumberFormat="0" applyProtection="0">
      <alignment horizontal="right" vertical="center"/>
    </xf>
    <xf numFmtId="40" fontId="89" fillId="40" borderId="129">
      <alignment vertical="center"/>
    </xf>
    <xf numFmtId="4" fontId="69" fillId="10" borderId="104" applyNumberFormat="0" applyProtection="0">
      <alignment horizontal="right" vertical="center"/>
    </xf>
    <xf numFmtId="10" fontId="76" fillId="40" borderId="129" applyNumberFormat="0" applyBorder="0" applyAlignment="0" applyProtection="0"/>
    <xf numFmtId="0" fontId="69" fillId="12" borderId="104" applyNumberFormat="0" applyProtection="0">
      <alignment horizontal="left" vertical="top" indent="1"/>
    </xf>
    <xf numFmtId="10" fontId="76" fillId="40" borderId="129" applyNumberFormat="0" applyBorder="0" applyAlignment="0" applyProtection="0"/>
    <xf numFmtId="4" fontId="69" fillId="31" borderId="104" applyNumberFormat="0" applyProtection="0">
      <alignment horizontal="right" vertical="center"/>
    </xf>
    <xf numFmtId="4" fontId="67" fillId="25" borderId="104" applyNumberFormat="0" applyProtection="0">
      <alignment vertical="center"/>
    </xf>
    <xf numFmtId="4" fontId="71" fillId="31" borderId="104" applyNumberFormat="0" applyProtection="0">
      <alignment horizontal="right" vertical="center"/>
    </xf>
    <xf numFmtId="10" fontId="76" fillId="40" borderId="129" applyNumberFormat="0" applyBorder="0" applyAlignment="0" applyProtection="0"/>
    <xf numFmtId="0" fontId="9" fillId="16" borderId="104" applyNumberFormat="0" applyProtection="0">
      <alignment horizontal="left" vertical="top" indent="1"/>
    </xf>
    <xf numFmtId="0" fontId="9" fillId="14" borderId="104" applyNumberFormat="0" applyProtection="0">
      <alignment horizontal="left" vertical="center" indent="1"/>
    </xf>
    <xf numFmtId="4" fontId="69" fillId="31" borderId="104" applyNumberFormat="0" applyProtection="0">
      <alignment horizontal="right" vertical="center"/>
    </xf>
    <xf numFmtId="40" fontId="89" fillId="40" borderId="129">
      <alignment vertical="center"/>
    </xf>
    <xf numFmtId="4" fontId="69" fillId="10" borderId="104" applyNumberFormat="0" applyProtection="0">
      <alignment horizontal="right" vertical="center"/>
    </xf>
    <xf numFmtId="0" fontId="9" fillId="16" borderId="104" applyNumberFormat="0" applyProtection="0">
      <alignment horizontal="left" vertical="top" indent="1"/>
    </xf>
    <xf numFmtId="4" fontId="73" fillId="31" borderId="104" applyNumberFormat="0" applyProtection="0">
      <alignment horizontal="right" vertical="center"/>
    </xf>
    <xf numFmtId="0" fontId="9" fillId="31" borderId="104" applyNumberFormat="0" applyProtection="0">
      <alignment horizontal="left" vertical="center" indent="1"/>
    </xf>
    <xf numFmtId="0" fontId="9" fillId="10" borderId="104" applyNumberFormat="0" applyProtection="0">
      <alignment horizontal="left" vertical="center" indent="1"/>
    </xf>
    <xf numFmtId="4" fontId="69" fillId="31" borderId="104" applyNumberFormat="0" applyProtection="0">
      <alignment horizontal="right" vertical="center"/>
    </xf>
    <xf numFmtId="0" fontId="94" fillId="0" borderId="128">
      <alignment horizontal="left" vertical="center"/>
    </xf>
    <xf numFmtId="181" fontId="80" fillId="37" borderId="129">
      <protection locked="0"/>
    </xf>
    <xf numFmtId="0" fontId="9" fillId="16" borderId="104" applyNumberFormat="0" applyProtection="0">
      <alignment horizontal="left" vertical="center" indent="1"/>
    </xf>
    <xf numFmtId="4" fontId="69" fillId="10" borderId="104" applyNumberFormat="0" applyProtection="0">
      <alignment horizontal="right" vertical="center"/>
    </xf>
    <xf numFmtId="0" fontId="9" fillId="31" borderId="104" applyNumberFormat="0" applyProtection="0">
      <alignment horizontal="left" vertical="center" indent="1"/>
    </xf>
    <xf numFmtId="0" fontId="9" fillId="0" borderId="128" applyFont="0" applyFill="0" applyBorder="0" applyAlignment="0" applyProtection="0"/>
    <xf numFmtId="10" fontId="76" fillId="40" borderId="129" applyNumberFormat="0" applyBorder="0" applyAlignment="0" applyProtection="0"/>
    <xf numFmtId="211" fontId="82" fillId="37" borderId="129">
      <alignment horizontal="center"/>
      <protection locked="0"/>
    </xf>
    <xf numFmtId="211" fontId="82" fillId="37" borderId="129">
      <alignment horizontal="center"/>
      <protection locked="0"/>
    </xf>
    <xf numFmtId="0" fontId="9" fillId="40" borderId="124" applyNumberFormat="0" applyFont="0" applyBorder="0" applyAlignment="0" applyProtection="0"/>
    <xf numFmtId="0" fontId="9" fillId="14" borderId="104" applyNumberFormat="0" applyProtection="0">
      <alignment horizontal="left" vertical="center" indent="1"/>
    </xf>
    <xf numFmtId="4" fontId="69" fillId="23" borderId="104" applyNumberFormat="0" applyProtection="0">
      <alignment horizontal="right" vertical="center"/>
    </xf>
    <xf numFmtId="10" fontId="76" fillId="40" borderId="129" applyNumberFormat="0" applyBorder="0" applyAlignment="0" applyProtection="0"/>
    <xf numFmtId="10" fontId="76" fillId="40" borderId="129" applyNumberFormat="0" applyBorder="0" applyAlignment="0" applyProtection="0"/>
    <xf numFmtId="4" fontId="69" fillId="15" borderId="104" applyNumberFormat="0" applyProtection="0">
      <alignment horizontal="right" vertical="center"/>
    </xf>
    <xf numFmtId="0" fontId="9" fillId="40" borderId="124" applyNumberFormat="0" applyFont="0" applyBorder="0" applyAlignment="0" applyProtection="0"/>
    <xf numFmtId="0" fontId="9" fillId="40" borderId="124" applyNumberFormat="0" applyFont="0" applyBorder="0" applyAlignment="0" applyProtection="0"/>
    <xf numFmtId="49" fontId="95" fillId="38" borderId="129" applyProtection="0">
      <alignment horizontal="left" indent="1"/>
      <protection locked="0"/>
    </xf>
    <xf numFmtId="40" fontId="89" fillId="40" borderId="129">
      <alignmen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 fontId="69" fillId="11" borderId="104" applyNumberFormat="0" applyProtection="0">
      <alignment horizontal="right" vertical="center"/>
    </xf>
    <xf numFmtId="0" fontId="9" fillId="10" borderId="104" applyNumberFormat="0" applyProtection="0">
      <alignment horizontal="left" vertical="top" indent="1"/>
    </xf>
    <xf numFmtId="0" fontId="9" fillId="31" borderId="104" applyNumberFormat="0" applyProtection="0">
      <alignment horizontal="left" vertical="top" indent="1"/>
    </xf>
    <xf numFmtId="0" fontId="9" fillId="40" borderId="124" applyNumberFormat="0" applyFont="0" applyBorder="0" applyAlignment="0" applyProtection="0"/>
    <xf numFmtId="10" fontId="76" fillId="40" borderId="129" applyNumberFormat="0" applyBorder="0" applyAlignment="0" applyProtection="0"/>
    <xf numFmtId="4" fontId="71" fillId="31" borderId="104" applyNumberFormat="0" applyProtection="0">
      <alignment horizontal="right" vertical="center"/>
    </xf>
    <xf numFmtId="4" fontId="69" fillId="31" borderId="104" applyNumberFormat="0" applyProtection="0">
      <alignment horizontal="right" vertical="center"/>
    </xf>
    <xf numFmtId="0" fontId="9" fillId="40" borderId="124" applyNumberFormat="0" applyFont="0" applyBorder="0" applyAlignment="0" applyProtection="0"/>
    <xf numFmtId="0" fontId="9" fillId="48" borderId="125" applyNumberFormat="0" applyAlignment="0" applyProtection="0"/>
    <xf numFmtId="0" fontId="94" fillId="0" borderId="128">
      <alignment horizontal="left" vertical="center"/>
    </xf>
    <xf numFmtId="4" fontId="67" fillId="25" borderId="104" applyNumberFormat="0" applyProtection="0">
      <alignment horizontal="left" vertical="center" indent="1"/>
    </xf>
    <xf numFmtId="181" fontId="80" fillId="37" borderId="129">
      <protection locked="0"/>
    </xf>
    <xf numFmtId="0" fontId="9" fillId="16" borderId="104" applyNumberFormat="0" applyProtection="0">
      <alignment horizontal="left" vertical="center" indent="1"/>
    </xf>
    <xf numFmtId="4" fontId="69" fillId="10" borderId="104" applyNumberFormat="0" applyProtection="0">
      <alignment horizontal="right" vertical="center"/>
    </xf>
    <xf numFmtId="10" fontId="76" fillId="40" borderId="129" applyNumberFormat="0" applyBorder="0" applyAlignment="0" applyProtection="0"/>
    <xf numFmtId="4" fontId="67" fillId="25" borderId="104" applyNumberFormat="0" applyProtection="0">
      <alignment horizontal="left" vertical="center" indent="1"/>
    </xf>
    <xf numFmtId="10" fontId="76" fillId="40" borderId="129" applyNumberFormat="0" applyBorder="0" applyAlignment="0" applyProtection="0"/>
    <xf numFmtId="0" fontId="9" fillId="48" borderId="125" applyNumberFormat="0" applyAlignment="0" applyProtection="0"/>
    <xf numFmtId="0" fontId="9" fillId="14" borderId="104" applyNumberFormat="0" applyProtection="0">
      <alignment horizontal="left" vertical="center" indent="1"/>
    </xf>
    <xf numFmtId="4" fontId="69" fillId="23" borderId="104" applyNumberFormat="0" applyProtection="0">
      <alignment horizontal="right" vertical="center"/>
    </xf>
    <xf numFmtId="4" fontId="69" fillId="29" borderId="104" applyNumberFormat="0" applyProtection="0">
      <alignment horizontal="right" vertical="center"/>
    </xf>
    <xf numFmtId="40" fontId="89" fillId="40" borderId="129">
      <alignment vertical="center"/>
    </xf>
    <xf numFmtId="10" fontId="76" fillId="40" borderId="129" applyNumberFormat="0" applyBorder="0" applyAlignment="0" applyProtection="0"/>
    <xf numFmtId="0" fontId="9" fillId="40" borderId="124" applyNumberFormat="0" applyFont="0" applyBorder="0" applyAlignment="0" applyProtection="0"/>
    <xf numFmtId="4" fontId="69" fillId="27" borderId="104" applyNumberFormat="0" applyProtection="0">
      <alignment horizontal="right" vertical="center"/>
    </xf>
    <xf numFmtId="0" fontId="9" fillId="14" borderId="104" applyNumberFormat="0" applyProtection="0">
      <alignment horizontal="left" vertical="top" indent="1"/>
    </xf>
    <xf numFmtId="0" fontId="9" fillId="14" borderId="104" applyNumberFormat="0" applyProtection="0">
      <alignment horizontal="left" vertical="center" indent="1"/>
    </xf>
    <xf numFmtId="211" fontId="82" fillId="37" borderId="129">
      <alignment horizontal="center"/>
      <protection locked="0"/>
    </xf>
    <xf numFmtId="211" fontId="82" fillId="37" borderId="129">
      <alignment horizontal="center"/>
      <protection locked="0"/>
    </xf>
    <xf numFmtId="0" fontId="9" fillId="16" borderId="104" applyNumberFormat="0" applyProtection="0">
      <alignment horizontal="left" vertical="center" indent="1"/>
    </xf>
    <xf numFmtId="0" fontId="9" fillId="10" borderId="104" applyNumberFormat="0" applyProtection="0">
      <alignment horizontal="left" vertical="center" indent="1"/>
    </xf>
    <xf numFmtId="0" fontId="9" fillId="31" borderId="104" applyNumberFormat="0" applyProtection="0">
      <alignment horizontal="left" vertical="center" indent="1"/>
    </xf>
    <xf numFmtId="4" fontId="69" fillId="10" borderId="104" applyNumberFormat="0" applyProtection="0">
      <alignment horizontal="right" vertical="center"/>
    </xf>
    <xf numFmtId="10" fontId="76" fillId="40" borderId="129" applyNumberFormat="0" applyBorder="0" applyAlignment="0" applyProtection="0"/>
    <xf numFmtId="0" fontId="69" fillId="12" borderId="104" applyNumberFormat="0" applyProtection="0">
      <alignment horizontal="left" vertical="top" indent="1"/>
    </xf>
    <xf numFmtId="49" fontId="95" fillId="37" borderId="129" applyProtection="0">
      <alignment horizontal="left" indent="1"/>
      <protection locked="0"/>
    </xf>
    <xf numFmtId="0" fontId="9" fillId="31" borderId="104" applyNumberFormat="0" applyProtection="0">
      <alignment horizontal="left" vertical="center" indent="1"/>
    </xf>
    <xf numFmtId="4" fontId="71" fillId="31" borderId="104" applyNumberFormat="0" applyProtection="0">
      <alignment horizontal="right" vertical="center"/>
    </xf>
    <xf numFmtId="4" fontId="69" fillId="28" borderId="104" applyNumberFormat="0" applyProtection="0">
      <alignment horizontal="right" vertical="center"/>
    </xf>
    <xf numFmtId="0" fontId="9" fillId="14" borderId="104" applyNumberFormat="0" applyProtection="0">
      <alignment horizontal="left" vertical="center" indent="1"/>
    </xf>
    <xf numFmtId="0" fontId="9" fillId="48" borderId="125" applyNumberFormat="0" applyAlignment="0" applyProtection="0"/>
    <xf numFmtId="49" fontId="95" fillId="38" borderId="129" applyProtection="0">
      <alignment horizontal="left" indent="1"/>
      <protection locked="0"/>
    </xf>
    <xf numFmtId="4" fontId="69" fillId="10" borderId="104" applyNumberFormat="0" applyProtection="0">
      <alignment horizontal="right" vertical="center"/>
    </xf>
    <xf numFmtId="40" fontId="89" fillId="40" borderId="129">
      <alignment vertical="center"/>
    </xf>
    <xf numFmtId="0" fontId="9" fillId="16" borderId="104" applyNumberFormat="0" applyProtection="0">
      <alignment horizontal="left" vertical="top" indent="1"/>
    </xf>
    <xf numFmtId="0" fontId="9" fillId="16" borderId="104" applyNumberFormat="0" applyProtection="0">
      <alignment horizontal="left" vertical="center" indent="1"/>
    </xf>
    <xf numFmtId="40" fontId="89" fillId="40" borderId="129">
      <alignment vertical="center"/>
    </xf>
    <xf numFmtId="4" fontId="69" fillId="29" borderId="104" applyNumberFormat="0" applyProtection="0">
      <alignment horizontal="right" vertical="center"/>
    </xf>
    <xf numFmtId="0" fontId="9" fillId="31" borderId="104" applyNumberFormat="0" applyProtection="0">
      <alignment horizontal="left" vertical="center" indent="1"/>
    </xf>
    <xf numFmtId="4" fontId="69" fillId="28" borderId="104" applyNumberFormat="0" applyProtection="0">
      <alignment horizontal="right" vertical="center"/>
    </xf>
    <xf numFmtId="4" fontId="69" fillId="31" borderId="104" applyNumberFormat="0" applyProtection="0">
      <alignment horizontal="right" vertical="center"/>
    </xf>
    <xf numFmtId="10" fontId="76" fillId="40" borderId="129" applyNumberFormat="0" applyBorder="0" applyAlignment="0" applyProtection="0"/>
    <xf numFmtId="4" fontId="71" fillId="12" borderId="104" applyNumberFormat="0" applyProtection="0">
      <alignment vertical="center"/>
    </xf>
    <xf numFmtId="49" fontId="95" fillId="37" borderId="129" applyProtection="0">
      <alignment horizontal="left" indent="1"/>
      <protection locked="0"/>
    </xf>
    <xf numFmtId="4" fontId="69" fillId="10" borderId="104" applyNumberFormat="0" applyProtection="0">
      <alignment horizontal="right" vertical="center"/>
    </xf>
    <xf numFmtId="10" fontId="76" fillId="40" borderId="129" applyNumberFormat="0" applyBorder="0" applyAlignment="0" applyProtection="0"/>
    <xf numFmtId="0" fontId="9" fillId="14" borderId="104" applyNumberFormat="0" applyProtection="0">
      <alignment horizontal="left" vertical="center" indent="1"/>
    </xf>
    <xf numFmtId="0" fontId="9" fillId="40" borderId="124" applyNumberFormat="0" applyFont="0" applyBorder="0" applyAlignment="0" applyProtection="0"/>
    <xf numFmtId="0" fontId="9" fillId="31" borderId="104" applyNumberFormat="0" applyProtection="0">
      <alignment horizontal="left" vertical="center" indent="1"/>
    </xf>
    <xf numFmtId="0" fontId="69" fillId="10" borderId="104" applyNumberFormat="0" applyProtection="0">
      <alignment horizontal="left" vertical="top" indent="1"/>
    </xf>
    <xf numFmtId="0" fontId="9" fillId="16" borderId="104" applyNumberFormat="0" applyProtection="0">
      <alignment horizontal="left" vertical="top" indent="1"/>
    </xf>
    <xf numFmtId="4" fontId="67" fillId="25" borderId="104" applyNumberFormat="0" applyProtection="0">
      <alignment vertical="center"/>
    </xf>
    <xf numFmtId="181" fontId="80" fillId="37" borderId="129">
      <protection locked="0"/>
    </xf>
    <xf numFmtId="0" fontId="69" fillId="10" borderId="104" applyNumberFormat="0" applyProtection="0">
      <alignment horizontal="left" vertical="top" indent="1"/>
    </xf>
    <xf numFmtId="0" fontId="9" fillId="31" borderId="104" applyNumberFormat="0" applyProtection="0">
      <alignment horizontal="left" vertical="center" indent="1"/>
    </xf>
    <xf numFmtId="0" fontId="67" fillId="25" borderId="104" applyNumberFormat="0" applyProtection="0">
      <alignment horizontal="left" vertical="top" indent="1"/>
    </xf>
    <xf numFmtId="4" fontId="67" fillId="25" borderId="104" applyNumberFormat="0" applyProtection="0">
      <alignment horizontal="left" vertical="center" indent="1"/>
    </xf>
    <xf numFmtId="40" fontId="89" fillId="40" borderId="129">
      <alignment vertical="center"/>
    </xf>
    <xf numFmtId="0" fontId="9" fillId="31" borderId="104" applyNumberFormat="0" applyProtection="0">
      <alignment horizontal="left" vertical="center" indent="1"/>
    </xf>
    <xf numFmtId="4" fontId="69" fillId="23" borderId="104" applyNumberFormat="0" applyProtection="0">
      <alignment horizontal="right" vertical="center"/>
    </xf>
    <xf numFmtId="40" fontId="89" fillId="40" borderId="129">
      <alignment vertical="center"/>
    </xf>
    <xf numFmtId="4" fontId="69" fillId="31" borderId="104" applyNumberFormat="0" applyProtection="0">
      <alignment horizontal="right" vertical="center"/>
    </xf>
    <xf numFmtId="0" fontId="9" fillId="16" borderId="104" applyNumberFormat="0" applyProtection="0">
      <alignment horizontal="left" vertical="top" indent="1"/>
    </xf>
    <xf numFmtId="0" fontId="9" fillId="14" borderId="104" applyNumberFormat="0" applyProtection="0">
      <alignment horizontal="left" vertical="center" indent="1"/>
    </xf>
    <xf numFmtId="0" fontId="9" fillId="40" borderId="124" applyNumberFormat="0" applyFont="0" applyBorder="0" applyAlignment="0" applyProtection="0"/>
    <xf numFmtId="4" fontId="69" fillId="31" borderId="104" applyNumberFormat="0" applyProtection="0">
      <alignment horizontal="right" vertical="center"/>
    </xf>
    <xf numFmtId="0" fontId="9" fillId="14" borderId="104" applyNumberFormat="0" applyProtection="0">
      <alignment horizontal="left" vertical="center" indent="1"/>
    </xf>
    <xf numFmtId="4" fontId="69" fillId="12" borderId="104" applyNumberFormat="0" applyProtection="0">
      <alignment horizontal="left" vertical="center" indent="1"/>
    </xf>
    <xf numFmtId="4" fontId="69" fillId="28" borderId="104" applyNumberFormat="0" applyProtection="0">
      <alignment horizontal="right" vertical="center"/>
    </xf>
    <xf numFmtId="0" fontId="9" fillId="14" borderId="104" applyNumberFormat="0" applyProtection="0">
      <alignment horizontal="left" vertical="center" indent="1"/>
    </xf>
    <xf numFmtId="211" fontId="82" fillId="37" borderId="129">
      <alignment horizontal="center"/>
      <protection locked="0"/>
    </xf>
    <xf numFmtId="4" fontId="69" fillId="35" borderId="104" applyNumberFormat="0" applyProtection="0">
      <alignment horizontal="left" vertical="center" indent="1"/>
    </xf>
    <xf numFmtId="4" fontId="68" fillId="25" borderId="104" applyNumberFormat="0" applyProtection="0">
      <alignment vertical="center"/>
    </xf>
    <xf numFmtId="40" fontId="89" fillId="40" borderId="129">
      <alignment vertical="center"/>
    </xf>
    <xf numFmtId="10" fontId="76" fillId="40" borderId="129" applyNumberFormat="0" applyBorder="0" applyAlignment="0" applyProtection="0"/>
    <xf numFmtId="40" fontId="89" fillId="40" borderId="129">
      <alignment vertical="center"/>
    </xf>
    <xf numFmtId="211" fontId="82" fillId="37" borderId="129">
      <alignment horizontal="center"/>
      <protection locked="0"/>
    </xf>
    <xf numFmtId="0" fontId="9" fillId="16" borderId="104" applyNumberFormat="0" applyProtection="0">
      <alignment horizontal="left" vertical="top" indent="1"/>
    </xf>
    <xf numFmtId="0" fontId="67" fillId="25" borderId="104" applyNumberFormat="0" applyProtection="0">
      <alignment horizontal="left" vertical="top" indent="1"/>
    </xf>
    <xf numFmtId="40" fontId="89" fillId="40" borderId="129">
      <alignment vertical="center"/>
    </xf>
    <xf numFmtId="4" fontId="69" fillId="31" borderId="104" applyNumberFormat="0" applyProtection="0">
      <alignment horizontal="right" vertical="center"/>
    </xf>
    <xf numFmtId="4" fontId="69" fillId="12" borderId="104" applyNumberFormat="0" applyProtection="0">
      <alignment horizontal="left" vertical="center" indent="1"/>
    </xf>
    <xf numFmtId="4" fontId="69" fillId="10" borderId="104" applyNumberFormat="0" applyProtection="0">
      <alignment horizontal="right" vertical="center"/>
    </xf>
    <xf numFmtId="211" fontId="82" fillId="37" borderId="129">
      <alignment horizontal="center"/>
      <protection locked="0"/>
    </xf>
    <xf numFmtId="4" fontId="69" fillId="27" borderId="104" applyNumberFormat="0" applyProtection="0">
      <alignment horizontal="right" vertical="center"/>
    </xf>
    <xf numFmtId="0" fontId="9" fillId="40" borderId="124" applyNumberFormat="0" applyFont="0" applyBorder="0" applyAlignment="0" applyProtection="0"/>
    <xf numFmtId="0" fontId="9" fillId="31" borderId="104" applyNumberFormat="0" applyProtection="0">
      <alignment horizontal="left" vertical="center" indent="1"/>
    </xf>
    <xf numFmtId="0" fontId="9" fillId="31" borderId="104" applyNumberFormat="0" applyProtection="0">
      <alignment horizontal="left" vertical="center" indent="1"/>
    </xf>
    <xf numFmtId="49" fontId="95" fillId="38" borderId="129" applyProtection="0">
      <alignment horizontal="left" indent="1"/>
      <protection locked="0"/>
    </xf>
    <xf numFmtId="40" fontId="89" fillId="40" borderId="129">
      <alignment vertical="center"/>
    </xf>
    <xf numFmtId="10" fontId="76" fillId="40" borderId="129" applyNumberFormat="0" applyBorder="0" applyAlignment="0" applyProtection="0"/>
    <xf numFmtId="0" fontId="69" fillId="10" borderId="104" applyNumberFormat="0" applyProtection="0">
      <alignment horizontal="left" vertical="top" indent="1"/>
    </xf>
    <xf numFmtId="49" fontId="95" fillId="37" borderId="129" applyProtection="0">
      <alignment horizontal="left" indent="1"/>
      <protection locked="0"/>
    </xf>
    <xf numFmtId="0" fontId="67" fillId="25" borderId="104" applyNumberFormat="0" applyProtection="0">
      <alignment horizontal="left" vertical="top" indent="1"/>
    </xf>
    <xf numFmtId="0" fontId="94" fillId="0" borderId="128">
      <alignment horizontal="left" vertical="center"/>
    </xf>
    <xf numFmtId="0" fontId="9" fillId="14" borderId="104" applyNumberFormat="0" applyProtection="0">
      <alignment horizontal="left" vertical="center" indent="1"/>
    </xf>
    <xf numFmtId="4" fontId="69" fillId="12" borderId="104" applyNumberFormat="0" applyProtection="0">
      <alignment horizontal="left" vertical="center" indent="1"/>
    </xf>
    <xf numFmtId="0" fontId="9" fillId="0" borderId="128" applyFont="0" applyFill="0" applyBorder="0" applyAlignment="0" applyProtection="0"/>
    <xf numFmtId="0" fontId="9" fillId="31" borderId="104" applyNumberFormat="0" applyProtection="0">
      <alignment horizontal="left" vertical="center" indent="1"/>
    </xf>
    <xf numFmtId="0" fontId="9" fillId="31" borderId="104" applyNumberFormat="0" applyProtection="0">
      <alignment horizontal="left" vertical="top" indent="1"/>
    </xf>
    <xf numFmtId="40" fontId="89" fillId="40" borderId="129">
      <alignment vertical="center"/>
    </xf>
    <xf numFmtId="0" fontId="9" fillId="16" borderId="104" applyNumberFormat="0" applyProtection="0">
      <alignment horizontal="left" vertical="center" indent="1"/>
    </xf>
    <xf numFmtId="4" fontId="69" fillId="31" borderId="104" applyNumberFormat="0" applyProtection="0">
      <alignment horizontal="right" vertical="center"/>
    </xf>
    <xf numFmtId="4" fontId="67" fillId="25" borderId="104" applyNumberFormat="0" applyProtection="0">
      <alignment horizontal="left" vertical="center" indent="1"/>
    </xf>
    <xf numFmtId="0" fontId="9" fillId="48" borderId="125" applyNumberFormat="0" applyAlignment="0" applyProtection="0"/>
    <xf numFmtId="49" fontId="95" fillId="38" borderId="129" applyProtection="0">
      <alignment horizontal="left" indent="1"/>
      <protection locked="0"/>
    </xf>
    <xf numFmtId="10" fontId="76" fillId="40" borderId="129" applyNumberFormat="0" applyBorder="0" applyAlignment="0" applyProtection="0"/>
    <xf numFmtId="4" fontId="69" fillId="31" borderId="104" applyNumberFormat="0" applyProtection="0">
      <alignment horizontal="right" vertical="center"/>
    </xf>
    <xf numFmtId="4" fontId="69" fillId="24" borderId="104" applyNumberFormat="0" applyProtection="0">
      <alignment horizontal="right" vertical="center"/>
    </xf>
    <xf numFmtId="4" fontId="69" fillId="10" borderId="104" applyNumberFormat="0" applyProtection="0">
      <alignment horizontal="right" vertical="center"/>
    </xf>
    <xf numFmtId="0" fontId="67" fillId="25" borderId="104" applyNumberFormat="0" applyProtection="0">
      <alignment horizontal="left" vertical="top" indent="1"/>
    </xf>
    <xf numFmtId="4" fontId="69" fillId="31" borderId="104" applyNumberFormat="0" applyProtection="0">
      <alignment horizontal="right" vertical="center"/>
    </xf>
    <xf numFmtId="0" fontId="9" fillId="14" borderId="104" applyNumberFormat="0" applyProtection="0">
      <alignment horizontal="left" vertical="center" indent="1"/>
    </xf>
    <xf numFmtId="49" fontId="95" fillId="37" borderId="129" applyProtection="0">
      <alignment horizontal="left" indent="1"/>
      <protection locked="0"/>
    </xf>
    <xf numFmtId="10" fontId="76" fillId="40" borderId="129" applyNumberFormat="0" applyBorder="0" applyAlignment="0" applyProtection="0"/>
    <xf numFmtId="4" fontId="68" fillId="25" borderId="104" applyNumberFormat="0" applyProtection="0">
      <alignment vertical="center"/>
    </xf>
    <xf numFmtId="4" fontId="67" fillId="25" borderId="104" applyNumberFormat="0" applyProtection="0">
      <alignment vertical="center"/>
    </xf>
    <xf numFmtId="4" fontId="69" fillId="10" borderId="104" applyNumberFormat="0" applyProtection="0">
      <alignment horizontal="right" vertical="center"/>
    </xf>
    <xf numFmtId="211" fontId="82" fillId="37" borderId="129">
      <alignment horizontal="center"/>
      <protection locked="0"/>
    </xf>
    <xf numFmtId="0" fontId="9" fillId="31" borderId="104" applyNumberFormat="0" applyProtection="0">
      <alignment horizontal="left" vertical="center" indent="1"/>
    </xf>
    <xf numFmtId="4" fontId="69" fillId="31" borderId="104" applyNumberFormat="0" applyProtection="0">
      <alignment horizontal="right" vertical="center"/>
    </xf>
    <xf numFmtId="0" fontId="9" fillId="16" borderId="104" applyNumberFormat="0" applyProtection="0">
      <alignment horizontal="left" vertical="top" indent="1"/>
    </xf>
    <xf numFmtId="0" fontId="9" fillId="16" borderId="104" applyNumberFormat="0" applyProtection="0">
      <alignment horizontal="left" vertical="center" indent="1"/>
    </xf>
    <xf numFmtId="0" fontId="9" fillId="40" borderId="124" applyNumberFormat="0" applyFont="0" applyBorder="0" applyAlignment="0" applyProtection="0"/>
    <xf numFmtId="0" fontId="9" fillId="16" borderId="104" applyNumberFormat="0" applyProtection="0">
      <alignment horizontal="left" vertical="top" indent="1"/>
    </xf>
    <xf numFmtId="211" fontId="82" fillId="37" borderId="129">
      <alignment horizontal="center"/>
      <protection locked="0"/>
    </xf>
    <xf numFmtId="4" fontId="73" fillId="31" borderId="104" applyNumberFormat="0" applyProtection="0">
      <alignment horizontal="right" vertical="center"/>
    </xf>
    <xf numFmtId="0" fontId="9" fillId="16" borderId="104" applyNumberFormat="0" applyProtection="0">
      <alignment horizontal="left" vertical="center" indent="1"/>
    </xf>
    <xf numFmtId="49" fontId="95" fillId="38" borderId="129" applyProtection="0">
      <alignment horizontal="left" indent="1"/>
      <protection locked="0"/>
    </xf>
    <xf numFmtId="0" fontId="9" fillId="16" borderId="104" applyNumberFormat="0" applyProtection="0">
      <alignment horizontal="left" vertical="top" indent="1"/>
    </xf>
    <xf numFmtId="0" fontId="9" fillId="31" borderId="104" applyNumberFormat="0" applyProtection="0">
      <alignment horizontal="left" vertical="center" indent="1"/>
    </xf>
    <xf numFmtId="211" fontId="82" fillId="37" borderId="129">
      <alignment horizontal="center"/>
      <protection locked="0"/>
    </xf>
    <xf numFmtId="0" fontId="9" fillId="14" borderId="104" applyNumberFormat="0" applyProtection="0">
      <alignment horizontal="left" vertical="center" indent="1"/>
    </xf>
    <xf numFmtId="0" fontId="9" fillId="40" borderId="124" applyNumberFormat="0" applyFont="0" applyBorder="0" applyAlignment="0" applyProtection="0"/>
    <xf numFmtId="0" fontId="9" fillId="31" borderId="104" applyNumberFormat="0" applyProtection="0">
      <alignment horizontal="left" vertical="center" indent="1"/>
    </xf>
    <xf numFmtId="0" fontId="9" fillId="16" borderId="104" applyNumberFormat="0" applyProtection="0">
      <alignment horizontal="left" vertical="top" indent="1"/>
    </xf>
    <xf numFmtId="10" fontId="76" fillId="40" borderId="129" applyNumberFormat="0" applyBorder="0" applyAlignment="0" applyProtection="0"/>
    <xf numFmtId="0" fontId="9" fillId="14" borderId="104" applyNumberFormat="0" applyProtection="0">
      <alignment horizontal="left" vertical="center" indent="1"/>
    </xf>
    <xf numFmtId="0" fontId="9" fillId="10" borderId="104" applyNumberFormat="0" applyProtection="0">
      <alignment horizontal="left" vertical="top" indent="1"/>
    </xf>
    <xf numFmtId="4" fontId="69" fillId="12" borderId="104" applyNumberFormat="0" applyProtection="0">
      <alignment vertical="center"/>
    </xf>
    <xf numFmtId="0" fontId="9" fillId="48" borderId="125" applyNumberFormat="0" applyAlignment="0" applyProtection="0"/>
    <xf numFmtId="4" fontId="69" fillId="31" borderId="104" applyNumberFormat="0" applyProtection="0">
      <alignment horizontal="right" vertical="center"/>
    </xf>
    <xf numFmtId="0" fontId="9" fillId="14" borderId="104" applyNumberFormat="0" applyProtection="0">
      <alignment horizontal="left" vertical="center" indent="1"/>
    </xf>
    <xf numFmtId="0" fontId="9" fillId="14" borderId="104" applyNumberFormat="0" applyProtection="0">
      <alignment horizontal="left" vertical="center" indent="1"/>
    </xf>
    <xf numFmtId="0" fontId="94" fillId="0" borderId="128">
      <alignment horizontal="left" vertical="center"/>
    </xf>
    <xf numFmtId="4" fontId="69" fillId="28" borderId="104" applyNumberFormat="0" applyProtection="0">
      <alignment horizontal="right" vertical="center"/>
    </xf>
    <xf numFmtId="4" fontId="69" fillId="17" borderId="104" applyNumberFormat="0" applyProtection="0">
      <alignment horizontal="right" vertical="center"/>
    </xf>
    <xf numFmtId="4" fontId="69" fillId="31" borderId="104" applyNumberFormat="0" applyProtection="0">
      <alignment horizontal="right" vertical="center"/>
    </xf>
    <xf numFmtId="4" fontId="69" fillId="26" borderId="104" applyNumberFormat="0" applyProtection="0">
      <alignment horizontal="right" vertical="center"/>
    </xf>
    <xf numFmtId="4" fontId="69" fillId="29" borderId="104" applyNumberFormat="0" applyProtection="0">
      <alignment horizontal="right" vertical="center"/>
    </xf>
    <xf numFmtId="0" fontId="9" fillId="31" borderId="104" applyNumberFormat="0" applyProtection="0">
      <alignment horizontal="left" vertical="center" indent="1"/>
    </xf>
    <xf numFmtId="181" fontId="80" fillId="37" borderId="129">
      <protection locked="0"/>
    </xf>
    <xf numFmtId="0" fontId="9" fillId="48" borderId="125" applyNumberFormat="0" applyAlignment="0" applyProtection="0"/>
    <xf numFmtId="0" fontId="9" fillId="14" borderId="104" applyNumberFormat="0" applyProtection="0">
      <alignment horizontal="left" vertical="center" indent="1"/>
    </xf>
    <xf numFmtId="4" fontId="69" fillId="26" borderId="104" applyNumberFormat="0" applyProtection="0">
      <alignment horizontal="right" vertical="center"/>
    </xf>
    <xf numFmtId="4" fontId="71" fillId="12" borderId="104" applyNumberFormat="0" applyProtection="0">
      <alignment vertical="center"/>
    </xf>
    <xf numFmtId="211" fontId="82" fillId="37" borderId="129">
      <alignment horizontal="center"/>
      <protection locked="0"/>
    </xf>
    <xf numFmtId="40" fontId="89" fillId="40" borderId="129">
      <alignment vertical="center"/>
    </xf>
    <xf numFmtId="0" fontId="9" fillId="31" borderId="104" applyNumberFormat="0" applyProtection="0">
      <alignment horizontal="left" vertical="center" indent="1"/>
    </xf>
    <xf numFmtId="0" fontId="9" fillId="31" borderId="104" applyNumberFormat="0" applyProtection="0">
      <alignment horizontal="left" vertical="center" indent="1"/>
    </xf>
    <xf numFmtId="0" fontId="9" fillId="16" borderId="104" applyNumberFormat="0" applyProtection="0">
      <alignment horizontal="left" vertical="top" indent="1"/>
    </xf>
    <xf numFmtId="211" fontId="82" fillId="37" borderId="129">
      <alignment horizontal="center"/>
      <protection locked="0"/>
    </xf>
    <xf numFmtId="0" fontId="94" fillId="0" borderId="128">
      <alignment horizontal="left" vertical="center"/>
    </xf>
    <xf numFmtId="4" fontId="69" fillId="31" borderId="104" applyNumberFormat="0" applyProtection="0">
      <alignment horizontal="right" vertical="center"/>
    </xf>
    <xf numFmtId="0" fontId="69" fillId="12" borderId="104" applyNumberFormat="0" applyProtection="0">
      <alignment horizontal="left" vertical="top" indent="1"/>
    </xf>
    <xf numFmtId="0" fontId="69" fillId="10" borderId="104" applyNumberFormat="0" applyProtection="0">
      <alignment horizontal="left" vertical="top" indent="1"/>
    </xf>
    <xf numFmtId="0" fontId="9" fillId="48" borderId="125" applyNumberFormat="0" applyAlignment="0" applyProtection="0"/>
    <xf numFmtId="0" fontId="9" fillId="14" borderId="104" applyNumberFormat="0" applyProtection="0">
      <alignment horizontal="left" vertical="center" indent="1"/>
    </xf>
    <xf numFmtId="211" fontId="82" fillId="37" borderId="129">
      <alignment horizontal="center"/>
      <protection locked="0"/>
    </xf>
    <xf numFmtId="0" fontId="9" fillId="16" borderId="104" applyNumberFormat="0" applyProtection="0">
      <alignment horizontal="left" vertical="top" indent="1"/>
    </xf>
    <xf numFmtId="4" fontId="69" fillId="17" borderId="104" applyNumberFormat="0" applyProtection="0">
      <alignment horizontal="right" vertical="center"/>
    </xf>
    <xf numFmtId="0" fontId="94" fillId="0" borderId="128">
      <alignment horizontal="left" vertical="center"/>
    </xf>
    <xf numFmtId="49" fontId="95" fillId="38" borderId="129" applyProtection="0">
      <alignment horizontal="left" indent="1"/>
      <protection locked="0"/>
    </xf>
    <xf numFmtId="4" fontId="68" fillId="25" borderId="104" applyNumberFormat="0" applyProtection="0">
      <alignment vertical="center"/>
    </xf>
    <xf numFmtId="0" fontId="9" fillId="48" borderId="125" applyNumberFormat="0" applyAlignment="0" applyProtection="0"/>
    <xf numFmtId="4" fontId="71" fillId="31" borderId="104" applyNumberFormat="0" applyProtection="0">
      <alignment horizontal="right" vertical="center"/>
    </xf>
    <xf numFmtId="4" fontId="69" fillId="27" borderId="104" applyNumberFormat="0" applyProtection="0">
      <alignment horizontal="right" vertical="center"/>
    </xf>
    <xf numFmtId="0" fontId="9" fillId="48" borderId="125" applyNumberFormat="0" applyAlignment="0" applyProtection="0"/>
    <xf numFmtId="49" fontId="95" fillId="37" borderId="129" applyProtection="0">
      <alignment horizontal="left" indent="1"/>
      <protection locked="0"/>
    </xf>
    <xf numFmtId="0" fontId="67" fillId="25" borderId="104" applyNumberFormat="0" applyProtection="0">
      <alignment horizontal="left" vertical="top" indent="1"/>
    </xf>
    <xf numFmtId="4" fontId="69" fillId="31" borderId="104" applyNumberFormat="0" applyProtection="0">
      <alignment horizontal="right" vertical="center"/>
    </xf>
    <xf numFmtId="0" fontId="9" fillId="16" borderId="104" applyNumberFormat="0" applyProtection="0">
      <alignment horizontal="left" vertical="top" indent="1"/>
    </xf>
    <xf numFmtId="0" fontId="9" fillId="16" borderId="104" applyNumberFormat="0" applyProtection="0">
      <alignment horizontal="left" vertical="top" indent="1"/>
    </xf>
    <xf numFmtId="0" fontId="9" fillId="31" borderId="104" applyNumberFormat="0" applyProtection="0">
      <alignment horizontal="left" vertical="center" indent="1"/>
    </xf>
    <xf numFmtId="0" fontId="9" fillId="16" borderId="104" applyNumberFormat="0" applyProtection="0">
      <alignment horizontal="left" vertical="top" indent="1"/>
    </xf>
    <xf numFmtId="4" fontId="69" fillId="31" borderId="104" applyNumberFormat="0" applyProtection="0">
      <alignment horizontal="right" vertical="center"/>
    </xf>
    <xf numFmtId="49" fontId="95" fillId="37" borderId="129" applyProtection="0">
      <alignment horizontal="left" indent="1"/>
      <protection locked="0"/>
    </xf>
    <xf numFmtId="211" fontId="82" fillId="37" borderId="129">
      <alignment horizontal="center"/>
      <protection locked="0"/>
    </xf>
    <xf numFmtId="4" fontId="69" fillId="10" borderId="104" applyNumberFormat="0" applyProtection="0">
      <alignment horizontal="right" vertical="center"/>
    </xf>
    <xf numFmtId="4" fontId="69" fillId="12" borderId="104" applyNumberFormat="0" applyProtection="0">
      <alignment horizontal="left" vertical="center" indent="1"/>
    </xf>
    <xf numFmtId="49" fontId="95" fillId="37" borderId="129" applyProtection="0">
      <alignment horizontal="left" indent="1"/>
      <protection locked="0"/>
    </xf>
    <xf numFmtId="0" fontId="9" fillId="14" borderId="104" applyNumberFormat="0" applyProtection="0">
      <alignment horizontal="left" vertical="center" indent="1"/>
    </xf>
    <xf numFmtId="0" fontId="9" fillId="16" borderId="104" applyNumberFormat="0" applyProtection="0">
      <alignment horizontal="left" vertical="center" indent="1"/>
    </xf>
    <xf numFmtId="211" fontId="82" fillId="37" borderId="129">
      <alignment horizontal="center"/>
      <protection locked="0"/>
    </xf>
    <xf numFmtId="0" fontId="9" fillId="31" borderId="104" applyNumberFormat="0" applyProtection="0">
      <alignment horizontal="left" vertical="center" indent="1"/>
    </xf>
    <xf numFmtId="4" fontId="68" fillId="25" borderId="104" applyNumberFormat="0" applyProtection="0">
      <alignment vertical="center"/>
    </xf>
    <xf numFmtId="0" fontId="69" fillId="10" borderId="104" applyNumberFormat="0" applyProtection="0">
      <alignment horizontal="left" vertical="top" indent="1"/>
    </xf>
    <xf numFmtId="0" fontId="9" fillId="31" borderId="104" applyNumberFormat="0" applyProtection="0">
      <alignment horizontal="left" vertical="center" indent="1"/>
    </xf>
    <xf numFmtId="49" fontId="95" fillId="38" borderId="129" applyProtection="0">
      <alignment horizontal="left" indent="1"/>
      <protection locked="0"/>
    </xf>
    <xf numFmtId="0" fontId="9" fillId="14" borderId="104" applyNumberFormat="0" applyProtection="0">
      <alignment horizontal="left" vertical="top" indent="1"/>
    </xf>
    <xf numFmtId="4" fontId="69" fillId="12" borderId="104" applyNumberFormat="0" applyProtection="0">
      <alignment vertical="center"/>
    </xf>
    <xf numFmtId="181" fontId="80" fillId="37" borderId="129">
      <protection locked="0"/>
    </xf>
    <xf numFmtId="40" fontId="89" fillId="40" borderId="129">
      <alignment vertical="center"/>
    </xf>
    <xf numFmtId="49" fontId="95" fillId="37" borderId="129" applyProtection="0">
      <alignment horizontal="left" indent="1"/>
      <protection locked="0"/>
    </xf>
    <xf numFmtId="0" fontId="9" fillId="48" borderId="125" applyNumberFormat="0" applyAlignment="0" applyProtection="0"/>
    <xf numFmtId="40" fontId="89" fillId="40" borderId="129">
      <alignment vertical="center"/>
    </xf>
    <xf numFmtId="4" fontId="69" fillId="10" borderId="104" applyNumberFormat="0" applyProtection="0">
      <alignment horizontal="right" vertical="center"/>
    </xf>
    <xf numFmtId="49" fontId="95" fillId="38" borderId="129" applyProtection="0">
      <alignment horizontal="left" indent="1"/>
      <protection locked="0"/>
    </xf>
    <xf numFmtId="181" fontId="80" fillId="37" borderId="129">
      <protection locked="0"/>
    </xf>
    <xf numFmtId="10" fontId="76" fillId="40" borderId="129" applyNumberFormat="0" applyBorder="0" applyAlignment="0" applyProtection="0"/>
    <xf numFmtId="4" fontId="69" fillId="35" borderId="104" applyNumberFormat="0" applyProtection="0">
      <alignment horizontal="left" vertical="center" indent="1"/>
    </xf>
    <xf numFmtId="4" fontId="69" fillId="10" borderId="104" applyNumberFormat="0" applyProtection="0">
      <alignment horizontal="right" vertical="center"/>
    </xf>
    <xf numFmtId="0" fontId="9" fillId="16" borderId="104" applyNumberFormat="0" applyProtection="0">
      <alignment horizontal="left" vertical="top" indent="1"/>
    </xf>
    <xf numFmtId="40" fontId="89" fillId="40" borderId="129">
      <alignment vertical="center"/>
    </xf>
    <xf numFmtId="49" fontId="95" fillId="38" borderId="129" applyProtection="0">
      <alignment horizontal="left" indent="1"/>
      <protection locked="0"/>
    </xf>
    <xf numFmtId="0" fontId="9" fillId="16" borderId="104" applyNumberFormat="0" applyProtection="0">
      <alignment horizontal="left" vertical="top" indent="1"/>
    </xf>
    <xf numFmtId="4" fontId="69" fillId="35" borderId="104" applyNumberFormat="0" applyProtection="0">
      <alignment horizontal="left" vertical="center" indent="1"/>
    </xf>
    <xf numFmtId="0" fontId="9" fillId="40" borderId="124" applyNumberFormat="0" applyFont="0" applyBorder="0" applyAlignment="0" applyProtection="0"/>
    <xf numFmtId="0" fontId="9" fillId="10" borderId="104" applyNumberFormat="0" applyProtection="0">
      <alignment horizontal="left" vertical="center" indent="1"/>
    </xf>
    <xf numFmtId="4" fontId="69" fillId="12" borderId="104" applyNumberFormat="0" applyProtection="0">
      <alignment horizontal="left" vertical="center" indent="1"/>
    </xf>
    <xf numFmtId="4" fontId="67" fillId="25" borderId="104" applyNumberFormat="0" applyProtection="0">
      <alignment vertical="center"/>
    </xf>
    <xf numFmtId="4" fontId="73" fillId="31" borderId="104" applyNumberFormat="0" applyProtection="0">
      <alignment horizontal="right" vertical="center"/>
    </xf>
    <xf numFmtId="0" fontId="9" fillId="16" borderId="104" applyNumberFormat="0" applyProtection="0">
      <alignment horizontal="left" vertical="top" indent="1"/>
    </xf>
    <xf numFmtId="0" fontId="9" fillId="0" borderId="128" applyFont="0" applyFill="0" applyBorder="0" applyAlignment="0" applyProtection="0"/>
    <xf numFmtId="211" fontId="82" fillId="37" borderId="129">
      <alignment horizontal="center"/>
      <protection locked="0"/>
    </xf>
    <xf numFmtId="10" fontId="76" fillId="40" borderId="129" applyNumberFormat="0" applyBorder="0" applyAlignment="0" applyProtection="0"/>
    <xf numFmtId="0" fontId="9" fillId="31" borderId="104" applyNumberFormat="0" applyProtection="0">
      <alignment horizontal="left" vertical="top" indent="1"/>
    </xf>
    <xf numFmtId="4" fontId="69" fillId="10" borderId="104" applyNumberFormat="0" applyProtection="0">
      <alignment horizontal="right" vertical="center"/>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0" fontId="9" fillId="16" borderId="104" applyNumberFormat="0" applyProtection="0">
      <alignment horizontal="left" vertical="center" indent="1"/>
    </xf>
    <xf numFmtId="181" fontId="80" fillId="37" borderId="129">
      <protection locked="0"/>
    </xf>
    <xf numFmtId="4" fontId="69" fillId="12" borderId="104" applyNumberFormat="0" applyProtection="0">
      <alignment horizontal="left" vertical="center" indent="1"/>
    </xf>
    <xf numFmtId="49" fontId="95" fillId="37" borderId="129" applyProtection="0">
      <alignment horizontal="left" indent="1"/>
      <protection locked="0"/>
    </xf>
    <xf numFmtId="4" fontId="69" fillId="17" borderId="104" applyNumberFormat="0" applyProtection="0">
      <alignment horizontal="right" vertical="center"/>
    </xf>
    <xf numFmtId="4" fontId="69" fillId="10" borderId="104" applyNumberFormat="0" applyProtection="0">
      <alignment horizontal="right" vertical="center"/>
    </xf>
    <xf numFmtId="0" fontId="9" fillId="16" borderId="104" applyNumberFormat="0" applyProtection="0">
      <alignment horizontal="left" vertical="top" indent="1"/>
    </xf>
    <xf numFmtId="40" fontId="89" fillId="40" borderId="129">
      <alignment vertical="center"/>
    </xf>
    <xf numFmtId="211" fontId="82" fillId="37" borderId="129">
      <alignment horizontal="center"/>
      <protection locked="0"/>
    </xf>
    <xf numFmtId="0" fontId="9" fillId="31" borderId="104" applyNumberFormat="0" applyProtection="0">
      <alignment horizontal="left" vertical="center" indent="1"/>
    </xf>
    <xf numFmtId="4" fontId="71" fillId="12" borderId="104" applyNumberFormat="0" applyProtection="0">
      <alignment vertical="center"/>
    </xf>
    <xf numFmtId="10" fontId="76" fillId="40" borderId="129" applyNumberFormat="0" applyBorder="0" applyAlignment="0" applyProtection="0"/>
    <xf numFmtId="4" fontId="73" fillId="31" borderId="104" applyNumberFormat="0" applyProtection="0">
      <alignment horizontal="right" vertical="center"/>
    </xf>
    <xf numFmtId="4" fontId="71" fillId="31" borderId="104" applyNumberFormat="0" applyProtection="0">
      <alignment horizontal="right" vertical="center"/>
    </xf>
    <xf numFmtId="49" fontId="95" fillId="37" borderId="129" applyProtection="0">
      <alignment horizontal="left" indent="1"/>
      <protection locked="0"/>
    </xf>
    <xf numFmtId="0" fontId="9" fillId="31" borderId="104" applyNumberFormat="0" applyProtection="0">
      <alignment horizontal="left" vertical="center" indent="1"/>
    </xf>
    <xf numFmtId="211" fontId="82" fillId="37" borderId="129">
      <alignment horizontal="center"/>
      <protection locked="0"/>
    </xf>
    <xf numFmtId="40" fontId="89" fillId="40" borderId="129">
      <alignment vertical="center"/>
    </xf>
    <xf numFmtId="211" fontId="82" fillId="37" borderId="129">
      <alignment horizontal="center"/>
      <protection locked="0"/>
    </xf>
    <xf numFmtId="0" fontId="9" fillId="16" borderId="104" applyNumberFormat="0" applyProtection="0">
      <alignment horizontal="left" vertical="center" indent="1"/>
    </xf>
    <xf numFmtId="4" fontId="69" fillId="29" borderId="104" applyNumberFormat="0" applyProtection="0">
      <alignment horizontal="right" vertical="center"/>
    </xf>
    <xf numFmtId="0" fontId="9" fillId="16" borderId="104" applyNumberFormat="0" applyProtection="0">
      <alignment horizontal="left" vertical="top" indent="1"/>
    </xf>
    <xf numFmtId="4" fontId="73" fillId="31" borderId="104" applyNumberFormat="0" applyProtection="0">
      <alignment horizontal="right" vertical="center"/>
    </xf>
    <xf numFmtId="4" fontId="69" fillId="12" borderId="104" applyNumberFormat="0" applyProtection="0">
      <alignment horizontal="left" vertical="center" indent="1"/>
    </xf>
    <xf numFmtId="4" fontId="69" fillId="10" borderId="104" applyNumberFormat="0" applyProtection="0">
      <alignment horizontal="right" vertical="center"/>
    </xf>
    <xf numFmtId="4" fontId="69" fillId="31" borderId="104" applyNumberFormat="0" applyProtection="0">
      <alignment horizontal="right" vertical="center"/>
    </xf>
    <xf numFmtId="4" fontId="69" fillId="10" borderId="104" applyNumberFormat="0" applyProtection="0">
      <alignment horizontal="right" vertical="center"/>
    </xf>
    <xf numFmtId="0" fontId="9" fillId="10" borderId="104" applyNumberFormat="0" applyProtection="0">
      <alignment horizontal="left" vertical="center" indent="1"/>
    </xf>
    <xf numFmtId="181" fontId="80" fillId="37" borderId="129">
      <protection locked="0"/>
    </xf>
    <xf numFmtId="4" fontId="69" fillId="31" borderId="104" applyNumberFormat="0" applyProtection="0">
      <alignment horizontal="right" vertical="center"/>
    </xf>
    <xf numFmtId="10" fontId="76" fillId="40" borderId="129" applyNumberFormat="0" applyBorder="0" applyAlignment="0" applyProtection="0"/>
    <xf numFmtId="0" fontId="67" fillId="25" borderId="104" applyNumberFormat="0" applyProtection="0">
      <alignment horizontal="left" vertical="top" indent="1"/>
    </xf>
    <xf numFmtId="211" fontId="82" fillId="37" borderId="129">
      <alignment horizontal="center"/>
      <protection locked="0"/>
    </xf>
    <xf numFmtId="211" fontId="82" fillId="37" borderId="129">
      <alignment horizontal="center"/>
      <protection locked="0"/>
    </xf>
    <xf numFmtId="10" fontId="76" fillId="40" borderId="129" applyNumberFormat="0" applyBorder="0" applyAlignment="0" applyProtection="0"/>
    <xf numFmtId="4" fontId="71" fillId="31" borderId="104" applyNumberFormat="0" applyProtection="0">
      <alignment horizontal="right" vertical="center"/>
    </xf>
    <xf numFmtId="0" fontId="9" fillId="0" borderId="0"/>
    <xf numFmtId="0" fontId="9" fillId="0" borderId="0"/>
    <xf numFmtId="181" fontId="80" fillId="37" borderId="129">
      <protection locked="0"/>
    </xf>
    <xf numFmtId="211" fontId="82" fillId="37" borderId="129">
      <alignment horizontal="center"/>
      <protection locked="0"/>
    </xf>
    <xf numFmtId="0" fontId="9" fillId="31" borderId="104" applyNumberFormat="0" applyProtection="0">
      <alignment horizontal="left" vertical="center" indent="1"/>
    </xf>
    <xf numFmtId="0" fontId="9" fillId="31" borderId="104" applyNumberFormat="0" applyProtection="0">
      <alignment horizontal="left" vertical="center" indent="1"/>
    </xf>
    <xf numFmtId="49" fontId="95" fillId="38" borderId="129" applyProtection="0">
      <alignment horizontal="left" indent="1"/>
      <protection locked="0"/>
    </xf>
    <xf numFmtId="0" fontId="9" fillId="31" borderId="104" applyNumberFormat="0" applyProtection="0">
      <alignment horizontal="left" vertical="center" indent="1"/>
    </xf>
    <xf numFmtId="0" fontId="9" fillId="14" borderId="104" applyNumberFormat="0" applyProtection="0">
      <alignment horizontal="left" vertical="center" indent="1"/>
    </xf>
    <xf numFmtId="49" fontId="95" fillId="38" borderId="129" applyProtection="0">
      <alignment horizontal="left" indent="1"/>
      <protection locked="0"/>
    </xf>
    <xf numFmtId="10" fontId="76" fillId="40" borderId="129" applyNumberFormat="0" applyBorder="0" applyAlignment="0" applyProtection="0"/>
    <xf numFmtId="4" fontId="71" fillId="12" borderId="104" applyNumberFormat="0" applyProtection="0">
      <alignment vertical="center"/>
    </xf>
    <xf numFmtId="0" fontId="9" fillId="40" borderId="124" applyNumberFormat="0" applyFont="0" applyBorder="0" applyAlignment="0" applyProtection="0"/>
    <xf numFmtId="0" fontId="9" fillId="10" borderId="104" applyNumberFormat="0" applyProtection="0">
      <alignment horizontal="left" vertical="center" indent="1"/>
    </xf>
    <xf numFmtId="0" fontId="9" fillId="10" borderId="104" applyNumberFormat="0" applyProtection="0">
      <alignment horizontal="left" vertical="center" indent="1"/>
    </xf>
    <xf numFmtId="0" fontId="94" fillId="0" borderId="128">
      <alignment horizontal="left" vertical="center"/>
    </xf>
    <xf numFmtId="49" fontId="95" fillId="37" borderId="129" applyProtection="0">
      <alignment horizontal="left" indent="1"/>
      <protection locked="0"/>
    </xf>
    <xf numFmtId="0" fontId="9" fillId="31" borderId="104" applyNumberFormat="0" applyProtection="0">
      <alignment horizontal="left" vertical="center" indent="1"/>
    </xf>
    <xf numFmtId="0" fontId="9" fillId="10" borderId="104" applyNumberFormat="0" applyProtection="0">
      <alignment horizontal="left" vertical="center" indent="1"/>
    </xf>
    <xf numFmtId="4" fontId="69" fillId="10" borderId="104" applyNumberFormat="0" applyProtection="0">
      <alignment horizontal="right" vertical="center"/>
    </xf>
    <xf numFmtId="0" fontId="9" fillId="16" borderId="104" applyNumberFormat="0" applyProtection="0">
      <alignment horizontal="left" vertical="center" indent="1"/>
    </xf>
    <xf numFmtId="4" fontId="69" fillId="15" borderId="104" applyNumberFormat="0" applyProtection="0">
      <alignment horizontal="right" vertical="center"/>
    </xf>
    <xf numFmtId="0" fontId="67" fillId="25" borderId="104" applyNumberFormat="0" applyProtection="0">
      <alignment horizontal="left" vertical="top" indent="1"/>
    </xf>
    <xf numFmtId="0" fontId="9" fillId="0" borderId="128" applyFont="0" applyFill="0" applyBorder="0" applyAlignment="0" applyProtection="0"/>
    <xf numFmtId="4" fontId="69" fillId="24" borderId="104" applyNumberFormat="0" applyProtection="0">
      <alignment horizontal="right" vertical="center"/>
    </xf>
    <xf numFmtId="4" fontId="69" fillId="12" borderId="104" applyNumberFormat="0" applyProtection="0">
      <alignment horizontal="left" vertical="center" indent="1"/>
    </xf>
    <xf numFmtId="0" fontId="9" fillId="40" borderId="124" applyNumberFormat="0" applyFont="0" applyBorder="0" applyAlignment="0" applyProtection="0"/>
    <xf numFmtId="4" fontId="69" fillId="26" borderId="104" applyNumberFormat="0" applyProtection="0">
      <alignment horizontal="right" vertical="center"/>
    </xf>
    <xf numFmtId="4" fontId="69" fillId="23" borderId="104" applyNumberFormat="0" applyProtection="0">
      <alignment horizontal="right" vertical="center"/>
    </xf>
    <xf numFmtId="4" fontId="69" fillId="28" borderId="104" applyNumberFormat="0" applyProtection="0">
      <alignment horizontal="right" vertical="center"/>
    </xf>
    <xf numFmtId="4" fontId="71" fillId="12" borderId="104" applyNumberFormat="0" applyProtection="0">
      <alignment vertical="center"/>
    </xf>
    <xf numFmtId="40" fontId="89" fillId="40" borderId="129">
      <alignment vertical="center"/>
    </xf>
    <xf numFmtId="4" fontId="69" fillId="26" borderId="104" applyNumberFormat="0" applyProtection="0">
      <alignment horizontal="right" vertical="center"/>
    </xf>
    <xf numFmtId="4" fontId="67" fillId="25" borderId="104" applyNumberFormat="0" applyProtection="0">
      <alignment horizontal="left" vertical="center" indent="1"/>
    </xf>
    <xf numFmtId="4" fontId="71" fillId="12" borderId="104" applyNumberFormat="0" applyProtection="0">
      <alignment vertical="center"/>
    </xf>
    <xf numFmtId="181" fontId="80" fillId="37" borderId="129">
      <protection locked="0"/>
    </xf>
    <xf numFmtId="0" fontId="9" fillId="40" borderId="124" applyNumberFormat="0" applyFont="0" applyBorder="0" applyAlignment="0" applyProtection="0"/>
    <xf numFmtId="0" fontId="9" fillId="16" borderId="104" applyNumberFormat="0" applyProtection="0">
      <alignment horizontal="left" vertical="center" indent="1"/>
    </xf>
    <xf numFmtId="4" fontId="69" fillId="23" borderId="104" applyNumberFormat="0" applyProtection="0">
      <alignment horizontal="right" vertical="center"/>
    </xf>
    <xf numFmtId="10" fontId="76" fillId="40" borderId="129" applyNumberFormat="0" applyBorder="0" applyAlignment="0" applyProtection="0"/>
    <xf numFmtId="0" fontId="9" fillId="40" borderId="124" applyNumberFormat="0" applyFont="0" applyBorder="0" applyAlignment="0" applyProtection="0"/>
    <xf numFmtId="0" fontId="9" fillId="31" borderId="104" applyNumberFormat="0" applyProtection="0">
      <alignment horizontal="left" vertical="center" indent="1"/>
    </xf>
    <xf numFmtId="10" fontId="76" fillId="40" borderId="129" applyNumberFormat="0" applyBorder="0" applyAlignment="0" applyProtection="0"/>
    <xf numFmtId="0" fontId="9" fillId="16" borderId="104" applyNumberFormat="0" applyProtection="0">
      <alignment horizontal="left" vertical="top" indent="1"/>
    </xf>
    <xf numFmtId="211" fontId="82" fillId="37" borderId="129">
      <alignment horizontal="center"/>
      <protection locked="0"/>
    </xf>
    <xf numFmtId="4" fontId="69" fillId="31" borderId="104" applyNumberFormat="0" applyProtection="0">
      <alignment horizontal="right" vertical="center"/>
    </xf>
    <xf numFmtId="4" fontId="69" fillId="12" borderId="104" applyNumberFormat="0" applyProtection="0">
      <alignment horizontal="left" vertical="center" indent="1"/>
    </xf>
    <xf numFmtId="4" fontId="67" fillId="25" borderId="104" applyNumberFormat="0" applyProtection="0">
      <alignment vertical="center"/>
    </xf>
    <xf numFmtId="0" fontId="9" fillId="40" borderId="124" applyNumberFormat="0" applyFont="0" applyBorder="0" applyAlignment="0" applyProtection="0"/>
    <xf numFmtId="4" fontId="69" fillId="31" borderId="104" applyNumberFormat="0" applyProtection="0">
      <alignment horizontal="right" vertical="center"/>
    </xf>
    <xf numFmtId="0" fontId="9" fillId="40" borderId="124" applyNumberFormat="0" applyFont="0" applyBorder="0" applyAlignment="0" applyProtection="0"/>
    <xf numFmtId="0" fontId="67" fillId="25" borderId="104" applyNumberFormat="0" applyProtection="0">
      <alignment horizontal="left" vertical="top" indent="1"/>
    </xf>
    <xf numFmtId="49" fontId="95" fillId="38" borderId="129" applyProtection="0">
      <alignment horizontal="left" indent="1"/>
      <protection locked="0"/>
    </xf>
    <xf numFmtId="0" fontId="9" fillId="31" borderId="104" applyNumberFormat="0" applyProtection="0">
      <alignment horizontal="left" vertical="top" indent="1"/>
    </xf>
    <xf numFmtId="0" fontId="69" fillId="12" borderId="104" applyNumberFormat="0" applyProtection="0">
      <alignment horizontal="left" vertical="top" indent="1"/>
    </xf>
    <xf numFmtId="49" fontId="95" fillId="38" borderId="129" applyProtection="0">
      <alignment horizontal="left" indent="1"/>
      <protection locked="0"/>
    </xf>
    <xf numFmtId="0" fontId="9" fillId="48" borderId="125" applyNumberFormat="0" applyAlignment="0" applyProtection="0"/>
    <xf numFmtId="181" fontId="80" fillId="37" borderId="129">
      <protection locked="0"/>
    </xf>
    <xf numFmtId="4" fontId="73" fillId="31" borderId="104" applyNumberFormat="0" applyProtection="0">
      <alignment horizontal="right" vertical="center"/>
    </xf>
    <xf numFmtId="4" fontId="71" fillId="31" borderId="104" applyNumberFormat="0" applyProtection="0">
      <alignment horizontal="right" vertical="center"/>
    </xf>
    <xf numFmtId="49" fontId="95" fillId="37" borderId="129" applyProtection="0">
      <alignment horizontal="left" indent="1"/>
      <protection locked="0"/>
    </xf>
    <xf numFmtId="4" fontId="69" fillId="31" borderId="104" applyNumberFormat="0" applyProtection="0">
      <alignment horizontal="right" vertical="center"/>
    </xf>
    <xf numFmtId="211" fontId="82" fillId="37" borderId="129">
      <alignment horizontal="center"/>
      <protection locked="0"/>
    </xf>
    <xf numFmtId="4" fontId="69" fillId="31" borderId="104" applyNumberFormat="0" applyProtection="0">
      <alignment horizontal="right" vertical="center"/>
    </xf>
    <xf numFmtId="0" fontId="9" fillId="40" borderId="124" applyNumberFormat="0" applyFont="0" applyBorder="0" applyAlignment="0" applyProtection="0"/>
    <xf numFmtId="4" fontId="67" fillId="25" borderId="104" applyNumberFormat="0" applyProtection="0">
      <alignment horizontal="left" vertical="center" indent="1"/>
    </xf>
    <xf numFmtId="10" fontId="76" fillId="40" borderId="129" applyNumberFormat="0" applyBorder="0" applyAlignment="0" applyProtection="0"/>
    <xf numFmtId="0" fontId="9" fillId="31" borderId="104" applyNumberFormat="0" applyProtection="0">
      <alignment horizontal="left" vertical="center" indent="1"/>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16" borderId="104" applyNumberFormat="0" applyProtection="0">
      <alignment horizontal="left" vertical="center" indent="1"/>
    </xf>
    <xf numFmtId="0" fontId="9" fillId="48" borderId="125" applyNumberFormat="0" applyAlignment="0" applyProtection="0"/>
    <xf numFmtId="0" fontId="9" fillId="16" borderId="104" applyNumberFormat="0" applyProtection="0">
      <alignment horizontal="left" vertical="top" indent="1"/>
    </xf>
    <xf numFmtId="4" fontId="69" fillId="27" borderId="104" applyNumberFormat="0" applyProtection="0">
      <alignment horizontal="right" vertical="center"/>
    </xf>
    <xf numFmtId="0" fontId="9" fillId="16" borderId="104" applyNumberFormat="0" applyProtection="0">
      <alignment horizontal="left" vertical="top" indent="1"/>
    </xf>
    <xf numFmtId="4" fontId="69" fillId="12" borderId="104" applyNumberFormat="0" applyProtection="0">
      <alignment horizontal="left" vertical="center" indent="1"/>
    </xf>
    <xf numFmtId="0" fontId="9" fillId="48" borderId="125" applyNumberFormat="0" applyAlignment="0" applyProtection="0"/>
    <xf numFmtId="4" fontId="69" fillId="12" borderId="104" applyNumberFormat="0" applyProtection="0">
      <alignment horizontal="left" vertical="center" indent="1"/>
    </xf>
    <xf numFmtId="10" fontId="76" fillId="40" borderId="129" applyNumberFormat="0" applyBorder="0" applyAlignment="0" applyProtection="0"/>
    <xf numFmtId="0" fontId="9" fillId="31" borderId="104" applyNumberFormat="0" applyProtection="0">
      <alignment horizontal="left" vertical="center" indent="1"/>
    </xf>
    <xf numFmtId="10" fontId="76" fillId="40" borderId="129" applyNumberFormat="0" applyBorder="0" applyAlignment="0" applyProtection="0"/>
    <xf numFmtId="181" fontId="80" fillId="37" borderId="129">
      <protection locked="0"/>
    </xf>
    <xf numFmtId="4" fontId="73" fillId="31" borderId="104" applyNumberFormat="0" applyProtection="0">
      <alignment horizontal="right" vertical="center"/>
    </xf>
    <xf numFmtId="4" fontId="69" fillId="31" borderId="104" applyNumberFormat="0" applyProtection="0">
      <alignment horizontal="right" vertical="center"/>
    </xf>
    <xf numFmtId="4" fontId="69" fillId="15" borderId="104" applyNumberFormat="0" applyProtection="0">
      <alignment horizontal="right" vertical="center"/>
    </xf>
    <xf numFmtId="4" fontId="69" fillId="12" borderId="104" applyNumberFormat="0" applyProtection="0">
      <alignment vertical="center"/>
    </xf>
    <xf numFmtId="49" fontId="95" fillId="38" borderId="129" applyProtection="0">
      <alignment horizontal="left" indent="1"/>
      <protection locked="0"/>
    </xf>
    <xf numFmtId="49" fontId="95" fillId="37" borderId="129" applyProtection="0">
      <alignment horizontal="left" indent="1"/>
      <protection locked="0"/>
    </xf>
    <xf numFmtId="211" fontId="82" fillId="37" borderId="129">
      <alignment horizontal="center"/>
      <protection locked="0"/>
    </xf>
    <xf numFmtId="10" fontId="76" fillId="40" borderId="129" applyNumberFormat="0" applyBorder="0" applyAlignment="0" applyProtection="0"/>
    <xf numFmtId="4" fontId="69" fillId="31" borderId="104" applyNumberFormat="0" applyProtection="0">
      <alignment horizontal="right" vertical="center"/>
    </xf>
    <xf numFmtId="0" fontId="9" fillId="40" borderId="124" applyNumberFormat="0" applyFont="0" applyBorder="0" applyAlignment="0" applyProtection="0"/>
    <xf numFmtId="0" fontId="9" fillId="14" borderId="104" applyNumberFormat="0" applyProtection="0">
      <alignment horizontal="left" vertical="center" indent="1"/>
    </xf>
    <xf numFmtId="4" fontId="69" fillId="10" borderId="104" applyNumberFormat="0" applyProtection="0">
      <alignment horizontal="right" vertical="center"/>
    </xf>
    <xf numFmtId="10" fontId="76" fillId="40" borderId="129" applyNumberFormat="0" applyBorder="0" applyAlignment="0" applyProtection="0"/>
    <xf numFmtId="4" fontId="69" fillId="12" borderId="104" applyNumberFormat="0" applyProtection="0">
      <alignment horizontal="left" vertical="center" indent="1"/>
    </xf>
    <xf numFmtId="0" fontId="9" fillId="31" borderId="104" applyNumberFormat="0" applyProtection="0">
      <alignment horizontal="left" vertical="top" indent="1"/>
    </xf>
    <xf numFmtId="0" fontId="9" fillId="48" borderId="125" applyNumberFormat="0" applyAlignment="0" applyProtection="0"/>
    <xf numFmtId="211" fontId="82" fillId="37" borderId="129">
      <alignment horizontal="center"/>
      <protection locked="0"/>
    </xf>
    <xf numFmtId="0" fontId="9" fillId="14" borderId="104" applyNumberFormat="0" applyProtection="0">
      <alignment horizontal="left" vertical="center" indent="1"/>
    </xf>
    <xf numFmtId="0" fontId="94" fillId="0" borderId="128">
      <alignment horizontal="left" vertical="center"/>
    </xf>
    <xf numFmtId="4" fontId="69" fillId="12" borderId="104" applyNumberFormat="0" applyProtection="0">
      <alignment vertical="center"/>
    </xf>
    <xf numFmtId="4" fontId="67" fillId="25" borderId="104" applyNumberFormat="0" applyProtection="0">
      <alignment vertical="center"/>
    </xf>
    <xf numFmtId="0" fontId="9" fillId="31" borderId="104" applyNumberFormat="0" applyProtection="0">
      <alignment horizontal="left" vertical="center" indent="1"/>
    </xf>
    <xf numFmtId="4" fontId="71" fillId="31" borderId="104" applyNumberFormat="0" applyProtection="0">
      <alignment horizontal="right" vertical="center"/>
    </xf>
    <xf numFmtId="181" fontId="80" fillId="37" borderId="129">
      <protection locked="0"/>
    </xf>
    <xf numFmtId="4" fontId="69" fillId="10" borderId="104" applyNumberFormat="0" applyProtection="0">
      <alignment horizontal="right" vertical="center"/>
    </xf>
    <xf numFmtId="0" fontId="94" fillId="0" borderId="128">
      <alignment horizontal="left" vertical="center"/>
    </xf>
    <xf numFmtId="4" fontId="67" fillId="25" borderId="104" applyNumberFormat="0" applyProtection="0">
      <alignment horizontal="left" vertical="center" indent="1"/>
    </xf>
    <xf numFmtId="0" fontId="9" fillId="48" borderId="125" applyNumberFormat="0" applyAlignment="0" applyProtection="0"/>
    <xf numFmtId="4" fontId="71" fillId="31" borderId="104" applyNumberFormat="0" applyProtection="0">
      <alignment horizontal="right" vertical="center"/>
    </xf>
    <xf numFmtId="0" fontId="9" fillId="31" borderId="104" applyNumberFormat="0" applyProtection="0">
      <alignment horizontal="left" vertical="center" indent="1"/>
    </xf>
    <xf numFmtId="0" fontId="9" fillId="16" borderId="104" applyNumberFormat="0" applyProtection="0">
      <alignment horizontal="left" vertical="top" indent="1"/>
    </xf>
    <xf numFmtId="0" fontId="94" fillId="0" borderId="128">
      <alignment horizontal="left" vertical="center"/>
    </xf>
    <xf numFmtId="0" fontId="9" fillId="40" borderId="124" applyNumberFormat="0" applyFont="0" applyBorder="0" applyAlignment="0" applyProtection="0"/>
    <xf numFmtId="181" fontId="80" fillId="37" borderId="129">
      <protection locked="0"/>
    </xf>
    <xf numFmtId="211" fontId="82" fillId="37" borderId="129">
      <alignment horizontal="center"/>
      <protection locked="0"/>
    </xf>
    <xf numFmtId="40" fontId="89" fillId="40" borderId="129">
      <alignment vertical="center"/>
    </xf>
    <xf numFmtId="4" fontId="69" fillId="12" borderId="104" applyNumberFormat="0" applyProtection="0">
      <alignment vertical="center"/>
    </xf>
    <xf numFmtId="0" fontId="9" fillId="14" borderId="104" applyNumberFormat="0" applyProtection="0">
      <alignment horizontal="left" vertical="center" indent="1"/>
    </xf>
    <xf numFmtId="0" fontId="9" fillId="16" borderId="104" applyNumberFormat="0" applyProtection="0">
      <alignment horizontal="left" vertical="top" indent="1"/>
    </xf>
    <xf numFmtId="0" fontId="9" fillId="16" borderId="104" applyNumberFormat="0" applyProtection="0">
      <alignment horizontal="left" vertical="center" indent="1"/>
    </xf>
    <xf numFmtId="0" fontId="9" fillId="40" borderId="124" applyNumberFormat="0" applyFont="0" applyBorder="0" applyAlignment="0" applyProtection="0"/>
    <xf numFmtId="4" fontId="69" fillId="10" borderId="104" applyNumberFormat="0" applyProtection="0">
      <alignment horizontal="right" vertical="center"/>
    </xf>
    <xf numFmtId="4" fontId="69" fillId="10" borderId="104" applyNumberFormat="0" applyProtection="0">
      <alignment horizontal="right" vertical="center"/>
    </xf>
    <xf numFmtId="4" fontId="69" fillId="12" borderId="104" applyNumberFormat="0" applyProtection="0">
      <alignment vertical="center"/>
    </xf>
    <xf numFmtId="4" fontId="67" fillId="25" borderId="104" applyNumberFormat="0" applyProtection="0">
      <alignment vertical="center"/>
    </xf>
    <xf numFmtId="0" fontId="9" fillId="48" borderId="125" applyNumberFormat="0" applyAlignment="0" applyProtection="0"/>
    <xf numFmtId="40" fontId="89" fillId="40" borderId="129">
      <alignment vertical="center"/>
    </xf>
    <xf numFmtId="4" fontId="69" fillId="31" borderId="104" applyNumberFormat="0" applyProtection="0">
      <alignment horizontal="right" vertical="center"/>
    </xf>
    <xf numFmtId="4" fontId="69" fillId="35" borderId="104" applyNumberFormat="0" applyProtection="0">
      <alignment horizontal="left" vertical="center" indent="1"/>
    </xf>
    <xf numFmtId="40" fontId="89" fillId="40" borderId="129">
      <alignment vertical="center"/>
    </xf>
    <xf numFmtId="0" fontId="9" fillId="13" borderId="129" applyNumberFormat="0">
      <protection locked="0"/>
    </xf>
    <xf numFmtId="49" fontId="95" fillId="38" borderId="129" applyProtection="0">
      <alignment horizontal="left" indent="1"/>
      <protection locked="0"/>
    </xf>
    <xf numFmtId="0" fontId="9" fillId="10" borderId="104" applyNumberFormat="0" applyProtection="0">
      <alignment horizontal="left" vertical="center" indent="1"/>
    </xf>
    <xf numFmtId="0" fontId="9" fillId="14" borderId="104" applyNumberFormat="0" applyProtection="0">
      <alignment horizontal="left" vertical="center" indent="1"/>
    </xf>
    <xf numFmtId="4" fontId="69" fillId="27" borderId="104" applyNumberFormat="0" applyProtection="0">
      <alignment horizontal="right" vertical="center"/>
    </xf>
    <xf numFmtId="4" fontId="69" fillId="31" borderId="104" applyNumberFormat="0" applyProtection="0">
      <alignment horizontal="right" vertical="center"/>
    </xf>
    <xf numFmtId="10" fontId="76" fillId="40" borderId="129" applyNumberFormat="0" applyBorder="0" applyAlignment="0" applyProtection="0"/>
    <xf numFmtId="4" fontId="69" fillId="31" borderId="104" applyNumberFormat="0" applyProtection="0">
      <alignment horizontal="right" vertical="center"/>
    </xf>
    <xf numFmtId="0" fontId="9" fillId="14" borderId="104" applyNumberFormat="0" applyProtection="0">
      <alignment horizontal="left" vertical="center" indent="1"/>
    </xf>
    <xf numFmtId="0" fontId="69" fillId="12" borderId="104" applyNumberFormat="0" applyProtection="0">
      <alignment horizontal="left" vertical="top" indent="1"/>
    </xf>
    <xf numFmtId="0" fontId="9" fillId="14" borderId="104" applyNumberFormat="0" applyProtection="0">
      <alignment horizontal="left" vertical="center" indent="1"/>
    </xf>
    <xf numFmtId="0" fontId="9" fillId="16" borderId="104" applyNumberFormat="0" applyProtection="0">
      <alignment horizontal="left" vertical="center" indent="1"/>
    </xf>
    <xf numFmtId="0" fontId="9" fillId="48" borderId="125" applyNumberFormat="0" applyAlignment="0" applyProtection="0"/>
    <xf numFmtId="0" fontId="9" fillId="40" borderId="124" applyNumberFormat="0" applyFont="0" applyBorder="0" applyAlignment="0" applyProtection="0"/>
    <xf numFmtId="0" fontId="9" fillId="14" borderId="104" applyNumberFormat="0" applyProtection="0">
      <alignment horizontal="left" vertical="center" indent="1"/>
    </xf>
    <xf numFmtId="0" fontId="9" fillId="40" borderId="124" applyNumberFormat="0" applyFont="0" applyBorder="0" applyAlignment="0" applyProtection="0"/>
    <xf numFmtId="4" fontId="69" fillId="10" borderId="104" applyNumberFormat="0" applyProtection="0">
      <alignment horizontal="right" vertical="center"/>
    </xf>
    <xf numFmtId="10" fontId="76" fillId="40" borderId="129" applyNumberFormat="0" applyBorder="0" applyAlignment="0" applyProtection="0"/>
    <xf numFmtId="49" fontId="95" fillId="38" borderId="129" applyProtection="0">
      <alignment horizontal="left" indent="1"/>
      <protection locked="0"/>
    </xf>
    <xf numFmtId="4" fontId="71" fillId="31" borderId="104" applyNumberFormat="0" applyProtection="0">
      <alignment horizontal="right" vertical="center"/>
    </xf>
    <xf numFmtId="40" fontId="89" fillId="40" borderId="129">
      <alignment vertical="center"/>
    </xf>
    <xf numFmtId="0" fontId="9" fillId="14" borderId="104" applyNumberFormat="0" applyProtection="0">
      <alignment horizontal="left" vertical="center" indent="1"/>
    </xf>
    <xf numFmtId="211" fontId="82" fillId="37" borderId="129">
      <alignment horizontal="center"/>
      <protection locked="0"/>
    </xf>
    <xf numFmtId="40" fontId="89" fillId="40" borderId="129">
      <alignment vertical="center"/>
    </xf>
    <xf numFmtId="181" fontId="80" fillId="37" borderId="129">
      <protection locked="0"/>
    </xf>
    <xf numFmtId="4" fontId="69" fillId="12" borderId="104" applyNumberFormat="0" applyProtection="0">
      <alignment vertical="center"/>
    </xf>
    <xf numFmtId="4" fontId="69" fillId="17" borderId="104" applyNumberFormat="0" applyProtection="0">
      <alignment horizontal="right" vertical="center"/>
    </xf>
    <xf numFmtId="181" fontId="80" fillId="37" borderId="129">
      <protection locked="0"/>
    </xf>
    <xf numFmtId="10" fontId="76" fillId="40" borderId="129" applyNumberFormat="0" applyBorder="0" applyAlignment="0" applyProtection="0"/>
    <xf numFmtId="0" fontId="67" fillId="25" borderId="104" applyNumberFormat="0" applyProtection="0">
      <alignment horizontal="left" vertical="top" indent="1"/>
    </xf>
    <xf numFmtId="0" fontId="9" fillId="16" borderId="104" applyNumberFormat="0" applyProtection="0">
      <alignment horizontal="left" vertical="top" indent="1"/>
    </xf>
    <xf numFmtId="0" fontId="9" fillId="10" borderId="104" applyNumberFormat="0" applyProtection="0">
      <alignment horizontal="left" vertical="top" indent="1"/>
    </xf>
    <xf numFmtId="0" fontId="9" fillId="16" borderId="104" applyNumberFormat="0" applyProtection="0">
      <alignment horizontal="left" vertical="top" indent="1"/>
    </xf>
    <xf numFmtId="4" fontId="71" fillId="31" borderId="104" applyNumberFormat="0" applyProtection="0">
      <alignment horizontal="right" vertical="center"/>
    </xf>
    <xf numFmtId="49" fontId="95" fillId="38" borderId="129" applyProtection="0">
      <alignment horizontal="left" indent="1"/>
      <protection locked="0"/>
    </xf>
    <xf numFmtId="40" fontId="89" fillId="19" borderId="101">
      <alignment vertical="center"/>
    </xf>
    <xf numFmtId="10" fontId="76" fillId="40" borderId="129" applyNumberFormat="0" applyBorder="0" applyAlignment="0" applyProtection="0"/>
    <xf numFmtId="0" fontId="9" fillId="14" borderId="104" applyNumberFormat="0" applyProtection="0">
      <alignment horizontal="left" vertical="center" indent="1"/>
    </xf>
    <xf numFmtId="4" fontId="69" fillId="12" borderId="104" applyNumberFormat="0" applyProtection="0">
      <alignment horizontal="left" vertical="center" indent="1"/>
    </xf>
    <xf numFmtId="49" fontId="95" fillId="38" borderId="129" applyProtection="0">
      <alignment horizontal="left" indent="1"/>
      <protection locked="0"/>
    </xf>
    <xf numFmtId="4" fontId="69" fillId="24" borderId="104" applyNumberFormat="0" applyProtection="0">
      <alignment horizontal="right" vertical="center"/>
    </xf>
    <xf numFmtId="4" fontId="67" fillId="25" borderId="104" applyNumberFormat="0" applyProtection="0">
      <alignment horizontal="left" vertical="center" indent="1"/>
    </xf>
    <xf numFmtId="0" fontId="9" fillId="40" borderId="124" applyNumberFormat="0" applyFont="0" applyBorder="0" applyAlignment="0" applyProtection="0"/>
    <xf numFmtId="4" fontId="73" fillId="31" borderId="104" applyNumberFormat="0" applyProtection="0">
      <alignment horizontal="right" vertical="center"/>
    </xf>
    <xf numFmtId="4" fontId="69" fillId="10" borderId="104" applyNumberFormat="0" applyProtection="0">
      <alignment horizontal="right" vertical="center"/>
    </xf>
    <xf numFmtId="4" fontId="71" fillId="31" borderId="104" applyNumberFormat="0" applyProtection="0">
      <alignment horizontal="right" vertical="center"/>
    </xf>
    <xf numFmtId="4" fontId="69" fillId="31" borderId="104" applyNumberFormat="0" applyProtection="0">
      <alignment horizontal="right" vertical="center"/>
    </xf>
    <xf numFmtId="4" fontId="69" fillId="12" borderId="104" applyNumberFormat="0" applyProtection="0">
      <alignment vertical="center"/>
    </xf>
    <xf numFmtId="4" fontId="67" fillId="25" borderId="104" applyNumberFormat="0" applyProtection="0">
      <alignment vertical="center"/>
    </xf>
    <xf numFmtId="0" fontId="9" fillId="40" borderId="124" applyNumberFormat="0" applyFont="0" applyBorder="0" applyAlignment="0" applyProtection="0"/>
    <xf numFmtId="0" fontId="9" fillId="16" borderId="104" applyNumberFormat="0" applyProtection="0">
      <alignment horizontal="left" vertical="center" indent="1"/>
    </xf>
    <xf numFmtId="0" fontId="69" fillId="12" borderId="104" applyNumberFormat="0" applyProtection="0">
      <alignment horizontal="left" vertical="top" indent="1"/>
    </xf>
    <xf numFmtId="4" fontId="69" fillId="24" borderId="104" applyNumberFormat="0" applyProtection="0">
      <alignment horizontal="right" vertical="center"/>
    </xf>
    <xf numFmtId="4" fontId="73" fillId="31" borderId="104" applyNumberFormat="0" applyProtection="0">
      <alignment horizontal="right" vertical="center"/>
    </xf>
    <xf numFmtId="10" fontId="76" fillId="40" borderId="129" applyNumberFormat="0" applyBorder="0" applyAlignment="0" applyProtection="0"/>
    <xf numFmtId="0" fontId="9" fillId="16" borderId="104" applyNumberFormat="0" applyProtection="0">
      <alignment horizontal="left" vertical="top" indent="1"/>
    </xf>
    <xf numFmtId="40" fontId="89" fillId="40" borderId="129">
      <alignment vertical="center"/>
    </xf>
    <xf numFmtId="10" fontId="76" fillId="40" borderId="129" applyNumberFormat="0" applyBorder="0" applyAlignment="0" applyProtection="0"/>
    <xf numFmtId="4" fontId="69" fillId="31" borderId="104" applyNumberFormat="0" applyProtection="0">
      <alignment horizontal="right" vertical="center"/>
    </xf>
    <xf numFmtId="10" fontId="76" fillId="40" borderId="129" applyNumberFormat="0" applyBorder="0" applyAlignment="0" applyProtection="0"/>
    <xf numFmtId="49" fontId="95" fillId="37" borderId="129" applyProtection="0">
      <alignment horizontal="left" indent="1"/>
      <protection locked="0"/>
    </xf>
    <xf numFmtId="0" fontId="9" fillId="31" borderId="104" applyNumberFormat="0" applyProtection="0">
      <alignment horizontal="left" vertical="center" indent="1"/>
    </xf>
    <xf numFmtId="49" fontId="95" fillId="37" borderId="129" applyProtection="0">
      <alignment horizontal="left" indent="1"/>
      <protection locked="0"/>
    </xf>
    <xf numFmtId="0" fontId="69" fillId="12" borderId="104" applyNumberFormat="0" applyProtection="0">
      <alignment horizontal="left" vertical="top" indent="1"/>
    </xf>
    <xf numFmtId="211" fontId="82" fillId="37" borderId="129">
      <alignment horizontal="center"/>
      <protection locked="0"/>
    </xf>
    <xf numFmtId="4" fontId="69" fillId="11" borderId="104" applyNumberFormat="0" applyProtection="0">
      <alignment horizontal="right" vertical="center"/>
    </xf>
    <xf numFmtId="0" fontId="9" fillId="16" borderId="104" applyNumberFormat="0" applyProtection="0">
      <alignment horizontal="left" vertical="top" indent="1"/>
    </xf>
    <xf numFmtId="0" fontId="9" fillId="16" borderId="104" applyNumberFormat="0" applyProtection="0">
      <alignment horizontal="left" vertical="center" indent="1"/>
    </xf>
    <xf numFmtId="0" fontId="69" fillId="12" borderId="104" applyNumberFormat="0" applyProtection="0">
      <alignment horizontal="left" vertical="top" indent="1"/>
    </xf>
    <xf numFmtId="0" fontId="9" fillId="10" borderId="104" applyNumberFormat="0" applyProtection="0">
      <alignment horizontal="left" vertical="center" indent="1"/>
    </xf>
    <xf numFmtId="0" fontId="94" fillId="0" borderId="128">
      <alignment horizontal="left" vertical="center"/>
    </xf>
    <xf numFmtId="0" fontId="9" fillId="40" borderId="124" applyNumberFormat="0" applyFont="0" applyBorder="0" applyAlignment="0" applyProtection="0"/>
    <xf numFmtId="0" fontId="9" fillId="14" borderId="104" applyNumberFormat="0" applyProtection="0">
      <alignment horizontal="left" vertical="center" indent="1"/>
    </xf>
    <xf numFmtId="0" fontId="9" fillId="31" borderId="104" applyNumberFormat="0" applyProtection="0">
      <alignment horizontal="left" vertical="top" indent="1"/>
    </xf>
    <xf numFmtId="4" fontId="69" fillId="10" borderId="104" applyNumberFormat="0" applyProtection="0">
      <alignment horizontal="right" vertical="center"/>
    </xf>
    <xf numFmtId="0" fontId="9" fillId="16" borderId="104" applyNumberFormat="0" applyProtection="0">
      <alignment horizontal="left" vertical="top" indent="1"/>
    </xf>
    <xf numFmtId="40" fontId="89" fillId="40" borderId="129">
      <alignment vertical="center"/>
    </xf>
    <xf numFmtId="10" fontId="76" fillId="40" borderId="129" applyNumberFormat="0" applyBorder="0" applyAlignment="0" applyProtection="0"/>
    <xf numFmtId="49" fontId="95" fillId="38" borderId="129" applyProtection="0">
      <alignment horizontal="left" indent="1"/>
      <protection locked="0"/>
    </xf>
    <xf numFmtId="4" fontId="69" fillId="31" borderId="104" applyNumberFormat="0" applyProtection="0">
      <alignment horizontal="right" vertical="center"/>
    </xf>
    <xf numFmtId="4" fontId="69" fillId="31" borderId="104" applyNumberFormat="0" applyProtection="0">
      <alignment horizontal="right" vertical="center"/>
    </xf>
    <xf numFmtId="0" fontId="9" fillId="31" borderId="104" applyNumberFormat="0" applyProtection="0">
      <alignment horizontal="left" vertical="center" indent="1"/>
    </xf>
    <xf numFmtId="4" fontId="71" fillId="12" borderId="104" applyNumberFormat="0" applyProtection="0">
      <alignment vertical="center"/>
    </xf>
    <xf numFmtId="4" fontId="67" fillId="25" borderId="104" applyNumberFormat="0" applyProtection="0">
      <alignment vertical="center"/>
    </xf>
    <xf numFmtId="0" fontId="9" fillId="16" borderId="104" applyNumberFormat="0" applyProtection="0">
      <alignment horizontal="left" vertical="top" indent="1"/>
    </xf>
    <xf numFmtId="49" fontId="95" fillId="37" borderId="129" applyProtection="0">
      <alignment horizontal="left" indent="1"/>
      <protection locked="0"/>
    </xf>
    <xf numFmtId="10" fontId="76" fillId="40" borderId="129" applyNumberFormat="0" applyBorder="0" applyAlignment="0" applyProtection="0"/>
    <xf numFmtId="40" fontId="89" fillId="40" borderId="129">
      <alignment vertical="center"/>
    </xf>
    <xf numFmtId="4" fontId="69" fillId="31" borderId="104" applyNumberFormat="0" applyProtection="0">
      <alignment horizontal="right" vertical="center"/>
    </xf>
    <xf numFmtId="211" fontId="82" fillId="37" borderId="129">
      <alignment horizontal="center"/>
      <protection locked="0"/>
    </xf>
    <xf numFmtId="0" fontId="9" fillId="40" borderId="124" applyNumberFormat="0" applyFont="0" applyBorder="0" applyAlignment="0" applyProtection="0"/>
    <xf numFmtId="0" fontId="9" fillId="40" borderId="124" applyNumberFormat="0" applyFont="0" applyBorder="0" applyAlignment="0" applyProtection="0"/>
    <xf numFmtId="40" fontId="89" fillId="40" borderId="129">
      <alignment vertical="center"/>
    </xf>
    <xf numFmtId="4" fontId="73" fillId="31" borderId="104" applyNumberFormat="0" applyProtection="0">
      <alignment horizontal="right" vertical="center"/>
    </xf>
    <xf numFmtId="4" fontId="69" fillId="15" borderId="104" applyNumberFormat="0" applyProtection="0">
      <alignment horizontal="right" vertical="center"/>
    </xf>
    <xf numFmtId="40" fontId="89" fillId="40" borderId="129">
      <alignment vertical="center"/>
    </xf>
    <xf numFmtId="0" fontId="9" fillId="0" borderId="128" applyFont="0" applyFill="0" applyBorder="0" applyAlignment="0" applyProtection="0"/>
    <xf numFmtId="40" fontId="89" fillId="40" borderId="129">
      <alignment vertical="center"/>
    </xf>
    <xf numFmtId="10" fontId="76" fillId="40" borderId="129" applyNumberFormat="0" applyBorder="0" applyAlignment="0" applyProtection="0"/>
    <xf numFmtId="10" fontId="76" fillId="40" borderId="129" applyNumberFormat="0" applyBorder="0" applyAlignment="0" applyProtection="0"/>
    <xf numFmtId="0" fontId="9" fillId="16" borderId="104" applyNumberFormat="0" applyProtection="0">
      <alignment horizontal="left" vertical="top" indent="1"/>
    </xf>
    <xf numFmtId="0" fontId="9" fillId="16" borderId="104" applyNumberFormat="0" applyProtection="0">
      <alignment horizontal="left" vertical="top" indent="1"/>
    </xf>
    <xf numFmtId="0" fontId="9" fillId="16" borderId="104" applyNumberFormat="0" applyProtection="0">
      <alignment horizontal="left" vertical="center" indent="1"/>
    </xf>
    <xf numFmtId="4" fontId="69" fillId="27" borderId="104" applyNumberFormat="0" applyProtection="0">
      <alignment horizontal="right" vertical="center"/>
    </xf>
    <xf numFmtId="4" fontId="69" fillId="31" borderId="104" applyNumberFormat="0" applyProtection="0">
      <alignment horizontal="right" vertical="center"/>
    </xf>
    <xf numFmtId="0" fontId="9" fillId="16" borderId="104" applyNumberFormat="0" applyProtection="0">
      <alignment horizontal="left" vertical="top" indent="1"/>
    </xf>
    <xf numFmtId="10" fontId="76" fillId="40" borderId="129" applyNumberFormat="0" applyBorder="0" applyAlignment="0" applyProtection="0"/>
    <xf numFmtId="211" fontId="82" fillId="37" borderId="129">
      <alignment horizontal="center"/>
      <protection locked="0"/>
    </xf>
    <xf numFmtId="0" fontId="9" fillId="40" borderId="124" applyNumberFormat="0" applyFont="0" applyBorder="0" applyAlignment="0" applyProtection="0"/>
    <xf numFmtId="4" fontId="69" fillId="31" borderId="104" applyNumberFormat="0" applyProtection="0">
      <alignment horizontal="right" vertical="center"/>
    </xf>
    <xf numFmtId="0" fontId="9" fillId="16" borderId="104" applyNumberFormat="0" applyProtection="0">
      <alignment horizontal="left" vertical="top" indent="1"/>
    </xf>
    <xf numFmtId="0" fontId="9" fillId="40" borderId="124" applyNumberFormat="0" applyFont="0" applyBorder="0" applyAlignment="0" applyProtection="0"/>
    <xf numFmtId="49" fontId="95" fillId="37" borderId="129" applyProtection="0">
      <alignment horizontal="left" indent="1"/>
      <protection locked="0"/>
    </xf>
    <xf numFmtId="4" fontId="69" fillId="26" borderId="104" applyNumberFormat="0" applyProtection="0">
      <alignment horizontal="right" vertical="center"/>
    </xf>
    <xf numFmtId="0" fontId="9" fillId="31" borderId="104" applyNumberFormat="0" applyProtection="0">
      <alignment horizontal="left" vertical="center" indent="1"/>
    </xf>
    <xf numFmtId="4" fontId="69" fillId="28" borderId="104" applyNumberFormat="0" applyProtection="0">
      <alignment horizontal="right" vertical="center"/>
    </xf>
    <xf numFmtId="10" fontId="76" fillId="40" borderId="129" applyNumberFormat="0" applyBorder="0" applyAlignment="0" applyProtection="0"/>
    <xf numFmtId="181" fontId="80" fillId="37" borderId="129">
      <protection locked="0"/>
    </xf>
    <xf numFmtId="10" fontId="76" fillId="40" borderId="129" applyNumberFormat="0" applyBorder="0" applyAlignment="0" applyProtection="0"/>
    <xf numFmtId="10" fontId="76" fillId="40" borderId="129" applyNumberFormat="0" applyBorder="0" applyAlignment="0" applyProtection="0"/>
    <xf numFmtId="0" fontId="9" fillId="40" borderId="124" applyNumberFormat="0" applyFont="0" applyBorder="0" applyAlignment="0" applyProtection="0"/>
    <xf numFmtId="0" fontId="9" fillId="16" borderId="104" applyNumberFormat="0" applyProtection="0">
      <alignment horizontal="left" vertical="top" indent="1"/>
    </xf>
    <xf numFmtId="4" fontId="69" fillId="11" borderId="104" applyNumberFormat="0" applyProtection="0">
      <alignment horizontal="right" vertical="center"/>
    </xf>
    <xf numFmtId="4" fontId="69" fillId="12" borderId="104" applyNumberFormat="0" applyProtection="0">
      <alignment vertical="center"/>
    </xf>
    <xf numFmtId="49" fontId="95" fillId="38" borderId="129" applyProtection="0">
      <alignment horizontal="left" indent="1"/>
      <protection locked="0"/>
    </xf>
    <xf numFmtId="211" fontId="82" fillId="37" borderId="129">
      <alignment horizontal="center"/>
      <protection locked="0"/>
    </xf>
    <xf numFmtId="0" fontId="9" fillId="31" borderId="104" applyNumberFormat="0" applyProtection="0">
      <alignment horizontal="left" vertical="center" indent="1"/>
    </xf>
    <xf numFmtId="10" fontId="76" fillId="40" borderId="129" applyNumberFormat="0" applyBorder="0" applyAlignment="0" applyProtection="0"/>
    <xf numFmtId="0" fontId="9" fillId="10" borderId="104" applyNumberFormat="0" applyProtection="0">
      <alignment horizontal="left" vertical="top" indent="1"/>
    </xf>
    <xf numFmtId="0" fontId="9" fillId="31" borderId="104" applyNumberFormat="0" applyProtection="0">
      <alignment horizontal="left" vertical="center" indent="1"/>
    </xf>
    <xf numFmtId="0" fontId="9" fillId="16" borderId="104" applyNumberFormat="0" applyProtection="0">
      <alignment horizontal="left" vertical="top" indent="1"/>
    </xf>
    <xf numFmtId="10" fontId="76" fillId="40" borderId="129" applyNumberFormat="0" applyBorder="0" applyAlignment="0" applyProtection="0"/>
    <xf numFmtId="4" fontId="69" fillId="17" borderId="104" applyNumberFormat="0" applyProtection="0">
      <alignment horizontal="right" vertical="center"/>
    </xf>
    <xf numFmtId="0" fontId="9" fillId="10" borderId="104" applyNumberFormat="0" applyProtection="0">
      <alignment horizontal="left" vertical="center" indent="1"/>
    </xf>
    <xf numFmtId="0" fontId="9" fillId="16" borderId="104" applyNumberFormat="0" applyProtection="0">
      <alignment horizontal="left" vertical="top" indent="1"/>
    </xf>
    <xf numFmtId="4" fontId="69" fillId="28" borderId="104" applyNumberFormat="0" applyProtection="0">
      <alignment horizontal="right" vertical="center"/>
    </xf>
    <xf numFmtId="49" fontId="95" fillId="38" borderId="129" applyProtection="0">
      <alignment horizontal="left" indent="1"/>
      <protection locked="0"/>
    </xf>
    <xf numFmtId="49" fontId="95" fillId="37" borderId="129" applyProtection="0">
      <alignment horizontal="left" indent="1"/>
      <protection locked="0"/>
    </xf>
    <xf numFmtId="0" fontId="9" fillId="10" borderId="104" applyNumberFormat="0" applyProtection="0">
      <alignment horizontal="left" vertical="center" indent="1"/>
    </xf>
    <xf numFmtId="10" fontId="76" fillId="40" borderId="129" applyNumberFormat="0" applyBorder="0" applyAlignment="0" applyProtection="0"/>
    <xf numFmtId="0" fontId="9" fillId="16" borderId="104" applyNumberFormat="0" applyProtection="0">
      <alignment horizontal="left" vertical="center" indent="1"/>
    </xf>
    <xf numFmtId="4" fontId="69" fillId="12" borderId="104" applyNumberFormat="0" applyProtection="0">
      <alignment vertical="center"/>
    </xf>
    <xf numFmtId="4" fontId="69" fillId="23" borderId="104" applyNumberFormat="0" applyProtection="0">
      <alignment horizontal="right" vertical="center"/>
    </xf>
    <xf numFmtId="4" fontId="69" fillId="35" borderId="104" applyNumberFormat="0" applyProtection="0">
      <alignment horizontal="left" vertical="center" indent="1"/>
    </xf>
    <xf numFmtId="4" fontId="67" fillId="25" borderId="104" applyNumberFormat="0" applyProtection="0">
      <alignment vertical="center"/>
    </xf>
    <xf numFmtId="0" fontId="9" fillId="31" borderId="104" applyNumberFormat="0" applyProtection="0">
      <alignment horizontal="left" vertical="center" indent="1"/>
    </xf>
    <xf numFmtId="40" fontId="89" fillId="40" borderId="129">
      <alignment vertical="center"/>
    </xf>
    <xf numFmtId="10" fontId="76" fillId="40" borderId="129" applyNumberFormat="0" applyBorder="0" applyAlignment="0" applyProtection="0"/>
    <xf numFmtId="49" fontId="95" fillId="38" borderId="129" applyProtection="0">
      <alignment horizontal="left" indent="1"/>
      <protection locked="0"/>
    </xf>
    <xf numFmtId="0" fontId="9" fillId="16" borderId="104" applyNumberFormat="0" applyProtection="0">
      <alignment horizontal="left" vertical="top" indent="1"/>
    </xf>
    <xf numFmtId="4" fontId="69" fillId="17" borderId="104" applyNumberFormat="0" applyProtection="0">
      <alignment horizontal="right" vertical="center"/>
    </xf>
    <xf numFmtId="10" fontId="76" fillId="40" borderId="129" applyNumberFormat="0" applyBorder="0" applyAlignment="0" applyProtection="0"/>
    <xf numFmtId="4" fontId="69" fillId="10" borderId="104" applyNumberFormat="0" applyProtection="0">
      <alignment horizontal="right" vertical="center"/>
    </xf>
    <xf numFmtId="211" fontId="82" fillId="37" borderId="129">
      <alignment horizontal="center"/>
      <protection locked="0"/>
    </xf>
    <xf numFmtId="4" fontId="71" fillId="31" borderId="104" applyNumberFormat="0" applyProtection="0">
      <alignment horizontal="right" vertical="center"/>
    </xf>
    <xf numFmtId="0" fontId="67" fillId="25" borderId="104" applyNumberFormat="0" applyProtection="0">
      <alignment horizontal="left" vertical="top" indent="1"/>
    </xf>
    <xf numFmtId="4" fontId="69" fillId="31" borderId="104" applyNumberFormat="0" applyProtection="0">
      <alignment horizontal="right" vertical="center"/>
    </xf>
    <xf numFmtId="0" fontId="9" fillId="31" borderId="104" applyNumberFormat="0" applyProtection="0">
      <alignment horizontal="left" vertical="center" indent="1"/>
    </xf>
    <xf numFmtId="10" fontId="76" fillId="40" borderId="129" applyNumberFormat="0" applyBorder="0" applyAlignment="0" applyProtection="0"/>
    <xf numFmtId="0" fontId="9" fillId="14" borderId="104" applyNumberFormat="0" applyProtection="0">
      <alignment horizontal="left" vertical="center" indent="1"/>
    </xf>
    <xf numFmtId="4" fontId="69" fillId="31" borderId="104" applyNumberFormat="0" applyProtection="0">
      <alignment horizontal="right" vertical="center"/>
    </xf>
    <xf numFmtId="10" fontId="76" fillId="40" borderId="129" applyNumberFormat="0" applyBorder="0" applyAlignment="0" applyProtection="0"/>
    <xf numFmtId="10" fontId="76" fillId="40" borderId="129" applyNumberFormat="0" applyBorder="0" applyAlignment="0" applyProtection="0"/>
    <xf numFmtId="211" fontId="82" fillId="37" borderId="129">
      <alignment horizontal="center"/>
      <protection locked="0"/>
    </xf>
    <xf numFmtId="0" fontId="9" fillId="16" borderId="104" applyNumberFormat="0" applyProtection="0">
      <alignment horizontal="left" vertical="center" indent="1"/>
    </xf>
    <xf numFmtId="4" fontId="69" fillId="31" borderId="104" applyNumberFormat="0" applyProtection="0">
      <alignment horizontal="right" vertical="center"/>
    </xf>
    <xf numFmtId="4" fontId="69" fillId="31" borderId="104" applyNumberFormat="0" applyProtection="0">
      <alignment horizontal="right" vertical="center"/>
    </xf>
    <xf numFmtId="0" fontId="9" fillId="40" borderId="124" applyNumberFormat="0" applyFont="0" applyBorder="0" applyAlignment="0" applyProtection="0"/>
    <xf numFmtId="0" fontId="9" fillId="40" borderId="124" applyNumberFormat="0" applyFont="0" applyBorder="0" applyAlignment="0" applyProtection="0"/>
    <xf numFmtId="4" fontId="69" fillId="17" borderId="104" applyNumberFormat="0" applyProtection="0">
      <alignment horizontal="right" vertical="center"/>
    </xf>
    <xf numFmtId="211" fontId="82" fillId="37" borderId="129">
      <alignment horizontal="center"/>
      <protection locked="0"/>
    </xf>
    <xf numFmtId="0" fontId="9" fillId="16" borderId="104" applyNumberFormat="0" applyProtection="0">
      <alignment horizontal="left" vertical="top" indent="1"/>
    </xf>
    <xf numFmtId="0" fontId="9" fillId="40" borderId="124" applyNumberFormat="0" applyFont="0" applyBorder="0" applyAlignment="0" applyProtection="0"/>
    <xf numFmtId="0" fontId="9" fillId="31" borderId="104" applyNumberFormat="0" applyProtection="0">
      <alignment horizontal="left" vertical="center" indent="1"/>
    </xf>
    <xf numFmtId="0" fontId="9" fillId="31" borderId="104" applyNumberFormat="0" applyProtection="0">
      <alignment horizontal="left" vertical="top" indent="1"/>
    </xf>
    <xf numFmtId="4" fontId="69" fillId="31" borderId="104" applyNumberFormat="0" applyProtection="0">
      <alignment horizontal="right" vertical="center"/>
    </xf>
    <xf numFmtId="181" fontId="80" fillId="37" borderId="129">
      <protection locked="0"/>
    </xf>
    <xf numFmtId="4" fontId="69" fillId="10" borderId="104" applyNumberFormat="0" applyProtection="0">
      <alignment horizontal="right" vertical="center"/>
    </xf>
    <xf numFmtId="0" fontId="94" fillId="0" borderId="128">
      <alignment horizontal="left" vertical="center"/>
    </xf>
    <xf numFmtId="49" fontId="95" fillId="37" borderId="129" applyProtection="0">
      <alignment horizontal="left" indent="1"/>
      <protection locked="0"/>
    </xf>
    <xf numFmtId="0" fontId="9" fillId="40" borderId="124" applyNumberFormat="0" applyFont="0" applyBorder="0" applyAlignment="0" applyProtection="0"/>
    <xf numFmtId="0" fontId="69" fillId="10" borderId="104" applyNumberFormat="0" applyProtection="0">
      <alignment horizontal="left" vertical="top" indent="1"/>
    </xf>
    <xf numFmtId="0" fontId="9" fillId="48" borderId="125" applyNumberFormat="0" applyAlignment="0" applyProtection="0"/>
    <xf numFmtId="4" fontId="69" fillId="10" borderId="104" applyNumberFormat="0" applyProtection="0">
      <alignment horizontal="right" vertical="center"/>
    </xf>
    <xf numFmtId="0" fontId="9" fillId="48" borderId="125" applyNumberFormat="0" applyAlignment="0" applyProtection="0"/>
    <xf numFmtId="0" fontId="9" fillId="10" borderId="104" applyNumberFormat="0" applyProtection="0">
      <alignment horizontal="left" vertical="center" indent="1"/>
    </xf>
    <xf numFmtId="49" fontId="95" fillId="37" borderId="129" applyProtection="0">
      <alignment horizontal="left" indent="1"/>
      <protection locked="0"/>
    </xf>
    <xf numFmtId="4" fontId="69" fillId="10" borderId="104" applyNumberFormat="0" applyProtection="0">
      <alignment horizontal="right" vertical="center"/>
    </xf>
    <xf numFmtId="0" fontId="9" fillId="14" borderId="104" applyNumberFormat="0" applyProtection="0">
      <alignment horizontal="left" vertical="top" indent="1"/>
    </xf>
    <xf numFmtId="4" fontId="71" fillId="12" borderId="104" applyNumberFormat="0" applyProtection="0">
      <alignment vertical="center"/>
    </xf>
    <xf numFmtId="10" fontId="76" fillId="40" borderId="129" applyNumberFormat="0" applyBorder="0" applyAlignment="0" applyProtection="0"/>
    <xf numFmtId="40" fontId="89" fillId="40" borderId="129">
      <alignment vertical="center"/>
    </xf>
    <xf numFmtId="4" fontId="69" fillId="35" borderId="104" applyNumberFormat="0" applyProtection="0">
      <alignment horizontal="left" vertical="center" indent="1"/>
    </xf>
    <xf numFmtId="10" fontId="76" fillId="40" borderId="129" applyNumberFormat="0" applyBorder="0" applyAlignment="0" applyProtection="0"/>
    <xf numFmtId="0" fontId="69" fillId="12" borderId="104" applyNumberFormat="0" applyProtection="0">
      <alignment horizontal="left" vertical="top" indent="1"/>
    </xf>
    <xf numFmtId="0" fontId="9" fillId="16" borderId="104" applyNumberFormat="0" applyProtection="0">
      <alignment horizontal="left" vertical="top" indent="1"/>
    </xf>
    <xf numFmtId="40" fontId="89" fillId="40" borderId="129">
      <alignment vertical="center"/>
    </xf>
    <xf numFmtId="4" fontId="69" fillId="31" borderId="104" applyNumberFormat="0" applyProtection="0">
      <alignment horizontal="right" vertical="center"/>
    </xf>
    <xf numFmtId="0" fontId="9" fillId="14" borderId="104" applyNumberFormat="0" applyProtection="0">
      <alignment horizontal="left" vertical="center" indent="1"/>
    </xf>
    <xf numFmtId="0" fontId="9" fillId="14" borderId="104" applyNumberFormat="0" applyProtection="0">
      <alignment horizontal="left" vertical="center" indent="1"/>
    </xf>
    <xf numFmtId="0" fontId="9" fillId="31" borderId="104" applyNumberFormat="0" applyProtection="0">
      <alignment horizontal="left" vertical="center" indent="1"/>
    </xf>
    <xf numFmtId="49" fontId="95" fillId="38" borderId="129" applyProtection="0">
      <alignment horizontal="left" indent="1"/>
      <protection locked="0"/>
    </xf>
    <xf numFmtId="211" fontId="82" fillId="37" borderId="129">
      <alignment horizontal="center"/>
      <protection locked="0"/>
    </xf>
    <xf numFmtId="0" fontId="9" fillId="48" borderId="125" applyNumberFormat="0" applyAlignment="0" applyProtection="0"/>
    <xf numFmtId="211" fontId="82" fillId="37" borderId="129">
      <alignment horizontal="center"/>
      <protection locked="0"/>
    </xf>
    <xf numFmtId="0" fontId="9" fillId="16" borderId="104" applyNumberFormat="0" applyProtection="0">
      <alignment horizontal="left" vertical="center" indent="1"/>
    </xf>
    <xf numFmtId="181" fontId="80" fillId="37" borderId="129">
      <protection locked="0"/>
    </xf>
    <xf numFmtId="0" fontId="9" fillId="31" borderId="104" applyNumberFormat="0" applyProtection="0">
      <alignment horizontal="left" vertical="center" indent="1"/>
    </xf>
    <xf numFmtId="0" fontId="9" fillId="0" borderId="128" applyFont="0" applyFill="0" applyBorder="0" applyAlignment="0" applyProtection="0"/>
    <xf numFmtId="0" fontId="9" fillId="40" borderId="124" applyNumberFormat="0" applyFont="0" applyBorder="0" applyAlignment="0" applyProtection="0"/>
    <xf numFmtId="4" fontId="69" fillId="12" borderId="104" applyNumberFormat="0" applyProtection="0">
      <alignment horizontal="left" vertical="center" indent="1"/>
    </xf>
    <xf numFmtId="4" fontId="71" fillId="31" borderId="104" applyNumberFormat="0" applyProtection="0">
      <alignment horizontal="right" vertical="center"/>
    </xf>
    <xf numFmtId="4" fontId="69" fillId="31" borderId="104" applyNumberFormat="0" applyProtection="0">
      <alignment horizontal="right" vertical="center"/>
    </xf>
    <xf numFmtId="49" fontId="95" fillId="37" borderId="129" applyProtection="0">
      <alignment horizontal="left" indent="1"/>
      <protection locked="0"/>
    </xf>
    <xf numFmtId="0" fontId="9" fillId="16" borderId="104" applyNumberFormat="0" applyProtection="0">
      <alignment horizontal="left" vertical="top" indent="1"/>
    </xf>
    <xf numFmtId="0" fontId="9" fillId="10" borderId="104" applyNumberFormat="0" applyProtection="0">
      <alignment horizontal="left" vertical="center" indent="1"/>
    </xf>
    <xf numFmtId="0" fontId="9" fillId="16" borderId="104" applyNumberFormat="0" applyProtection="0">
      <alignment horizontal="left" vertical="top" indent="1"/>
    </xf>
    <xf numFmtId="0" fontId="9" fillId="10" borderId="104" applyNumberFormat="0" applyProtection="0">
      <alignment horizontal="left" vertical="center" indent="1"/>
    </xf>
    <xf numFmtId="10" fontId="76" fillId="40" borderId="129" applyNumberFormat="0" applyBorder="0" applyAlignment="0" applyProtection="0"/>
    <xf numFmtId="10" fontId="76" fillId="40" borderId="129" applyNumberFormat="0" applyBorder="0" applyAlignment="0" applyProtection="0"/>
    <xf numFmtId="10" fontId="76" fillId="40" borderId="129" applyNumberFormat="0" applyBorder="0" applyAlignment="0" applyProtection="0"/>
    <xf numFmtId="4" fontId="69" fillId="31" borderId="104" applyNumberFormat="0" applyProtection="0">
      <alignment horizontal="right" vertical="center"/>
    </xf>
    <xf numFmtId="0" fontId="9" fillId="48" borderId="125" applyNumberFormat="0" applyAlignment="0" applyProtection="0"/>
    <xf numFmtId="0" fontId="9" fillId="16" borderId="104" applyNumberFormat="0" applyProtection="0">
      <alignment horizontal="left" vertical="top" indent="1"/>
    </xf>
    <xf numFmtId="0" fontId="9" fillId="14" borderId="104" applyNumberFormat="0" applyProtection="0">
      <alignment horizontal="left" vertical="center" indent="1"/>
    </xf>
    <xf numFmtId="211" fontId="82" fillId="37" borderId="129">
      <alignment horizontal="center"/>
      <protection locked="0"/>
    </xf>
    <xf numFmtId="0" fontId="9" fillId="31" borderId="104" applyNumberFormat="0" applyProtection="0">
      <alignment horizontal="left" vertical="center" indent="1"/>
    </xf>
    <xf numFmtId="4" fontId="71" fillId="31" borderId="104" applyNumberFormat="0" applyProtection="0">
      <alignment horizontal="right" vertical="center"/>
    </xf>
    <xf numFmtId="4" fontId="67" fillId="25" borderId="104" applyNumberFormat="0" applyProtection="0">
      <alignment horizontal="left" vertical="center" indent="1"/>
    </xf>
    <xf numFmtId="4" fontId="69" fillId="26" borderId="104" applyNumberFormat="0" applyProtection="0">
      <alignment horizontal="right" vertical="center"/>
    </xf>
    <xf numFmtId="0" fontId="9" fillId="48" borderId="125" applyNumberFormat="0" applyAlignment="0" applyProtection="0"/>
    <xf numFmtId="4" fontId="69" fillId="31" borderId="104" applyNumberFormat="0" applyProtection="0">
      <alignment horizontal="right" vertical="center"/>
    </xf>
    <xf numFmtId="0" fontId="69" fillId="10" borderId="104" applyNumberFormat="0" applyProtection="0">
      <alignment horizontal="left" vertical="top" indent="1"/>
    </xf>
    <xf numFmtId="0" fontId="9" fillId="40" borderId="124" applyNumberFormat="0" applyFont="0" applyBorder="0" applyAlignment="0" applyProtection="0"/>
    <xf numFmtId="0" fontId="9" fillId="14" borderId="104" applyNumberFormat="0" applyProtection="0">
      <alignment horizontal="left" vertical="center" indent="1"/>
    </xf>
    <xf numFmtId="181" fontId="80" fillId="37" borderId="129">
      <protection locked="0"/>
    </xf>
    <xf numFmtId="0" fontId="9" fillId="48" borderId="125" applyNumberFormat="0" applyAlignment="0" applyProtection="0"/>
    <xf numFmtId="4" fontId="69" fillId="31" borderId="104" applyNumberFormat="0" applyProtection="0">
      <alignment horizontal="right" vertical="center"/>
    </xf>
    <xf numFmtId="49" fontId="95" fillId="37" borderId="129" applyProtection="0">
      <alignment horizontal="left" indent="1"/>
      <protection locked="0"/>
    </xf>
    <xf numFmtId="4" fontId="71" fillId="31" borderId="104" applyNumberFormat="0" applyProtection="0">
      <alignment horizontal="right" vertical="center"/>
    </xf>
    <xf numFmtId="211" fontId="82" fillId="37" borderId="129">
      <alignment horizontal="center"/>
      <protection locked="0"/>
    </xf>
    <xf numFmtId="211" fontId="82" fillId="37" borderId="129">
      <alignment horizontal="center"/>
      <protection locked="0"/>
    </xf>
    <xf numFmtId="4" fontId="69" fillId="27"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4" fontId="69" fillId="10" borderId="104" applyNumberFormat="0" applyProtection="0">
      <alignment horizontal="right" vertical="center"/>
    </xf>
    <xf numFmtId="211" fontId="82" fillId="37" borderId="129">
      <alignment horizontal="center"/>
      <protection locked="0"/>
    </xf>
    <xf numFmtId="0" fontId="69" fillId="12" borderId="104" applyNumberFormat="0" applyProtection="0">
      <alignment horizontal="left" vertical="top" indent="1"/>
    </xf>
    <xf numFmtId="4" fontId="69" fillId="31" borderId="104" applyNumberFormat="0" applyProtection="0">
      <alignment horizontal="right" vertical="center"/>
    </xf>
    <xf numFmtId="0" fontId="9" fillId="48" borderId="125" applyNumberFormat="0" applyAlignment="0" applyProtection="0"/>
    <xf numFmtId="0" fontId="9" fillId="31" borderId="104" applyNumberFormat="0" applyProtection="0">
      <alignment horizontal="left" vertical="center" indent="1"/>
    </xf>
    <xf numFmtId="4" fontId="73" fillId="31" borderId="104" applyNumberFormat="0" applyProtection="0">
      <alignment horizontal="right" vertical="center"/>
    </xf>
    <xf numFmtId="40" fontId="89" fillId="40" borderId="129">
      <alignment vertical="center"/>
    </xf>
    <xf numFmtId="4" fontId="69" fillId="10" borderId="104" applyNumberFormat="0" applyProtection="0">
      <alignment horizontal="right" vertical="center"/>
    </xf>
    <xf numFmtId="0" fontId="94" fillId="0" borderId="128">
      <alignment horizontal="left" vertical="center"/>
    </xf>
    <xf numFmtId="49" fontId="95" fillId="37" borderId="129" applyProtection="0">
      <alignment horizontal="left" indent="1"/>
      <protection locked="0"/>
    </xf>
    <xf numFmtId="4" fontId="71" fillId="31" borderId="104" applyNumberFormat="0" applyProtection="0">
      <alignment horizontal="right" vertical="center"/>
    </xf>
    <xf numFmtId="4" fontId="69" fillId="29" borderId="104" applyNumberFormat="0" applyProtection="0">
      <alignment horizontal="right" vertical="center"/>
    </xf>
    <xf numFmtId="0" fontId="9" fillId="14" borderId="104" applyNumberFormat="0" applyProtection="0">
      <alignment horizontal="left" vertical="center" indent="1"/>
    </xf>
    <xf numFmtId="0" fontId="9" fillId="10" borderId="104" applyNumberFormat="0" applyProtection="0">
      <alignment horizontal="left" vertical="top" indent="1"/>
    </xf>
    <xf numFmtId="4" fontId="69" fillId="31" borderId="104" applyNumberFormat="0" applyProtection="0">
      <alignment horizontal="right" vertical="center"/>
    </xf>
    <xf numFmtId="4" fontId="71" fillId="31" borderId="104" applyNumberFormat="0" applyProtection="0">
      <alignment horizontal="right" vertical="center"/>
    </xf>
    <xf numFmtId="49" fontId="95" fillId="38" borderId="129" applyProtection="0">
      <alignment horizontal="left" indent="1"/>
      <protection locked="0"/>
    </xf>
    <xf numFmtId="0" fontId="9" fillId="0" borderId="128" applyFont="0" applyFill="0" applyBorder="0" applyAlignment="0" applyProtection="0"/>
    <xf numFmtId="4" fontId="69" fillId="23" borderId="104" applyNumberFormat="0" applyProtection="0">
      <alignment horizontal="right" vertical="center"/>
    </xf>
    <xf numFmtId="4" fontId="69" fillId="11" borderId="104" applyNumberFormat="0" applyProtection="0">
      <alignment horizontal="right" vertical="center"/>
    </xf>
    <xf numFmtId="0" fontId="69" fillId="10" borderId="104" applyNumberFormat="0" applyProtection="0">
      <alignment horizontal="left" vertical="top" indent="1"/>
    </xf>
    <xf numFmtId="4" fontId="69" fillId="31" borderId="104" applyNumberFormat="0" applyProtection="0">
      <alignment horizontal="right" vertical="center"/>
    </xf>
    <xf numFmtId="0" fontId="9" fillId="14" borderId="104" applyNumberFormat="0" applyProtection="0">
      <alignment horizontal="left" vertical="center" indent="1"/>
    </xf>
    <xf numFmtId="49" fontId="95" fillId="37" borderId="129" applyProtection="0">
      <alignment horizontal="left" indent="1"/>
      <protection locked="0"/>
    </xf>
    <xf numFmtId="10" fontId="76" fillId="40" borderId="129" applyNumberFormat="0" applyBorder="0" applyAlignment="0" applyProtection="0"/>
    <xf numFmtId="49" fontId="95" fillId="38" borderId="129" applyProtection="0">
      <alignment horizontal="left" indent="1"/>
      <protection locked="0"/>
    </xf>
    <xf numFmtId="0" fontId="9" fillId="14" borderId="104" applyNumberFormat="0" applyProtection="0">
      <alignment horizontal="left" vertical="center" indent="1"/>
    </xf>
    <xf numFmtId="4" fontId="67" fillId="25" borderId="104" applyNumberFormat="0" applyProtection="0">
      <alignment horizontal="left" vertical="center" indent="1"/>
    </xf>
    <xf numFmtId="0" fontId="9" fillId="0" borderId="128" applyFont="0" applyFill="0" applyBorder="0" applyAlignment="0" applyProtection="0"/>
    <xf numFmtId="0" fontId="9" fillId="14" borderId="104" applyNumberFormat="0" applyProtection="0">
      <alignment horizontal="left" vertical="center" indent="1"/>
    </xf>
    <xf numFmtId="4" fontId="69" fillId="23" borderId="104" applyNumberFormat="0" applyProtection="0">
      <alignment horizontal="right" vertical="center"/>
    </xf>
    <xf numFmtId="0" fontId="9" fillId="14" borderId="104" applyNumberFormat="0" applyProtection="0">
      <alignment horizontal="left" vertical="center" indent="1"/>
    </xf>
    <xf numFmtId="4" fontId="69" fillId="24" borderId="104" applyNumberFormat="0" applyProtection="0">
      <alignment horizontal="right" vertical="center"/>
    </xf>
    <xf numFmtId="0" fontId="9" fillId="40" borderId="124" applyNumberFormat="0" applyFont="0" applyBorder="0" applyAlignment="0" applyProtection="0"/>
    <xf numFmtId="211" fontId="82" fillId="37" borderId="129">
      <alignment horizontal="center"/>
      <protection locked="0"/>
    </xf>
    <xf numFmtId="49" fontId="95" fillId="38" borderId="129" applyProtection="0">
      <alignment horizontal="left" indent="1"/>
      <protection locked="0"/>
    </xf>
    <xf numFmtId="4" fontId="69" fillId="10" borderId="104" applyNumberFormat="0" applyProtection="0">
      <alignment horizontal="right" vertical="center"/>
    </xf>
    <xf numFmtId="0" fontId="69" fillId="10" borderId="104" applyNumberFormat="0" applyProtection="0">
      <alignment horizontal="left" vertical="top" indent="1"/>
    </xf>
    <xf numFmtId="211" fontId="82" fillId="37" borderId="129">
      <alignment horizontal="center"/>
      <protection locked="0"/>
    </xf>
    <xf numFmtId="4" fontId="69" fillId="15" borderId="104" applyNumberFormat="0" applyProtection="0">
      <alignment horizontal="right" vertical="center"/>
    </xf>
    <xf numFmtId="0" fontId="9" fillId="16" borderId="104" applyNumberFormat="0" applyProtection="0">
      <alignment horizontal="left" vertical="top" indent="1"/>
    </xf>
    <xf numFmtId="0" fontId="9" fillId="16" borderId="104" applyNumberFormat="0" applyProtection="0">
      <alignment horizontal="left" vertical="top" indent="1"/>
    </xf>
    <xf numFmtId="0" fontId="9" fillId="16" borderId="104" applyNumberFormat="0" applyProtection="0">
      <alignment horizontal="left" vertical="top" indent="1"/>
    </xf>
    <xf numFmtId="10" fontId="76" fillId="40" borderId="129" applyNumberFormat="0" applyBorder="0" applyAlignment="0" applyProtection="0"/>
    <xf numFmtId="0" fontId="9" fillId="14" borderId="104" applyNumberFormat="0" applyProtection="0">
      <alignment horizontal="left" vertical="center" indent="1"/>
    </xf>
    <xf numFmtId="0" fontId="9" fillId="14" borderId="104" applyNumberFormat="0" applyProtection="0">
      <alignment horizontal="left" vertical="center" indent="1"/>
    </xf>
    <xf numFmtId="49" fontId="95" fillId="38" borderId="129" applyProtection="0">
      <alignment horizontal="left" indent="1"/>
      <protection locked="0"/>
    </xf>
    <xf numFmtId="0" fontId="9" fillId="48" borderId="125" applyNumberFormat="0" applyAlignment="0" applyProtection="0"/>
    <xf numFmtId="181" fontId="80" fillId="37" borderId="129">
      <protection locked="0"/>
    </xf>
    <xf numFmtId="10" fontId="76" fillId="40" borderId="129" applyNumberFormat="0" applyBorder="0" applyAlignment="0" applyProtection="0"/>
    <xf numFmtId="4" fontId="69" fillId="31" borderId="104" applyNumberFormat="0" applyProtection="0">
      <alignment horizontal="right" vertical="center"/>
    </xf>
    <xf numFmtId="4" fontId="69" fillId="24" borderId="104" applyNumberFormat="0" applyProtection="0">
      <alignment horizontal="right" vertical="center"/>
    </xf>
    <xf numFmtId="0" fontId="9" fillId="40" borderId="124" applyNumberFormat="0" applyFont="0" applyBorder="0" applyAlignment="0" applyProtection="0"/>
    <xf numFmtId="4" fontId="71" fillId="31" borderId="104" applyNumberFormat="0" applyProtection="0">
      <alignment horizontal="right" vertical="center"/>
    </xf>
    <xf numFmtId="0" fontId="9" fillId="40" borderId="124" applyNumberFormat="0" applyFont="0" applyBorder="0" applyAlignment="0" applyProtection="0"/>
    <xf numFmtId="10" fontId="76" fillId="40" borderId="129" applyNumberFormat="0" applyBorder="0" applyAlignment="0" applyProtection="0"/>
    <xf numFmtId="211" fontId="82" fillId="37" borderId="129">
      <alignment horizontal="center"/>
      <protection locked="0"/>
    </xf>
    <xf numFmtId="4" fontId="69" fillId="31" borderId="104" applyNumberFormat="0" applyProtection="0">
      <alignment horizontal="right" vertical="center"/>
    </xf>
    <xf numFmtId="0" fontId="9" fillId="31" borderId="104" applyNumberFormat="0" applyProtection="0">
      <alignment horizontal="left" vertical="center" indent="1"/>
    </xf>
    <xf numFmtId="0" fontId="94" fillId="0" borderId="128">
      <alignment horizontal="left" vertical="center"/>
    </xf>
    <xf numFmtId="0" fontId="67" fillId="25" borderId="104" applyNumberFormat="0" applyProtection="0">
      <alignment horizontal="left" vertical="top" indent="1"/>
    </xf>
    <xf numFmtId="0" fontId="9" fillId="14" borderId="104" applyNumberFormat="0" applyProtection="0">
      <alignment horizontal="left" vertical="center" indent="1"/>
    </xf>
    <xf numFmtId="211" fontId="82" fillId="37" borderId="129">
      <alignment horizontal="center"/>
      <protection locked="0"/>
    </xf>
    <xf numFmtId="0" fontId="9" fillId="48" borderId="125" applyNumberFormat="0" applyAlignment="0" applyProtection="0"/>
    <xf numFmtId="0" fontId="9" fillId="40" borderId="124" applyNumberFormat="0" applyFont="0" applyBorder="0" applyAlignment="0" applyProtection="0"/>
    <xf numFmtId="0" fontId="9" fillId="14" borderId="104" applyNumberFormat="0" applyProtection="0">
      <alignment horizontal="left" vertical="center" indent="1"/>
    </xf>
    <xf numFmtId="0" fontId="94" fillId="0" borderId="128">
      <alignment horizontal="left" vertical="center"/>
    </xf>
    <xf numFmtId="181" fontId="80" fillId="37" borderId="129">
      <protection locked="0"/>
    </xf>
    <xf numFmtId="0" fontId="9" fillId="16" borderId="104" applyNumberFormat="0" applyProtection="0">
      <alignment horizontal="left" vertical="top" indent="1"/>
    </xf>
    <xf numFmtId="181" fontId="80" fillId="37" borderId="129">
      <protection locked="0"/>
    </xf>
    <xf numFmtId="0" fontId="9" fillId="40" borderId="124" applyNumberFormat="0" applyFont="0" applyBorder="0" applyAlignment="0" applyProtection="0"/>
    <xf numFmtId="0" fontId="9" fillId="0" borderId="128" applyFont="0" applyFill="0" applyBorder="0" applyAlignment="0" applyProtection="0"/>
    <xf numFmtId="0" fontId="9" fillId="10" borderId="104" applyNumberFormat="0" applyProtection="0">
      <alignment horizontal="left" vertical="center" indent="1"/>
    </xf>
    <xf numFmtId="40" fontId="89" fillId="19" borderId="101">
      <alignment vertical="center"/>
    </xf>
    <xf numFmtId="0" fontId="9" fillId="14" borderId="104" applyNumberFormat="0" applyProtection="0">
      <alignment horizontal="left" vertical="center" indent="1"/>
    </xf>
    <xf numFmtId="0" fontId="9" fillId="31" borderId="104" applyNumberFormat="0" applyProtection="0">
      <alignment horizontal="left" vertical="center" indent="1"/>
    </xf>
    <xf numFmtId="4" fontId="69" fillId="11" borderId="104" applyNumberFormat="0" applyProtection="0">
      <alignment horizontal="right" vertical="center"/>
    </xf>
    <xf numFmtId="4" fontId="69" fillId="27" borderId="104" applyNumberFormat="0" applyProtection="0">
      <alignment horizontal="right" vertical="center"/>
    </xf>
    <xf numFmtId="49" fontId="95" fillId="37" borderId="129" applyProtection="0">
      <alignment horizontal="left" indent="1"/>
      <protection locked="0"/>
    </xf>
    <xf numFmtId="10" fontId="76" fillId="40" borderId="129" applyNumberFormat="0" applyBorder="0" applyAlignment="0" applyProtection="0"/>
    <xf numFmtId="4" fontId="69" fillId="31" borderId="104" applyNumberFormat="0" applyProtection="0">
      <alignment horizontal="right" vertical="center"/>
    </xf>
    <xf numFmtId="4" fontId="67" fillId="25" borderId="104" applyNumberFormat="0" applyProtection="0">
      <alignment horizontal="left" vertical="center" indent="1"/>
    </xf>
    <xf numFmtId="49" fontId="95" fillId="38" borderId="129" applyProtection="0">
      <alignment horizontal="left" indent="1"/>
      <protection locked="0"/>
    </xf>
    <xf numFmtId="4" fontId="69" fillId="35" borderId="104" applyNumberFormat="0" applyProtection="0">
      <alignment horizontal="left" vertical="center" indent="1"/>
    </xf>
    <xf numFmtId="0" fontId="9" fillId="14" borderId="104" applyNumberFormat="0" applyProtection="0">
      <alignment horizontal="left" vertical="center" indent="1"/>
    </xf>
    <xf numFmtId="0" fontId="9" fillId="16" borderId="104" applyNumberFormat="0" applyProtection="0">
      <alignment horizontal="left" vertical="top" indent="1"/>
    </xf>
    <xf numFmtId="10" fontId="76" fillId="40" borderId="129" applyNumberFormat="0" applyBorder="0" applyAlignment="0" applyProtection="0"/>
    <xf numFmtId="0" fontId="9" fillId="14" borderId="104" applyNumberFormat="0" applyProtection="0">
      <alignment horizontal="left" vertical="top" indent="1"/>
    </xf>
    <xf numFmtId="4" fontId="69" fillId="29" borderId="104" applyNumberFormat="0" applyProtection="0">
      <alignment horizontal="right" vertical="center"/>
    </xf>
    <xf numFmtId="0" fontId="9" fillId="0" borderId="128" applyFont="0" applyFill="0" applyBorder="0" applyAlignment="0" applyProtection="0"/>
    <xf numFmtId="4" fontId="69" fillId="31" borderId="104" applyNumberFormat="0" applyProtection="0">
      <alignment horizontal="right" vertical="center"/>
    </xf>
    <xf numFmtId="10" fontId="76" fillId="40" borderId="129" applyNumberFormat="0" applyBorder="0" applyAlignment="0" applyProtection="0"/>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0" fontId="9" fillId="16" borderId="104" applyNumberFormat="0" applyProtection="0">
      <alignment horizontal="left" vertical="center" indent="1"/>
    </xf>
    <xf numFmtId="0" fontId="9" fillId="40" borderId="124" applyNumberFormat="0" applyFont="0" applyBorder="0" applyAlignment="0" applyProtection="0"/>
    <xf numFmtId="4" fontId="69" fillId="35" borderId="104" applyNumberFormat="0" applyProtection="0">
      <alignment horizontal="left" vertical="center" indent="1"/>
    </xf>
    <xf numFmtId="0" fontId="9" fillId="10" borderId="104" applyNumberFormat="0" applyProtection="0">
      <alignment horizontal="left" vertical="center" indent="1"/>
    </xf>
    <xf numFmtId="0" fontId="9" fillId="10" borderId="104" applyNumberFormat="0" applyProtection="0">
      <alignment horizontal="left" vertical="top" indent="1"/>
    </xf>
    <xf numFmtId="4" fontId="68" fillId="25" borderId="104" applyNumberFormat="0" applyProtection="0">
      <alignment vertical="center"/>
    </xf>
    <xf numFmtId="4" fontId="67" fillId="25" borderId="104" applyNumberFormat="0" applyProtection="0">
      <alignment vertical="center"/>
    </xf>
    <xf numFmtId="0" fontId="94" fillId="0" borderId="128">
      <alignment horizontal="left" vertical="center"/>
    </xf>
    <xf numFmtId="0" fontId="9" fillId="14" borderId="104" applyNumberFormat="0" applyProtection="0">
      <alignment horizontal="left" vertical="center" indent="1"/>
    </xf>
    <xf numFmtId="10" fontId="76" fillId="40" borderId="129" applyNumberFormat="0" applyBorder="0" applyAlignment="0" applyProtection="0"/>
    <xf numFmtId="0" fontId="9" fillId="40" borderId="124" applyNumberFormat="0" applyFont="0" applyBorder="0" applyAlignment="0" applyProtection="0"/>
    <xf numFmtId="10" fontId="76" fillId="40" borderId="129" applyNumberFormat="0" applyBorder="0" applyAlignment="0" applyProtection="0"/>
    <xf numFmtId="4" fontId="69" fillId="11" borderId="104" applyNumberFormat="0" applyProtection="0">
      <alignment horizontal="right" vertical="center"/>
    </xf>
    <xf numFmtId="4" fontId="69" fillId="23" borderId="104" applyNumberFormat="0" applyProtection="0">
      <alignment horizontal="right" vertical="center"/>
    </xf>
    <xf numFmtId="0" fontId="9" fillId="40" borderId="124" applyNumberFormat="0" applyFont="0" applyBorder="0" applyAlignment="0" applyProtection="0"/>
    <xf numFmtId="0" fontId="9" fillId="31" borderId="104" applyNumberFormat="0" applyProtection="0">
      <alignment horizontal="left" vertical="center" indent="1"/>
    </xf>
    <xf numFmtId="0" fontId="9" fillId="14" borderId="104" applyNumberFormat="0" applyProtection="0">
      <alignment horizontal="left" vertical="top" indent="1"/>
    </xf>
    <xf numFmtId="0" fontId="9" fillId="14" borderId="104" applyNumberFormat="0" applyProtection="0">
      <alignment horizontal="left" vertical="top" indent="1"/>
    </xf>
    <xf numFmtId="0" fontId="9" fillId="14" borderId="104" applyNumberFormat="0" applyProtection="0">
      <alignment horizontal="left" vertical="center" indent="1"/>
    </xf>
    <xf numFmtId="10" fontId="76" fillId="40" borderId="129" applyNumberFormat="0" applyBorder="0" applyAlignment="0" applyProtection="0"/>
    <xf numFmtId="49" fontId="95" fillId="38" borderId="129" applyProtection="0">
      <alignment horizontal="left" indent="1"/>
      <protection locked="0"/>
    </xf>
    <xf numFmtId="0" fontId="9" fillId="16" borderId="104" applyNumberFormat="0" applyProtection="0">
      <alignment horizontal="left" vertical="top" indent="1"/>
    </xf>
    <xf numFmtId="4" fontId="69" fillId="31" borderId="104" applyNumberFormat="0" applyProtection="0">
      <alignment horizontal="right" vertical="center"/>
    </xf>
    <xf numFmtId="4" fontId="69" fillId="29" borderId="104" applyNumberFormat="0" applyProtection="0">
      <alignment horizontal="right" vertical="center"/>
    </xf>
    <xf numFmtId="40" fontId="89" fillId="40" borderId="129">
      <alignment vertical="center"/>
    </xf>
    <xf numFmtId="211" fontId="82" fillId="37" borderId="129">
      <alignment horizontal="center"/>
      <protection locked="0"/>
    </xf>
    <xf numFmtId="0" fontId="9" fillId="14" borderId="104" applyNumberFormat="0" applyProtection="0">
      <alignment horizontal="left" vertical="center" indent="1"/>
    </xf>
    <xf numFmtId="10" fontId="76" fillId="40" borderId="129" applyNumberFormat="0" applyBorder="0" applyAlignment="0" applyProtection="0"/>
    <xf numFmtId="0" fontId="9" fillId="40" borderId="124" applyNumberFormat="0" applyFont="0" applyBorder="0" applyAlignment="0" applyProtection="0"/>
    <xf numFmtId="4" fontId="71" fillId="31" borderId="104" applyNumberFormat="0" applyProtection="0">
      <alignment horizontal="right" vertical="center"/>
    </xf>
    <xf numFmtId="0" fontId="9" fillId="31" borderId="104" applyNumberFormat="0" applyProtection="0">
      <alignment horizontal="left" vertical="center" indent="1"/>
    </xf>
    <xf numFmtId="10" fontId="76" fillId="40" borderId="129" applyNumberFormat="0" applyBorder="0" applyAlignment="0" applyProtection="0"/>
    <xf numFmtId="0" fontId="94" fillId="0" borderId="128">
      <alignment horizontal="left" vertical="center"/>
    </xf>
    <xf numFmtId="0" fontId="67" fillId="25" borderId="104" applyNumberFormat="0" applyProtection="0">
      <alignment horizontal="left" vertical="top" indent="1"/>
    </xf>
    <xf numFmtId="181" fontId="80" fillId="37" borderId="129">
      <protection locked="0"/>
    </xf>
    <xf numFmtId="0" fontId="9" fillId="31" borderId="104" applyNumberFormat="0" applyProtection="0">
      <alignment horizontal="left" vertical="center" indent="1"/>
    </xf>
    <xf numFmtId="0" fontId="9" fillId="16" borderId="104" applyNumberFormat="0" applyProtection="0">
      <alignment horizontal="left" vertical="top" indent="1"/>
    </xf>
    <xf numFmtId="0" fontId="9" fillId="16" borderId="104" applyNumberFormat="0" applyProtection="0">
      <alignment horizontal="left" vertical="center" indent="1"/>
    </xf>
    <xf numFmtId="4" fontId="69" fillId="10" borderId="104" applyNumberFormat="0" applyProtection="0">
      <alignment horizontal="right" vertical="center"/>
    </xf>
    <xf numFmtId="0" fontId="9" fillId="40" borderId="124" applyNumberFormat="0" applyFont="0" applyBorder="0" applyAlignment="0" applyProtection="0"/>
    <xf numFmtId="4" fontId="69" fillId="31" borderId="104" applyNumberFormat="0" applyProtection="0">
      <alignment horizontal="right" vertical="center"/>
    </xf>
    <xf numFmtId="0" fontId="9" fillId="14" borderId="104" applyNumberFormat="0" applyProtection="0">
      <alignment horizontal="left" vertical="center" indent="1"/>
    </xf>
    <xf numFmtId="0" fontId="9" fillId="40" borderId="124" applyNumberFormat="0" applyFont="0" applyBorder="0" applyAlignment="0" applyProtection="0"/>
    <xf numFmtId="49" fontId="95" fillId="37" borderId="129" applyProtection="0">
      <alignment horizontal="left" indent="1"/>
      <protection locked="0"/>
    </xf>
    <xf numFmtId="0" fontId="9" fillId="31" borderId="104" applyNumberFormat="0" applyProtection="0">
      <alignment horizontal="left" vertical="center" indent="1"/>
    </xf>
    <xf numFmtId="4" fontId="69" fillId="15" borderId="104" applyNumberFormat="0" applyProtection="0">
      <alignment horizontal="right" vertical="center"/>
    </xf>
    <xf numFmtId="211" fontId="82" fillId="37" borderId="129">
      <alignment horizontal="center"/>
      <protection locked="0"/>
    </xf>
    <xf numFmtId="0" fontId="9" fillId="40" borderId="124" applyNumberFormat="0" applyFont="0" applyBorder="0" applyAlignment="0" applyProtection="0"/>
    <xf numFmtId="0" fontId="9" fillId="31" borderId="104" applyNumberFormat="0" applyProtection="0">
      <alignment horizontal="left" vertical="center" indent="1"/>
    </xf>
    <xf numFmtId="0" fontId="9" fillId="0" borderId="0"/>
    <xf numFmtId="0" fontId="9" fillId="16" borderId="104" applyNumberFormat="0" applyProtection="0">
      <alignment horizontal="left" vertical="top" indent="1"/>
    </xf>
    <xf numFmtId="4" fontId="69" fillId="12" borderId="104" applyNumberFormat="0" applyProtection="0">
      <alignment vertical="center"/>
    </xf>
    <xf numFmtId="0" fontId="9" fillId="0" borderId="128" applyFont="0" applyFill="0" applyBorder="0" applyAlignment="0" applyProtection="0"/>
    <xf numFmtId="0" fontId="9" fillId="16" borderId="104" applyNumberFormat="0" applyProtection="0">
      <alignment horizontal="left" vertical="center" indent="1"/>
    </xf>
    <xf numFmtId="4" fontId="69" fillId="31" borderId="104" applyNumberFormat="0" applyProtection="0">
      <alignment horizontal="right" vertical="center"/>
    </xf>
    <xf numFmtId="4" fontId="69" fillId="31" borderId="104" applyNumberFormat="0" applyProtection="0">
      <alignment horizontal="right" vertical="center"/>
    </xf>
    <xf numFmtId="10" fontId="76" fillId="40" borderId="129" applyNumberFormat="0" applyBorder="0" applyAlignment="0" applyProtection="0"/>
    <xf numFmtId="0" fontId="9" fillId="0" borderId="128" applyFont="0" applyFill="0" applyBorder="0" applyAlignment="0" applyProtection="0"/>
    <xf numFmtId="0" fontId="9" fillId="16" borderId="104" applyNumberFormat="0" applyProtection="0">
      <alignment horizontal="left" vertical="top" indent="1"/>
    </xf>
    <xf numFmtId="0" fontId="9" fillId="48" borderId="125" applyNumberFormat="0" applyAlignment="0" applyProtection="0"/>
    <xf numFmtId="4" fontId="69" fillId="29" borderId="104" applyNumberFormat="0" applyProtection="0">
      <alignment horizontal="right" vertical="center"/>
    </xf>
    <xf numFmtId="0" fontId="9" fillId="16" borderId="104" applyNumberFormat="0" applyProtection="0">
      <alignment horizontal="left" vertical="top" indent="1"/>
    </xf>
    <xf numFmtId="49" fontId="95" fillId="37" borderId="129" applyProtection="0">
      <alignment horizontal="left" indent="1"/>
      <protection locked="0"/>
    </xf>
    <xf numFmtId="211" fontId="82" fillId="37" borderId="129">
      <alignment horizontal="center"/>
      <protection locked="0"/>
    </xf>
    <xf numFmtId="0" fontId="9" fillId="40" borderId="124" applyNumberFormat="0" applyFont="0" applyBorder="0" applyAlignment="0" applyProtection="0"/>
    <xf numFmtId="211" fontId="82" fillId="37" borderId="129">
      <alignment horizontal="center"/>
      <protection locked="0"/>
    </xf>
    <xf numFmtId="0" fontId="9" fillId="14" borderId="104" applyNumberFormat="0" applyProtection="0">
      <alignment horizontal="left" vertical="center" indent="1"/>
    </xf>
    <xf numFmtId="0" fontId="94" fillId="0" borderId="128">
      <alignment horizontal="left" vertical="center"/>
    </xf>
    <xf numFmtId="0" fontId="9" fillId="31" borderId="104" applyNumberFormat="0" applyProtection="0">
      <alignment horizontal="left" vertical="center" indent="1"/>
    </xf>
    <xf numFmtId="4" fontId="69" fillId="17" borderId="104" applyNumberFormat="0" applyProtection="0">
      <alignment horizontal="right" vertical="center"/>
    </xf>
    <xf numFmtId="0" fontId="9" fillId="31" borderId="104" applyNumberFormat="0" applyProtection="0">
      <alignment horizontal="left" vertical="center" indent="1"/>
    </xf>
    <xf numFmtId="0" fontId="9" fillId="31" borderId="104" applyNumberFormat="0" applyProtection="0">
      <alignment horizontal="left" vertical="center" indent="1"/>
    </xf>
    <xf numFmtId="0" fontId="9" fillId="31" borderId="104" applyNumberFormat="0" applyProtection="0">
      <alignment horizontal="left" vertical="center" indent="1"/>
    </xf>
    <xf numFmtId="0" fontId="9" fillId="10" borderId="104" applyNumberFormat="0" applyProtection="0">
      <alignment horizontal="left" vertical="center" indent="1"/>
    </xf>
    <xf numFmtId="10" fontId="76" fillId="40" borderId="129" applyNumberFormat="0" applyBorder="0" applyAlignment="0" applyProtection="0"/>
    <xf numFmtId="0" fontId="9" fillId="16" borderId="104" applyNumberFormat="0" applyProtection="0">
      <alignment horizontal="left" vertical="top" indent="1"/>
    </xf>
    <xf numFmtId="0" fontId="9" fillId="13" borderId="129" applyNumberFormat="0">
      <protection locked="0"/>
    </xf>
    <xf numFmtId="10" fontId="76" fillId="40" borderId="129" applyNumberFormat="0" applyBorder="0" applyAlignment="0" applyProtection="0"/>
    <xf numFmtId="0" fontId="9" fillId="14" borderId="104" applyNumberFormat="0" applyProtection="0">
      <alignment horizontal="left" vertical="center" indent="1"/>
    </xf>
    <xf numFmtId="4" fontId="69" fillId="10" borderId="104" applyNumberFormat="0" applyProtection="0">
      <alignment horizontal="right" vertical="center"/>
    </xf>
    <xf numFmtId="0" fontId="9" fillId="14" borderId="104" applyNumberFormat="0" applyProtection="0">
      <alignment horizontal="left" vertical="center" indent="1"/>
    </xf>
    <xf numFmtId="10" fontId="76" fillId="40" borderId="129" applyNumberFormat="0" applyBorder="0" applyAlignment="0" applyProtection="0"/>
    <xf numFmtId="0" fontId="9" fillId="40" borderId="124" applyNumberFormat="0" applyFont="0" applyBorder="0" applyAlignment="0" applyProtection="0"/>
    <xf numFmtId="0" fontId="9" fillId="0" borderId="128" applyFont="0" applyFill="0" applyBorder="0" applyAlignment="0" applyProtection="0"/>
    <xf numFmtId="49" fontId="95" fillId="37" borderId="129" applyProtection="0">
      <alignment horizontal="left" indent="1"/>
      <protection locked="0"/>
    </xf>
    <xf numFmtId="4" fontId="69" fillId="31" borderId="104" applyNumberFormat="0" applyProtection="0">
      <alignment horizontal="right" vertical="center"/>
    </xf>
    <xf numFmtId="4" fontId="69" fillId="11" borderId="104" applyNumberFormat="0" applyProtection="0">
      <alignment horizontal="right" vertical="center"/>
    </xf>
    <xf numFmtId="0" fontId="9" fillId="31" borderId="104" applyNumberFormat="0" applyProtection="0">
      <alignment horizontal="left" vertical="center" indent="1"/>
    </xf>
    <xf numFmtId="211" fontId="82" fillId="37" borderId="129">
      <alignment horizontal="center"/>
      <protection locked="0"/>
    </xf>
    <xf numFmtId="4" fontId="69" fillId="12" borderId="104" applyNumberFormat="0" applyProtection="0">
      <alignment horizontal="left" vertical="center" indent="1"/>
    </xf>
    <xf numFmtId="49" fontId="95" fillId="38" borderId="129" applyProtection="0">
      <alignment horizontal="left" indent="1"/>
      <protection locked="0"/>
    </xf>
    <xf numFmtId="211" fontId="82" fillId="37" borderId="129">
      <alignment horizontal="center"/>
      <protection locked="0"/>
    </xf>
    <xf numFmtId="0" fontId="9" fillId="0" borderId="128" applyFont="0" applyFill="0" applyBorder="0" applyAlignment="0" applyProtection="0"/>
    <xf numFmtId="4" fontId="69" fillId="31" borderId="104" applyNumberFormat="0" applyProtection="0">
      <alignment horizontal="right" vertical="center"/>
    </xf>
    <xf numFmtId="4" fontId="69" fillId="10" borderId="104" applyNumberFormat="0" applyProtection="0">
      <alignment horizontal="right" vertical="center"/>
    </xf>
    <xf numFmtId="4" fontId="69" fillId="31" borderId="104" applyNumberFormat="0" applyProtection="0">
      <alignment horizontal="right" vertical="center"/>
    </xf>
    <xf numFmtId="49" fontId="95" fillId="37" borderId="129" applyProtection="0">
      <alignment horizontal="left" indent="1"/>
      <protection locked="0"/>
    </xf>
    <xf numFmtId="40" fontId="89" fillId="19" borderId="101">
      <alignment vertical="center"/>
    </xf>
    <xf numFmtId="0" fontId="9" fillId="40" borderId="124" applyNumberFormat="0" applyFont="0" applyBorder="0" applyAlignment="0" applyProtection="0"/>
    <xf numFmtId="0" fontId="9" fillId="0" borderId="128" applyFont="0" applyFill="0" applyBorder="0" applyAlignment="0" applyProtection="0"/>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31" borderId="104" applyNumberFormat="0" applyProtection="0">
      <alignment horizontal="left" vertical="center" indent="1"/>
    </xf>
    <xf numFmtId="10" fontId="76" fillId="40" borderId="129" applyNumberFormat="0" applyBorder="0" applyAlignment="0" applyProtection="0"/>
    <xf numFmtId="10" fontId="76" fillId="40" borderId="129" applyNumberFormat="0" applyBorder="0" applyAlignment="0" applyProtection="0"/>
    <xf numFmtId="4" fontId="69" fillId="15" borderId="104" applyNumberFormat="0" applyProtection="0">
      <alignment horizontal="right" vertical="center"/>
    </xf>
    <xf numFmtId="211" fontId="82" fillId="37" borderId="129">
      <alignment horizontal="center"/>
      <protection locked="0"/>
    </xf>
    <xf numFmtId="4" fontId="69" fillId="29" borderId="104" applyNumberFormat="0" applyProtection="0">
      <alignment horizontal="right" vertical="center"/>
    </xf>
    <xf numFmtId="0" fontId="9" fillId="14" borderId="104" applyNumberFormat="0" applyProtection="0">
      <alignment horizontal="left" vertical="center" indent="1"/>
    </xf>
    <xf numFmtId="0" fontId="9" fillId="16" borderId="104" applyNumberFormat="0" applyProtection="0">
      <alignment horizontal="left" vertical="top" indent="1"/>
    </xf>
    <xf numFmtId="0" fontId="67" fillId="25" borderId="104" applyNumberFormat="0" applyProtection="0">
      <alignment horizontal="left" vertical="top" indent="1"/>
    </xf>
    <xf numFmtId="4" fontId="67" fillId="25" borderId="104" applyNumberFormat="0" applyProtection="0">
      <alignment vertical="center"/>
    </xf>
    <xf numFmtId="10" fontId="76" fillId="40" borderId="129" applyNumberFormat="0" applyBorder="0" applyAlignment="0" applyProtection="0"/>
    <xf numFmtId="0" fontId="9" fillId="40" borderId="124" applyNumberFormat="0" applyFont="0" applyBorder="0" applyAlignment="0" applyProtection="0"/>
    <xf numFmtId="4" fontId="69" fillId="10" borderId="104" applyNumberFormat="0" applyProtection="0">
      <alignment horizontal="right" vertical="center"/>
    </xf>
    <xf numFmtId="0" fontId="9" fillId="14" borderId="104" applyNumberFormat="0" applyProtection="0">
      <alignment horizontal="left" vertical="top" indent="1"/>
    </xf>
    <xf numFmtId="0" fontId="9" fillId="14" borderId="104" applyNumberFormat="0" applyProtection="0">
      <alignment horizontal="left" vertical="top" indent="1"/>
    </xf>
    <xf numFmtId="211" fontId="82" fillId="37" borderId="129">
      <alignment horizontal="center"/>
      <protection locked="0"/>
    </xf>
    <xf numFmtId="10" fontId="76" fillId="40" borderId="129" applyNumberFormat="0" applyBorder="0" applyAlignment="0" applyProtection="0"/>
    <xf numFmtId="4" fontId="68" fillId="25" borderId="104" applyNumberFormat="0" applyProtection="0">
      <alignment vertical="center"/>
    </xf>
    <xf numFmtId="0" fontId="9" fillId="40" borderId="124" applyNumberFormat="0" applyFont="0" applyBorder="0" applyAlignment="0" applyProtection="0"/>
    <xf numFmtId="4" fontId="69" fillId="15" borderId="104" applyNumberFormat="0" applyProtection="0">
      <alignment horizontal="right" vertical="center"/>
    </xf>
    <xf numFmtId="49" fontId="95" fillId="38" borderId="129" applyProtection="0">
      <alignment horizontal="left" indent="1"/>
      <protection locked="0"/>
    </xf>
    <xf numFmtId="4" fontId="69" fillId="10" borderId="104" applyNumberFormat="0" applyProtection="0">
      <alignment horizontal="right" vertical="center"/>
    </xf>
    <xf numFmtId="40" fontId="89" fillId="40" borderId="129">
      <alignment vertical="center"/>
    </xf>
    <xf numFmtId="4" fontId="69" fillId="24" borderId="104" applyNumberFormat="0" applyProtection="0">
      <alignment horizontal="right" vertical="center"/>
    </xf>
    <xf numFmtId="0" fontId="9" fillId="16" borderId="104" applyNumberFormat="0" applyProtection="0">
      <alignment horizontal="left" vertical="center" indent="1"/>
    </xf>
    <xf numFmtId="0" fontId="9" fillId="14" borderId="104" applyNumberFormat="0" applyProtection="0">
      <alignment horizontal="left" vertical="center" indent="1"/>
    </xf>
    <xf numFmtId="4" fontId="69" fillId="29" borderId="104" applyNumberFormat="0" applyProtection="0">
      <alignment horizontal="right" vertical="center"/>
    </xf>
    <xf numFmtId="4" fontId="69" fillId="15" borderId="104" applyNumberFormat="0" applyProtection="0">
      <alignment horizontal="right" vertical="center"/>
    </xf>
    <xf numFmtId="0" fontId="9" fillId="16" borderId="104" applyNumberFormat="0" applyProtection="0">
      <alignment horizontal="left" vertical="center" indent="1"/>
    </xf>
    <xf numFmtId="0" fontId="9" fillId="14" borderId="104" applyNumberFormat="0" applyProtection="0">
      <alignment horizontal="left" vertical="center" indent="1"/>
    </xf>
    <xf numFmtId="4" fontId="69" fillId="31" borderId="104" applyNumberFormat="0" applyProtection="0">
      <alignment horizontal="right" vertical="center"/>
    </xf>
    <xf numFmtId="4" fontId="69" fillId="17" borderId="104" applyNumberFormat="0" applyProtection="0">
      <alignment horizontal="right" vertical="center"/>
    </xf>
    <xf numFmtId="4" fontId="71" fillId="31" borderId="104" applyNumberFormat="0" applyProtection="0">
      <alignment horizontal="right" vertical="center"/>
    </xf>
    <xf numFmtId="0" fontId="9" fillId="40" borderId="124" applyNumberFormat="0" applyFont="0" applyBorder="0" applyAlignment="0" applyProtection="0"/>
    <xf numFmtId="0" fontId="9" fillId="40" borderId="124" applyNumberFormat="0" applyFont="0" applyBorder="0" applyAlignment="0" applyProtection="0"/>
    <xf numFmtId="0" fontId="9" fillId="0" borderId="128" applyFont="0" applyFill="0" applyBorder="0" applyAlignment="0" applyProtection="0"/>
    <xf numFmtId="0" fontId="9" fillId="16" borderId="104" applyNumberFormat="0" applyProtection="0">
      <alignment horizontal="left" vertical="top" indent="1"/>
    </xf>
    <xf numFmtId="0" fontId="9" fillId="31" borderId="104" applyNumberFormat="0" applyProtection="0">
      <alignment horizontal="left" vertical="center" indent="1"/>
    </xf>
    <xf numFmtId="0" fontId="9" fillId="16" borderId="104" applyNumberFormat="0" applyProtection="0">
      <alignment horizontal="left" vertical="center" indent="1"/>
    </xf>
    <xf numFmtId="211" fontId="82" fillId="37" borderId="129">
      <alignment horizontal="center"/>
      <protection locked="0"/>
    </xf>
    <xf numFmtId="0" fontId="9" fillId="31" borderId="104" applyNumberFormat="0" applyProtection="0">
      <alignment horizontal="left" vertical="center" indent="1"/>
    </xf>
    <xf numFmtId="0" fontId="9" fillId="10" borderId="104" applyNumberFormat="0" applyProtection="0">
      <alignment horizontal="left" vertical="top" indent="1"/>
    </xf>
    <xf numFmtId="4" fontId="69" fillId="10" borderId="104" applyNumberFormat="0" applyProtection="0">
      <alignment horizontal="right" vertical="center"/>
    </xf>
    <xf numFmtId="4" fontId="69" fillId="12" borderId="104" applyNumberFormat="0" applyProtection="0">
      <alignment vertical="center"/>
    </xf>
    <xf numFmtId="0" fontId="9" fillId="16" borderId="104" applyNumberFormat="0" applyProtection="0">
      <alignment horizontal="left" vertical="center" indent="1"/>
    </xf>
    <xf numFmtId="4" fontId="69" fillId="31" borderId="104" applyNumberFormat="0" applyProtection="0">
      <alignment horizontal="right" vertical="center"/>
    </xf>
    <xf numFmtId="10" fontId="76" fillId="40" borderId="129" applyNumberFormat="0" applyBorder="0" applyAlignment="0" applyProtection="0"/>
    <xf numFmtId="4" fontId="69" fillId="31" borderId="104" applyNumberFormat="0" applyProtection="0">
      <alignment horizontal="right" vertical="center"/>
    </xf>
    <xf numFmtId="0" fontId="69" fillId="10" borderId="104" applyNumberFormat="0" applyProtection="0">
      <alignment horizontal="left" vertical="top" indent="1"/>
    </xf>
    <xf numFmtId="40" fontId="89" fillId="40" borderId="129">
      <alignment vertical="center"/>
    </xf>
    <xf numFmtId="4" fontId="69" fillId="10" borderId="104" applyNumberFormat="0" applyProtection="0">
      <alignment horizontal="right" vertical="center"/>
    </xf>
    <xf numFmtId="4" fontId="69" fillId="31" borderId="104" applyNumberFormat="0" applyProtection="0">
      <alignment horizontal="right" vertical="center"/>
    </xf>
    <xf numFmtId="4" fontId="69" fillId="10" borderId="104" applyNumberFormat="0" applyProtection="0">
      <alignment horizontal="right" vertical="center"/>
    </xf>
    <xf numFmtId="4" fontId="71" fillId="12" borderId="104" applyNumberFormat="0" applyProtection="0">
      <alignment vertical="center"/>
    </xf>
    <xf numFmtId="4" fontId="67" fillId="25" borderId="104" applyNumberFormat="0" applyProtection="0">
      <alignment horizontal="left" vertical="center" indent="1"/>
    </xf>
    <xf numFmtId="4" fontId="69" fillId="10" borderId="104" applyNumberFormat="0" applyProtection="0">
      <alignment horizontal="right" vertical="center"/>
    </xf>
    <xf numFmtId="4" fontId="71" fillId="12" borderId="104" applyNumberFormat="0" applyProtection="0">
      <alignment vertical="center"/>
    </xf>
    <xf numFmtId="49" fontId="95" fillId="38" borderId="129" applyProtection="0">
      <alignment horizontal="left" indent="1"/>
      <protection locked="0"/>
    </xf>
    <xf numFmtId="0" fontId="9" fillId="16" borderId="104" applyNumberFormat="0" applyProtection="0">
      <alignment horizontal="left" vertical="top" indent="1"/>
    </xf>
    <xf numFmtId="4" fontId="69" fillId="23" borderId="104" applyNumberFormat="0" applyProtection="0">
      <alignment horizontal="right" vertical="center"/>
    </xf>
    <xf numFmtId="49" fontId="95" fillId="37" borderId="129" applyProtection="0">
      <alignment horizontal="left" indent="1"/>
      <protection locked="0"/>
    </xf>
    <xf numFmtId="0" fontId="9" fillId="14" borderId="104" applyNumberFormat="0" applyProtection="0">
      <alignment horizontal="left" vertical="center" indent="1"/>
    </xf>
    <xf numFmtId="49" fontId="95" fillId="37" borderId="129" applyProtection="0">
      <alignment horizontal="left" indent="1"/>
      <protection locked="0"/>
    </xf>
    <xf numFmtId="10" fontId="76" fillId="40" borderId="129" applyNumberFormat="0" applyBorder="0" applyAlignment="0" applyProtection="0"/>
    <xf numFmtId="0" fontId="9" fillId="16" borderId="104" applyNumberFormat="0" applyProtection="0">
      <alignment horizontal="left" vertical="top" indent="1"/>
    </xf>
    <xf numFmtId="40" fontId="89" fillId="40" borderId="129">
      <alignment vertical="center"/>
    </xf>
    <xf numFmtId="0" fontId="9" fillId="10" borderId="104" applyNumberFormat="0" applyProtection="0">
      <alignment horizontal="left" vertical="center" indent="1"/>
    </xf>
    <xf numFmtId="0" fontId="9" fillId="40" borderId="124" applyNumberFormat="0" applyFont="0" applyBorder="0" applyAlignment="0" applyProtection="0"/>
    <xf numFmtId="0" fontId="9" fillId="14" borderId="104" applyNumberFormat="0" applyProtection="0">
      <alignment horizontal="left" vertical="center" indent="1"/>
    </xf>
    <xf numFmtId="211" fontId="82" fillId="37" borderId="129">
      <alignment horizontal="center"/>
      <protection locked="0"/>
    </xf>
    <xf numFmtId="0" fontId="9" fillId="31" borderId="104" applyNumberFormat="0" applyProtection="0">
      <alignment horizontal="left" vertical="center" indent="1"/>
    </xf>
    <xf numFmtId="0" fontId="94" fillId="0" borderId="128">
      <alignment horizontal="left" vertical="center"/>
    </xf>
    <xf numFmtId="10" fontId="76" fillId="40" borderId="129" applyNumberFormat="0" applyBorder="0" applyAlignment="0" applyProtection="0"/>
    <xf numFmtId="0" fontId="9" fillId="0" borderId="128" applyFont="0" applyFill="0" applyBorder="0" applyAlignment="0" applyProtection="0"/>
    <xf numFmtId="4" fontId="71" fillId="31" borderId="104" applyNumberFormat="0" applyProtection="0">
      <alignment horizontal="right" vertical="center"/>
    </xf>
    <xf numFmtId="49" fontId="95" fillId="37" borderId="129" applyProtection="0">
      <alignment horizontal="left" indent="1"/>
      <protection locked="0"/>
    </xf>
    <xf numFmtId="211" fontId="82" fillId="37" borderId="129">
      <alignment horizontal="center"/>
      <protection locked="0"/>
    </xf>
    <xf numFmtId="4" fontId="69" fillId="27" borderId="104" applyNumberFormat="0" applyProtection="0">
      <alignment horizontal="right" vertical="center"/>
    </xf>
    <xf numFmtId="0" fontId="9" fillId="16" borderId="104" applyNumberFormat="0" applyProtection="0">
      <alignment horizontal="left" vertical="top" indent="1"/>
    </xf>
    <xf numFmtId="49" fontId="95" fillId="37" borderId="129" applyProtection="0">
      <alignment horizontal="left" indent="1"/>
      <protection locked="0"/>
    </xf>
    <xf numFmtId="4" fontId="69" fillId="31" borderId="104" applyNumberFormat="0" applyProtection="0">
      <alignment horizontal="right" vertical="center"/>
    </xf>
    <xf numFmtId="0" fontId="9" fillId="31" borderId="104" applyNumberFormat="0" applyProtection="0">
      <alignment horizontal="left" vertical="center" indent="1"/>
    </xf>
    <xf numFmtId="4" fontId="67" fillId="25" borderId="104" applyNumberFormat="0" applyProtection="0">
      <alignment horizontal="left" vertical="center" indent="1"/>
    </xf>
    <xf numFmtId="211" fontId="82" fillId="37" borderId="129">
      <alignment horizontal="center"/>
      <protection locked="0"/>
    </xf>
    <xf numFmtId="0" fontId="9" fillId="14" borderId="104" applyNumberFormat="0" applyProtection="0">
      <alignment horizontal="left" vertical="center" indent="1"/>
    </xf>
    <xf numFmtId="4" fontId="71" fillId="12" borderId="104" applyNumberFormat="0" applyProtection="0">
      <alignment vertical="center"/>
    </xf>
    <xf numFmtId="0" fontId="9" fillId="16" borderId="104" applyNumberFormat="0" applyProtection="0">
      <alignment horizontal="left" vertical="top" indent="1"/>
    </xf>
    <xf numFmtId="49" fontId="95" fillId="38" borderId="129" applyProtection="0">
      <alignment horizontal="left" indent="1"/>
      <protection locked="0"/>
    </xf>
    <xf numFmtId="0" fontId="9" fillId="31" borderId="104" applyNumberFormat="0" applyProtection="0">
      <alignment horizontal="left" vertical="center" indent="1"/>
    </xf>
    <xf numFmtId="4" fontId="71" fillId="31" borderId="104" applyNumberFormat="0" applyProtection="0">
      <alignment horizontal="right" vertical="center"/>
    </xf>
    <xf numFmtId="0" fontId="9" fillId="31" borderId="104" applyNumberFormat="0" applyProtection="0">
      <alignment horizontal="left" vertical="center" indent="1"/>
    </xf>
    <xf numFmtId="0" fontId="9" fillId="14" borderId="104" applyNumberFormat="0" applyProtection="0">
      <alignment horizontal="left" vertical="center" indent="1"/>
    </xf>
    <xf numFmtId="40" fontId="89" fillId="40" borderId="129">
      <alignment vertical="center"/>
    </xf>
    <xf numFmtId="4" fontId="69" fillId="31" borderId="104" applyNumberFormat="0" applyProtection="0">
      <alignment horizontal="right" vertical="center"/>
    </xf>
    <xf numFmtId="4" fontId="69" fillId="31" borderId="104" applyNumberFormat="0" applyProtection="0">
      <alignment horizontal="right" vertical="center"/>
    </xf>
    <xf numFmtId="0" fontId="9" fillId="0" borderId="128" applyFont="0" applyFill="0" applyBorder="0" applyAlignment="0" applyProtection="0"/>
    <xf numFmtId="4" fontId="69" fillId="35" borderId="104" applyNumberFormat="0" applyProtection="0">
      <alignment horizontal="left" vertical="center" indent="1"/>
    </xf>
    <xf numFmtId="0" fontId="9" fillId="14" borderId="104" applyNumberFormat="0" applyProtection="0">
      <alignment horizontal="left" vertical="center" indent="1"/>
    </xf>
    <xf numFmtId="181" fontId="80" fillId="37" borderId="129">
      <protection locked="0"/>
    </xf>
    <xf numFmtId="4" fontId="67" fillId="25" borderId="104" applyNumberFormat="0" applyProtection="0">
      <alignment horizontal="left" vertical="center" indent="1"/>
    </xf>
    <xf numFmtId="211" fontId="82" fillId="37" borderId="129">
      <alignment horizontal="center"/>
      <protection locked="0"/>
    </xf>
    <xf numFmtId="0" fontId="9" fillId="10" borderId="104" applyNumberFormat="0" applyProtection="0">
      <alignment horizontal="left" vertical="center" indent="1"/>
    </xf>
    <xf numFmtId="0" fontId="9" fillId="31" borderId="104" applyNumberFormat="0" applyProtection="0">
      <alignment horizontal="left" vertical="center" indent="1"/>
    </xf>
    <xf numFmtId="10" fontId="76" fillId="40" borderId="129" applyNumberFormat="0" applyBorder="0" applyAlignment="0" applyProtection="0"/>
    <xf numFmtId="0" fontId="9" fillId="14" borderId="104" applyNumberFormat="0" applyProtection="0">
      <alignment horizontal="left" vertical="top" indent="1"/>
    </xf>
    <xf numFmtId="0" fontId="9" fillId="31" borderId="104" applyNumberFormat="0" applyProtection="0">
      <alignment horizontal="left" vertical="center" indent="1"/>
    </xf>
    <xf numFmtId="0" fontId="9" fillId="31" borderId="104" applyNumberFormat="0" applyProtection="0">
      <alignment horizontal="left" vertical="center" indent="1"/>
    </xf>
    <xf numFmtId="4" fontId="71" fillId="31" borderId="104" applyNumberFormat="0" applyProtection="0">
      <alignment horizontal="right" vertical="center"/>
    </xf>
    <xf numFmtId="0" fontId="9" fillId="48" borderId="125" applyNumberFormat="0" applyAlignment="0" applyProtection="0"/>
    <xf numFmtId="10" fontId="76" fillId="40" borderId="129" applyNumberFormat="0" applyBorder="0" applyAlignment="0" applyProtection="0"/>
    <xf numFmtId="10" fontId="76" fillId="40" borderId="129" applyNumberFormat="0" applyBorder="0" applyAlignment="0" applyProtection="0"/>
    <xf numFmtId="181" fontId="80" fillId="37" borderId="129">
      <protection locked="0"/>
    </xf>
    <xf numFmtId="211" fontId="82" fillId="37" borderId="129">
      <alignment horizontal="center"/>
      <protection locked="0"/>
    </xf>
    <xf numFmtId="0" fontId="9" fillId="16" borderId="104" applyNumberFormat="0" applyProtection="0">
      <alignment horizontal="left" vertical="center" indent="1"/>
    </xf>
    <xf numFmtId="4" fontId="69" fillId="23" borderId="104" applyNumberFormat="0" applyProtection="0">
      <alignment horizontal="right" vertical="center"/>
    </xf>
    <xf numFmtId="4" fontId="69" fillId="29" borderId="104" applyNumberFormat="0" applyProtection="0">
      <alignment horizontal="right" vertical="center"/>
    </xf>
    <xf numFmtId="10" fontId="76" fillId="40" borderId="129" applyNumberFormat="0" applyBorder="0" applyAlignment="0" applyProtection="0"/>
    <xf numFmtId="0" fontId="9" fillId="14" borderId="104" applyNumberFormat="0" applyProtection="0">
      <alignment horizontal="left" vertical="center" indent="1"/>
    </xf>
    <xf numFmtId="0" fontId="9" fillId="10" borderId="104" applyNumberFormat="0" applyProtection="0">
      <alignment horizontal="left" vertical="center" indent="1"/>
    </xf>
    <xf numFmtId="49" fontId="95" fillId="38" borderId="129" applyProtection="0">
      <alignment horizontal="left" indent="1"/>
      <protection locked="0"/>
    </xf>
    <xf numFmtId="211" fontId="82" fillId="37" borderId="129">
      <alignment horizontal="center"/>
      <protection locked="0"/>
    </xf>
    <xf numFmtId="4" fontId="67" fillId="25" borderId="104" applyNumberFormat="0" applyProtection="0">
      <alignment vertical="center"/>
    </xf>
    <xf numFmtId="40" fontId="89" fillId="19" borderId="101">
      <alignment vertical="center"/>
    </xf>
    <xf numFmtId="211" fontId="82" fillId="37" borderId="129">
      <alignment horizontal="center"/>
      <protection locked="0"/>
    </xf>
    <xf numFmtId="0" fontId="9" fillId="16" borderId="104" applyNumberFormat="0" applyProtection="0">
      <alignment horizontal="left" vertical="center" indent="1"/>
    </xf>
    <xf numFmtId="4" fontId="69" fillId="15" borderId="104" applyNumberFormat="0" applyProtection="0">
      <alignment horizontal="right" vertical="center"/>
    </xf>
    <xf numFmtId="4" fontId="71" fillId="31" borderId="104" applyNumberFormat="0" applyProtection="0">
      <alignment horizontal="right" vertical="center"/>
    </xf>
    <xf numFmtId="4" fontId="69" fillId="12" borderId="104" applyNumberFormat="0" applyProtection="0">
      <alignment horizontal="left" vertical="center" indent="1"/>
    </xf>
    <xf numFmtId="4" fontId="69" fillId="10" borderId="104" applyNumberFormat="0" applyProtection="0">
      <alignment horizontal="right" vertical="center"/>
    </xf>
    <xf numFmtId="0" fontId="9" fillId="40" borderId="124" applyNumberFormat="0" applyFont="0" applyBorder="0" applyAlignment="0" applyProtection="0"/>
    <xf numFmtId="40" fontId="89" fillId="40" borderId="129">
      <alignment vertical="center"/>
    </xf>
    <xf numFmtId="0" fontId="9" fillId="14" borderId="104" applyNumberFormat="0" applyProtection="0">
      <alignment horizontal="left" vertical="center" indent="1"/>
    </xf>
    <xf numFmtId="40" fontId="89" fillId="40" borderId="129">
      <alignment vertical="center"/>
    </xf>
    <xf numFmtId="211" fontId="82" fillId="37" borderId="129">
      <alignment horizontal="center"/>
      <protection locked="0"/>
    </xf>
    <xf numFmtId="0" fontId="69" fillId="10" borderId="104" applyNumberFormat="0" applyProtection="0">
      <alignment horizontal="left" vertical="top" indent="1"/>
    </xf>
    <xf numFmtId="4" fontId="73" fillId="31" borderId="104" applyNumberFormat="0" applyProtection="0">
      <alignment horizontal="right" vertical="center"/>
    </xf>
    <xf numFmtId="181" fontId="80" fillId="37" borderId="129">
      <protection locked="0"/>
    </xf>
    <xf numFmtId="0" fontId="9" fillId="31" borderId="104" applyNumberFormat="0" applyProtection="0">
      <alignment horizontal="left" vertical="center" indent="1"/>
    </xf>
    <xf numFmtId="0" fontId="9" fillId="31" borderId="104" applyNumberFormat="0" applyProtection="0">
      <alignment horizontal="left" vertical="center" indent="1"/>
    </xf>
    <xf numFmtId="40" fontId="89" fillId="40" borderId="129">
      <alignment vertical="center"/>
    </xf>
    <xf numFmtId="49" fontId="95" fillId="38" borderId="129" applyProtection="0">
      <alignment horizontal="left" indent="1"/>
      <protection locked="0"/>
    </xf>
    <xf numFmtId="4" fontId="69" fillId="31" borderId="104" applyNumberFormat="0" applyProtection="0">
      <alignment horizontal="right" vertical="center"/>
    </xf>
    <xf numFmtId="0" fontId="9" fillId="40" borderId="124" applyNumberFormat="0" applyFont="0" applyBorder="0" applyAlignment="0" applyProtection="0"/>
    <xf numFmtId="4" fontId="69" fillId="31" borderId="104" applyNumberFormat="0" applyProtection="0">
      <alignment horizontal="right" vertical="center"/>
    </xf>
    <xf numFmtId="4" fontId="69" fillId="12" borderId="104" applyNumberFormat="0" applyProtection="0">
      <alignment horizontal="left" vertical="center" indent="1"/>
    </xf>
    <xf numFmtId="0" fontId="9" fillId="48" borderId="125" applyNumberFormat="0" applyAlignment="0" applyProtection="0"/>
    <xf numFmtId="0" fontId="9" fillId="10" borderId="104" applyNumberFormat="0" applyProtection="0">
      <alignment horizontal="left" vertical="center" indent="1"/>
    </xf>
    <xf numFmtId="0" fontId="9" fillId="10" borderId="104" applyNumberFormat="0" applyProtection="0">
      <alignment horizontal="left" vertical="center" indent="1"/>
    </xf>
    <xf numFmtId="0" fontId="9" fillId="13" borderId="129" applyNumberFormat="0">
      <protection locked="0"/>
    </xf>
    <xf numFmtId="49" fontId="95" fillId="37" borderId="129" applyProtection="0">
      <alignment horizontal="left" indent="1"/>
      <protection locked="0"/>
    </xf>
    <xf numFmtId="0" fontId="9" fillId="14" borderId="104" applyNumberFormat="0" applyProtection="0">
      <alignment horizontal="left" vertical="center" indent="1"/>
    </xf>
    <xf numFmtId="4" fontId="69" fillId="12" borderId="104" applyNumberFormat="0" applyProtection="0">
      <alignment horizontal="left" vertical="center" indent="1"/>
    </xf>
    <xf numFmtId="4" fontId="69" fillId="10" borderId="104" applyNumberFormat="0" applyProtection="0">
      <alignment horizontal="right" vertical="center"/>
    </xf>
    <xf numFmtId="10" fontId="76" fillId="40" borderId="129" applyNumberFormat="0" applyBorder="0" applyAlignment="0" applyProtection="0"/>
    <xf numFmtId="4" fontId="69" fillId="17" borderId="104" applyNumberFormat="0" applyProtection="0">
      <alignment horizontal="right" vertical="center"/>
    </xf>
    <xf numFmtId="4" fontId="69" fillId="27" borderId="104" applyNumberFormat="0" applyProtection="0">
      <alignment horizontal="right" vertical="center"/>
    </xf>
    <xf numFmtId="4" fontId="73" fillId="31" borderId="104" applyNumberFormat="0" applyProtection="0">
      <alignment horizontal="right" vertical="center"/>
    </xf>
    <xf numFmtId="4" fontId="69" fillId="23" borderId="104" applyNumberFormat="0" applyProtection="0">
      <alignment horizontal="right" vertical="center"/>
    </xf>
    <xf numFmtId="10" fontId="76" fillId="40" borderId="129" applyNumberFormat="0" applyBorder="0" applyAlignment="0" applyProtection="0"/>
    <xf numFmtId="4" fontId="69" fillId="31" borderId="104" applyNumberFormat="0" applyProtection="0">
      <alignment horizontal="right" vertical="center"/>
    </xf>
    <xf numFmtId="0" fontId="9" fillId="0" borderId="128" applyFont="0" applyFill="0" applyBorder="0" applyAlignment="0" applyProtection="0"/>
    <xf numFmtId="181" fontId="80" fillId="37" borderId="129">
      <protection locked="0"/>
    </xf>
    <xf numFmtId="211" fontId="82" fillId="37" borderId="129">
      <alignment horizontal="center"/>
      <protection locked="0"/>
    </xf>
    <xf numFmtId="4" fontId="69" fillId="15" borderId="104" applyNumberFormat="0" applyProtection="0">
      <alignment horizontal="right" vertical="center"/>
    </xf>
    <xf numFmtId="49" fontId="95" fillId="38" borderId="129" applyProtection="0">
      <alignment horizontal="left" indent="1"/>
      <protection locked="0"/>
    </xf>
    <xf numFmtId="0" fontId="9" fillId="0" borderId="128" applyFont="0" applyFill="0" applyBorder="0" applyAlignment="0" applyProtection="0"/>
    <xf numFmtId="0" fontId="94" fillId="0" borderId="128">
      <alignment horizontal="left" vertical="center"/>
    </xf>
    <xf numFmtId="4" fontId="69" fillId="31" borderId="104" applyNumberFormat="0" applyProtection="0">
      <alignment horizontal="right" vertical="center"/>
    </xf>
    <xf numFmtId="0" fontId="9" fillId="16" borderId="104" applyNumberFormat="0" applyProtection="0">
      <alignment horizontal="left" vertical="top" indent="1"/>
    </xf>
    <xf numFmtId="40" fontId="89" fillId="40" borderId="129">
      <alignment vertical="center"/>
    </xf>
    <xf numFmtId="211" fontId="82" fillId="37" borderId="129">
      <alignment horizontal="center"/>
      <protection locked="0"/>
    </xf>
    <xf numFmtId="0" fontId="9" fillId="14" borderId="104" applyNumberFormat="0" applyProtection="0">
      <alignment horizontal="left" vertical="center" indent="1"/>
    </xf>
    <xf numFmtId="4" fontId="71" fillId="31" borderId="104" applyNumberFormat="0" applyProtection="0">
      <alignment horizontal="right" vertical="center"/>
    </xf>
    <xf numFmtId="4" fontId="69" fillId="10" borderId="104" applyNumberFormat="0" applyProtection="0">
      <alignment horizontal="right" vertical="center"/>
    </xf>
    <xf numFmtId="4" fontId="68" fillId="25" borderId="104" applyNumberFormat="0" applyProtection="0">
      <alignment vertical="center"/>
    </xf>
    <xf numFmtId="49" fontId="95" fillId="37" borderId="129" applyProtection="0">
      <alignment horizontal="left" indent="1"/>
      <protection locked="0"/>
    </xf>
    <xf numFmtId="0" fontId="9" fillId="10" borderId="104" applyNumberFormat="0" applyProtection="0">
      <alignment horizontal="left" vertical="center" indent="1"/>
    </xf>
    <xf numFmtId="4" fontId="69" fillId="10" borderId="104" applyNumberFormat="0" applyProtection="0">
      <alignment horizontal="right" vertical="center"/>
    </xf>
    <xf numFmtId="4" fontId="69" fillId="23" borderId="104" applyNumberFormat="0" applyProtection="0">
      <alignment horizontal="right" vertical="center"/>
    </xf>
    <xf numFmtId="211" fontId="82" fillId="37" borderId="129">
      <alignment horizontal="center"/>
      <protection locked="0"/>
    </xf>
    <xf numFmtId="0" fontId="9" fillId="48" borderId="125" applyNumberFormat="0" applyAlignment="0" applyProtection="0"/>
    <xf numFmtId="4" fontId="69" fillId="24" borderId="104" applyNumberFormat="0" applyProtection="0">
      <alignment horizontal="right" vertical="center"/>
    </xf>
    <xf numFmtId="211" fontId="82" fillId="37" borderId="129">
      <alignment horizontal="center"/>
      <protection locked="0"/>
    </xf>
    <xf numFmtId="181" fontId="80" fillId="37" borderId="129">
      <protection locked="0"/>
    </xf>
    <xf numFmtId="211" fontId="82" fillId="37" borderId="129">
      <alignment horizontal="center"/>
      <protection locked="0"/>
    </xf>
    <xf numFmtId="4" fontId="69" fillId="31" borderId="104" applyNumberFormat="0" applyProtection="0">
      <alignment horizontal="right" vertical="center"/>
    </xf>
    <xf numFmtId="4" fontId="69" fillId="31" borderId="104" applyNumberFormat="0" applyProtection="0">
      <alignment horizontal="right" vertical="center"/>
    </xf>
    <xf numFmtId="4" fontId="69" fillId="26" borderId="104" applyNumberFormat="0" applyProtection="0">
      <alignment horizontal="right" vertical="center"/>
    </xf>
    <xf numFmtId="0" fontId="9" fillId="40" borderId="124" applyNumberFormat="0" applyFont="0" applyBorder="0" applyAlignment="0" applyProtection="0"/>
    <xf numFmtId="0" fontId="9" fillId="48" borderId="125" applyNumberFormat="0" applyAlignment="0" applyProtection="0"/>
    <xf numFmtId="49" fontId="95" fillId="37" borderId="129" applyProtection="0">
      <alignment horizontal="left" indent="1"/>
      <protection locked="0"/>
    </xf>
    <xf numFmtId="181" fontId="80" fillId="37" borderId="129">
      <protection locked="0"/>
    </xf>
    <xf numFmtId="181" fontId="80" fillId="37" borderId="129">
      <protection locked="0"/>
    </xf>
    <xf numFmtId="0" fontId="9" fillId="31" borderId="104" applyNumberFormat="0" applyProtection="0">
      <alignment horizontal="left" vertical="center" indent="1"/>
    </xf>
    <xf numFmtId="4" fontId="69" fillId="31" borderId="104" applyNumberFormat="0" applyProtection="0">
      <alignment horizontal="right" vertical="center"/>
    </xf>
    <xf numFmtId="0" fontId="9" fillId="16" borderId="104" applyNumberFormat="0" applyProtection="0">
      <alignment horizontal="left" vertical="top" indent="1"/>
    </xf>
    <xf numFmtId="0" fontId="9" fillId="10" borderId="104" applyNumberFormat="0" applyProtection="0">
      <alignment horizontal="left" vertical="top" indent="1"/>
    </xf>
    <xf numFmtId="10" fontId="76" fillId="40" borderId="129" applyNumberFormat="0" applyBorder="0" applyAlignment="0" applyProtection="0"/>
    <xf numFmtId="49" fontId="95" fillId="38" borderId="129" applyProtection="0">
      <alignment horizontal="left" indent="1"/>
      <protection locked="0"/>
    </xf>
    <xf numFmtId="0" fontId="9" fillId="31" borderId="104" applyNumberFormat="0" applyProtection="0">
      <alignment horizontal="left" vertical="center" indent="1"/>
    </xf>
    <xf numFmtId="0" fontId="9" fillId="14" borderId="104" applyNumberFormat="0" applyProtection="0">
      <alignment horizontal="left" vertical="center" indent="1"/>
    </xf>
    <xf numFmtId="49" fontId="95" fillId="38" borderId="129" applyProtection="0">
      <alignment horizontal="left" indent="1"/>
      <protection locked="0"/>
    </xf>
    <xf numFmtId="4" fontId="69" fillId="10" borderId="104" applyNumberFormat="0" applyProtection="0">
      <alignment horizontal="right" vertical="center"/>
    </xf>
    <xf numFmtId="0" fontId="9" fillId="31" borderId="104" applyNumberFormat="0" applyProtection="0">
      <alignment horizontal="left" vertical="center" indent="1"/>
    </xf>
    <xf numFmtId="0" fontId="9" fillId="31" borderId="104" applyNumberFormat="0" applyProtection="0">
      <alignment horizontal="left" vertical="center" indent="1"/>
    </xf>
    <xf numFmtId="4" fontId="69" fillId="26" borderId="104" applyNumberFormat="0" applyProtection="0">
      <alignment horizontal="right" vertical="center"/>
    </xf>
    <xf numFmtId="0" fontId="9" fillId="14" borderId="104" applyNumberFormat="0" applyProtection="0">
      <alignment horizontal="left" vertical="center" indent="1"/>
    </xf>
    <xf numFmtId="4" fontId="67" fillId="25" borderId="104" applyNumberFormat="0" applyProtection="0">
      <alignment vertical="center"/>
    </xf>
    <xf numFmtId="0" fontId="9" fillId="16" borderId="104" applyNumberFormat="0" applyProtection="0">
      <alignment horizontal="left" vertical="center" indent="1"/>
    </xf>
    <xf numFmtId="4" fontId="69" fillId="31" borderId="104" applyNumberFormat="0" applyProtection="0">
      <alignment horizontal="right" vertical="center"/>
    </xf>
    <xf numFmtId="0" fontId="9" fillId="14" borderId="104" applyNumberFormat="0" applyProtection="0">
      <alignment horizontal="left" vertical="center" indent="1"/>
    </xf>
    <xf numFmtId="4" fontId="69" fillId="10" borderId="104" applyNumberFormat="0" applyProtection="0">
      <alignment horizontal="right" vertical="center"/>
    </xf>
    <xf numFmtId="0" fontId="9" fillId="40" borderId="124" applyNumberFormat="0" applyFont="0" applyBorder="0" applyAlignment="0" applyProtection="0"/>
    <xf numFmtId="49" fontId="95" fillId="37" borderId="129" applyProtection="0">
      <alignment horizontal="left" indent="1"/>
      <protection locked="0"/>
    </xf>
    <xf numFmtId="0" fontId="9" fillId="31" borderId="104" applyNumberFormat="0" applyProtection="0">
      <alignment horizontal="left" vertical="center" indent="1"/>
    </xf>
    <xf numFmtId="4" fontId="67" fillId="25" borderId="104" applyNumberFormat="0" applyProtection="0">
      <alignment vertical="center"/>
    </xf>
    <xf numFmtId="40" fontId="89" fillId="40" borderId="129">
      <alignment vertical="center"/>
    </xf>
    <xf numFmtId="0" fontId="9" fillId="10" borderId="104" applyNumberFormat="0" applyProtection="0">
      <alignment horizontal="left" vertical="center" indent="1"/>
    </xf>
    <xf numFmtId="0" fontId="9" fillId="48" borderId="125" applyNumberFormat="0" applyAlignment="0" applyProtection="0"/>
    <xf numFmtId="4" fontId="69" fillId="26" borderId="104" applyNumberFormat="0" applyProtection="0">
      <alignment horizontal="right" vertical="center"/>
    </xf>
    <xf numFmtId="0" fontId="9" fillId="31" borderId="104" applyNumberFormat="0" applyProtection="0">
      <alignment horizontal="left" vertical="center" indent="1"/>
    </xf>
    <xf numFmtId="0" fontId="9" fillId="14" borderId="104" applyNumberFormat="0" applyProtection="0">
      <alignment horizontal="left" vertical="center" indent="1"/>
    </xf>
    <xf numFmtId="0" fontId="9" fillId="16" borderId="104" applyNumberFormat="0" applyProtection="0">
      <alignment horizontal="left" vertical="top" indent="1"/>
    </xf>
    <xf numFmtId="0" fontId="9" fillId="31" borderId="104" applyNumberFormat="0" applyProtection="0">
      <alignment horizontal="left" vertical="center" indent="1"/>
    </xf>
    <xf numFmtId="0" fontId="9" fillId="0" borderId="128" applyFont="0" applyFill="0" applyBorder="0" applyAlignment="0" applyProtection="0"/>
    <xf numFmtId="211" fontId="82" fillId="37" borderId="129">
      <alignment horizontal="center"/>
      <protection locked="0"/>
    </xf>
    <xf numFmtId="0" fontId="9" fillId="40" borderId="124" applyNumberFormat="0" applyFont="0" applyBorder="0" applyAlignment="0" applyProtection="0"/>
    <xf numFmtId="10" fontId="76" fillId="40" borderId="129" applyNumberFormat="0" applyBorder="0" applyAlignment="0" applyProtection="0"/>
    <xf numFmtId="0" fontId="9" fillId="16" borderId="104" applyNumberFormat="0" applyProtection="0">
      <alignment horizontal="left" vertical="top" indent="1"/>
    </xf>
    <xf numFmtId="40" fontId="89" fillId="19" borderId="101">
      <alignment vertical="center"/>
    </xf>
    <xf numFmtId="0" fontId="69" fillId="10" borderId="104" applyNumberFormat="0" applyProtection="0">
      <alignment horizontal="left" vertical="top" indent="1"/>
    </xf>
    <xf numFmtId="0" fontId="94" fillId="0" borderId="128">
      <alignment horizontal="left" vertical="center"/>
    </xf>
    <xf numFmtId="0" fontId="9" fillId="31" borderId="104" applyNumberFormat="0" applyProtection="0">
      <alignment horizontal="left" vertical="top" indent="1"/>
    </xf>
    <xf numFmtId="4" fontId="71" fillId="31" borderId="104" applyNumberFormat="0" applyProtection="0">
      <alignment horizontal="right" vertical="center"/>
    </xf>
    <xf numFmtId="0" fontId="9" fillId="16" borderId="104" applyNumberFormat="0" applyProtection="0">
      <alignment horizontal="left" vertical="top" indent="1"/>
    </xf>
    <xf numFmtId="211" fontId="82" fillId="37" borderId="129">
      <alignment horizontal="center"/>
      <protection locked="0"/>
    </xf>
    <xf numFmtId="40" fontId="89" fillId="19" borderId="101">
      <alignment vertical="center"/>
    </xf>
    <xf numFmtId="4" fontId="68" fillId="25" borderId="104" applyNumberFormat="0" applyProtection="0">
      <alignment vertical="center"/>
    </xf>
    <xf numFmtId="4" fontId="69" fillId="31" borderId="104" applyNumberFormat="0" applyProtection="0">
      <alignment horizontal="right" vertical="center"/>
    </xf>
    <xf numFmtId="0" fontId="9" fillId="14" borderId="104" applyNumberFormat="0" applyProtection="0">
      <alignment horizontal="left" vertical="center" indent="1"/>
    </xf>
    <xf numFmtId="4" fontId="69" fillId="28" borderId="104" applyNumberFormat="0" applyProtection="0">
      <alignment horizontal="right" vertical="center"/>
    </xf>
    <xf numFmtId="10" fontId="76" fillId="40" borderId="129" applyNumberFormat="0" applyBorder="0" applyAlignment="0" applyProtection="0"/>
    <xf numFmtId="0" fontId="9" fillId="31" borderId="104" applyNumberFormat="0" applyProtection="0">
      <alignment horizontal="left" vertical="center" indent="1"/>
    </xf>
    <xf numFmtId="10" fontId="76" fillId="40" borderId="129" applyNumberFormat="0" applyBorder="0" applyAlignment="0" applyProtection="0"/>
    <xf numFmtId="4" fontId="67" fillId="25" borderId="104" applyNumberFormat="0" applyProtection="0">
      <alignment horizontal="left" vertical="center" indent="1"/>
    </xf>
    <xf numFmtId="0" fontId="9" fillId="48" borderId="125" applyNumberFormat="0" applyAlignment="0" applyProtection="0"/>
    <xf numFmtId="0" fontId="9" fillId="14" borderId="104" applyNumberFormat="0" applyProtection="0">
      <alignment horizontal="left" vertical="center" indent="1"/>
    </xf>
    <xf numFmtId="0" fontId="9" fillId="10" borderId="104" applyNumberFormat="0" applyProtection="0">
      <alignment horizontal="left" vertical="top" indent="1"/>
    </xf>
    <xf numFmtId="0" fontId="9" fillId="31" borderId="104" applyNumberFormat="0" applyProtection="0">
      <alignment horizontal="left" vertical="center" indent="1"/>
    </xf>
    <xf numFmtId="4" fontId="71" fillId="31" borderId="104" applyNumberFormat="0" applyProtection="0">
      <alignment horizontal="right" vertical="center"/>
    </xf>
    <xf numFmtId="0" fontId="9" fillId="31" borderId="104" applyNumberFormat="0" applyProtection="0">
      <alignment horizontal="left" vertical="top" indent="1"/>
    </xf>
    <xf numFmtId="4" fontId="69" fillId="11" borderId="104" applyNumberFormat="0" applyProtection="0">
      <alignment horizontal="right" vertical="center"/>
    </xf>
    <xf numFmtId="49" fontId="95" fillId="37" borderId="129" applyProtection="0">
      <alignment horizontal="left" indent="1"/>
      <protection locked="0"/>
    </xf>
    <xf numFmtId="0" fontId="9" fillId="48" borderId="125" applyNumberFormat="0" applyAlignment="0" applyProtection="0"/>
    <xf numFmtId="211" fontId="82" fillId="37" borderId="129">
      <alignment horizontal="center"/>
      <protection locked="0"/>
    </xf>
    <xf numFmtId="49" fontId="95" fillId="37" borderId="129" applyProtection="0">
      <alignment horizontal="left" indent="1"/>
      <protection locked="0"/>
    </xf>
    <xf numFmtId="181" fontId="80" fillId="37" borderId="129">
      <protection locked="0"/>
    </xf>
    <xf numFmtId="181" fontId="80" fillId="37" borderId="129">
      <protection locked="0"/>
    </xf>
    <xf numFmtId="4" fontId="69" fillId="27" borderId="104" applyNumberFormat="0" applyProtection="0">
      <alignment horizontal="right" vertical="center"/>
    </xf>
    <xf numFmtId="10" fontId="76" fillId="40" borderId="129" applyNumberFormat="0" applyBorder="0" applyAlignment="0" applyProtection="0"/>
    <xf numFmtId="0" fontId="9" fillId="16" borderId="104" applyNumberFormat="0" applyProtection="0">
      <alignment horizontal="left" vertical="center" indent="1"/>
    </xf>
    <xf numFmtId="4" fontId="69" fillId="11" borderId="104" applyNumberFormat="0" applyProtection="0">
      <alignment horizontal="right" vertical="center"/>
    </xf>
    <xf numFmtId="181" fontId="80" fillId="37" borderId="129">
      <protection locked="0"/>
    </xf>
    <xf numFmtId="4" fontId="69" fillId="26" borderId="104" applyNumberFormat="0" applyProtection="0">
      <alignment horizontal="right" vertical="center"/>
    </xf>
    <xf numFmtId="0" fontId="9" fillId="40" borderId="124" applyNumberFormat="0" applyFont="0" applyBorder="0" applyAlignment="0" applyProtection="0"/>
    <xf numFmtId="0" fontId="9" fillId="40" borderId="124" applyNumberFormat="0" applyFont="0" applyBorder="0" applyAlignment="0" applyProtection="0"/>
    <xf numFmtId="0" fontId="9" fillId="16" borderId="104" applyNumberFormat="0" applyProtection="0">
      <alignment horizontal="left" vertical="top" indent="1"/>
    </xf>
    <xf numFmtId="0" fontId="9" fillId="31" borderId="104" applyNumberFormat="0" applyProtection="0">
      <alignment horizontal="left" vertical="center" indent="1"/>
    </xf>
    <xf numFmtId="0" fontId="9" fillId="10" borderId="104" applyNumberFormat="0" applyProtection="0">
      <alignment horizontal="left" vertical="center" indent="1"/>
    </xf>
    <xf numFmtId="0" fontId="9" fillId="48" borderId="125" applyNumberFormat="0" applyAlignment="0" applyProtection="0"/>
    <xf numFmtId="4" fontId="69" fillId="31" borderId="104" applyNumberFormat="0" applyProtection="0">
      <alignment horizontal="right" vertical="center"/>
    </xf>
    <xf numFmtId="4" fontId="69" fillId="29" borderId="104" applyNumberFormat="0" applyProtection="0">
      <alignment horizontal="right" vertical="center"/>
    </xf>
    <xf numFmtId="211" fontId="82" fillId="37" borderId="129">
      <alignment horizontal="center"/>
      <protection locked="0"/>
    </xf>
    <xf numFmtId="181" fontId="80" fillId="37" borderId="129">
      <protection locked="0"/>
    </xf>
    <xf numFmtId="0" fontId="9" fillId="40" borderId="124" applyNumberFormat="0" applyFont="0" applyBorder="0" applyAlignment="0" applyProtection="0"/>
    <xf numFmtId="0" fontId="9" fillId="16" borderId="104" applyNumberFormat="0" applyProtection="0">
      <alignment horizontal="left" vertical="top" indent="1"/>
    </xf>
    <xf numFmtId="4" fontId="71" fillId="12" borderId="104" applyNumberFormat="0" applyProtection="0">
      <alignment vertical="center"/>
    </xf>
    <xf numFmtId="4" fontId="69" fillId="31" borderId="104" applyNumberFormat="0" applyProtection="0">
      <alignment horizontal="right" vertical="center"/>
    </xf>
    <xf numFmtId="0" fontId="9" fillId="40" borderId="124" applyNumberFormat="0" applyFont="0" applyBorder="0" applyAlignment="0" applyProtection="0"/>
    <xf numFmtId="4" fontId="69" fillId="35" borderId="104" applyNumberFormat="0" applyProtection="0">
      <alignment horizontal="left" vertical="center" indent="1"/>
    </xf>
    <xf numFmtId="0" fontId="9" fillId="40" borderId="124" applyNumberFormat="0" applyFont="0" applyBorder="0" applyAlignment="0" applyProtection="0"/>
    <xf numFmtId="4" fontId="69" fillId="12" borderId="104" applyNumberFormat="0" applyProtection="0">
      <alignment vertical="center"/>
    </xf>
    <xf numFmtId="0" fontId="9" fillId="48" borderId="125" applyNumberFormat="0" applyAlignment="0" applyProtection="0"/>
    <xf numFmtId="0" fontId="9" fillId="48" borderId="125" applyNumberFormat="0" applyAlignment="0" applyProtection="0"/>
    <xf numFmtId="181" fontId="80" fillId="37" borderId="129">
      <protection locked="0"/>
    </xf>
    <xf numFmtId="211" fontId="82" fillId="37" borderId="129">
      <alignment horizontal="center"/>
      <protection locked="0"/>
    </xf>
    <xf numFmtId="49" fontId="95" fillId="37" borderId="129" applyProtection="0">
      <alignment horizontal="left" indent="1"/>
      <protection locked="0"/>
    </xf>
    <xf numFmtId="4" fontId="69" fillId="10" borderId="104" applyNumberFormat="0" applyProtection="0">
      <alignment horizontal="right" vertical="center"/>
    </xf>
    <xf numFmtId="4" fontId="69" fillId="10" borderId="104" applyNumberFormat="0" applyProtection="0">
      <alignment horizontal="right" vertical="center"/>
    </xf>
    <xf numFmtId="0" fontId="9" fillId="14" borderId="104" applyNumberFormat="0" applyProtection="0">
      <alignment horizontal="left" vertical="top" indent="1"/>
    </xf>
    <xf numFmtId="181" fontId="80" fillId="37" borderId="129">
      <protection locked="0"/>
    </xf>
    <xf numFmtId="4" fontId="69" fillId="31" borderId="104" applyNumberFormat="0" applyProtection="0">
      <alignment horizontal="right" vertical="center"/>
    </xf>
    <xf numFmtId="181" fontId="80" fillId="37" borderId="129">
      <protection locked="0"/>
    </xf>
    <xf numFmtId="4" fontId="71" fillId="31" borderId="104" applyNumberFormat="0" applyProtection="0">
      <alignment horizontal="right" vertical="center"/>
    </xf>
    <xf numFmtId="40" fontId="89" fillId="40" borderId="129">
      <alignment vertical="center"/>
    </xf>
    <xf numFmtId="181" fontId="80" fillId="37" borderId="129">
      <protection locked="0"/>
    </xf>
    <xf numFmtId="4" fontId="71" fillId="12" borderId="104" applyNumberFormat="0" applyProtection="0">
      <alignment vertical="center"/>
    </xf>
    <xf numFmtId="0" fontId="67" fillId="25" borderId="104" applyNumberFormat="0" applyProtection="0">
      <alignment horizontal="left" vertical="top" indent="1"/>
    </xf>
    <xf numFmtId="0" fontId="94" fillId="0" borderId="128">
      <alignment horizontal="left" vertical="center"/>
    </xf>
    <xf numFmtId="211" fontId="82" fillId="37" borderId="129">
      <alignment horizontal="center"/>
      <protection locked="0"/>
    </xf>
    <xf numFmtId="4" fontId="69" fillId="31" borderId="104" applyNumberFormat="0" applyProtection="0">
      <alignment horizontal="right" vertical="center"/>
    </xf>
    <xf numFmtId="0" fontId="9" fillId="16" borderId="104" applyNumberFormat="0" applyProtection="0">
      <alignment horizontal="left" vertical="center" indent="1"/>
    </xf>
    <xf numFmtId="49" fontId="95" fillId="38" borderId="129" applyProtection="0">
      <alignment horizontal="left" indent="1"/>
      <protection locked="0"/>
    </xf>
    <xf numFmtId="4" fontId="69" fillId="15" borderId="104" applyNumberFormat="0" applyProtection="0">
      <alignment horizontal="right" vertical="center"/>
    </xf>
    <xf numFmtId="0" fontId="9" fillId="16" borderId="104" applyNumberFormat="0" applyProtection="0">
      <alignment horizontal="left" vertical="center" indent="1"/>
    </xf>
    <xf numFmtId="0" fontId="9" fillId="16" borderId="104" applyNumberFormat="0" applyProtection="0">
      <alignment horizontal="left" vertical="top" indent="1"/>
    </xf>
    <xf numFmtId="181" fontId="80" fillId="37" borderId="129">
      <protection locked="0"/>
    </xf>
    <xf numFmtId="4" fontId="69" fillId="31" borderId="104" applyNumberFormat="0" applyProtection="0">
      <alignment horizontal="right" vertical="center"/>
    </xf>
    <xf numFmtId="0" fontId="9" fillId="10" borderId="104" applyNumberFormat="0" applyProtection="0">
      <alignment horizontal="left" vertical="center" indent="1"/>
    </xf>
    <xf numFmtId="49" fontId="95" fillId="38" borderId="129" applyProtection="0">
      <alignment horizontal="left" indent="1"/>
      <protection locked="0"/>
    </xf>
    <xf numFmtId="0" fontId="9" fillId="40" borderId="124" applyNumberFormat="0" applyFont="0" applyBorder="0" applyAlignment="0" applyProtection="0"/>
    <xf numFmtId="0" fontId="9" fillId="14" borderId="104" applyNumberFormat="0" applyProtection="0">
      <alignment horizontal="left" vertical="center" indent="1"/>
    </xf>
    <xf numFmtId="0" fontId="9" fillId="40" borderId="124" applyNumberFormat="0" applyFont="0" applyBorder="0" applyAlignment="0" applyProtection="0"/>
    <xf numFmtId="49" fontId="95" fillId="37" borderId="129" applyProtection="0">
      <alignment horizontal="left" indent="1"/>
      <protection locked="0"/>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4" fontId="68" fillId="25" borderId="104" applyNumberFormat="0" applyProtection="0">
      <alignment vertical="center"/>
    </xf>
    <xf numFmtId="4" fontId="69" fillId="24" borderId="104" applyNumberFormat="0" applyProtection="0">
      <alignment horizontal="right" vertical="center"/>
    </xf>
    <xf numFmtId="0" fontId="9" fillId="40" borderId="124" applyNumberFormat="0" applyFont="0" applyBorder="0" applyAlignment="0" applyProtection="0"/>
    <xf numFmtId="0" fontId="9" fillId="14" borderId="104" applyNumberFormat="0" applyProtection="0">
      <alignment horizontal="left" vertical="center" indent="1"/>
    </xf>
    <xf numFmtId="4" fontId="69" fillId="35" borderId="104" applyNumberFormat="0" applyProtection="0">
      <alignment horizontal="left" vertical="center" indent="1"/>
    </xf>
    <xf numFmtId="0" fontId="9" fillId="40" borderId="124" applyNumberFormat="0" applyFont="0" applyBorder="0" applyAlignment="0" applyProtection="0"/>
    <xf numFmtId="4" fontId="69" fillId="10" borderId="104" applyNumberFormat="0" applyProtection="0">
      <alignment horizontal="right" vertical="center"/>
    </xf>
    <xf numFmtId="0" fontId="9" fillId="10" borderId="104" applyNumberFormat="0" applyProtection="0">
      <alignment horizontal="left" vertical="center" indent="1"/>
    </xf>
    <xf numFmtId="0" fontId="9" fillId="40" borderId="124" applyNumberFormat="0" applyFont="0" applyBorder="0" applyAlignment="0" applyProtection="0"/>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40" borderId="124" applyNumberFormat="0" applyFont="0" applyBorder="0" applyAlignment="0" applyProtection="0"/>
    <xf numFmtId="4" fontId="69" fillId="31" borderId="104" applyNumberFormat="0" applyProtection="0">
      <alignment horizontal="right" vertical="center"/>
    </xf>
    <xf numFmtId="211" fontId="82" fillId="37" borderId="129">
      <alignment horizontal="center"/>
      <protection locked="0"/>
    </xf>
    <xf numFmtId="4" fontId="69" fillId="26" borderId="104" applyNumberFormat="0" applyProtection="0">
      <alignment horizontal="right" vertical="center"/>
    </xf>
    <xf numFmtId="4" fontId="69" fillId="31" borderId="104" applyNumberFormat="0" applyProtection="0">
      <alignment horizontal="right" vertical="center"/>
    </xf>
    <xf numFmtId="0" fontId="69" fillId="10" borderId="104" applyNumberFormat="0" applyProtection="0">
      <alignment horizontal="left" vertical="top" indent="1"/>
    </xf>
    <xf numFmtId="0" fontId="9" fillId="16" borderId="104" applyNumberFormat="0" applyProtection="0">
      <alignment horizontal="left" vertical="top" indent="1"/>
    </xf>
    <xf numFmtId="4" fontId="69" fillId="12" borderId="104" applyNumberFormat="0" applyProtection="0">
      <alignment horizontal="left" vertical="center" indent="1"/>
    </xf>
    <xf numFmtId="0" fontId="69" fillId="12" borderId="104" applyNumberFormat="0" applyProtection="0">
      <alignment horizontal="left" vertical="top" indent="1"/>
    </xf>
    <xf numFmtId="0" fontId="9" fillId="40" borderId="124" applyNumberFormat="0" applyFont="0" applyBorder="0" applyAlignment="0" applyProtection="0"/>
    <xf numFmtId="0" fontId="9" fillId="14" borderId="104" applyNumberFormat="0" applyProtection="0">
      <alignment horizontal="left" vertical="center" indent="1"/>
    </xf>
    <xf numFmtId="0" fontId="9" fillId="48" borderId="125" applyNumberFormat="0" applyAlignment="0" applyProtection="0"/>
    <xf numFmtId="4" fontId="71" fillId="31" borderId="104" applyNumberFormat="0" applyProtection="0">
      <alignment horizontal="right" vertical="center"/>
    </xf>
    <xf numFmtId="4" fontId="69" fillId="27" borderId="104" applyNumberFormat="0" applyProtection="0">
      <alignment horizontal="right" vertical="center"/>
    </xf>
    <xf numFmtId="10" fontId="76" fillId="40" borderId="129" applyNumberFormat="0" applyBorder="0" applyAlignment="0" applyProtection="0"/>
    <xf numFmtId="0" fontId="9" fillId="16" borderId="104" applyNumberFormat="0" applyProtection="0">
      <alignment horizontal="left" vertical="top" indent="1"/>
    </xf>
    <xf numFmtId="4" fontId="69" fillId="31" borderId="104" applyNumberFormat="0" applyProtection="0">
      <alignment horizontal="right" vertical="center"/>
    </xf>
    <xf numFmtId="10" fontId="76" fillId="40" borderId="129" applyNumberFormat="0" applyBorder="0" applyAlignment="0" applyProtection="0"/>
    <xf numFmtId="0" fontId="9" fillId="40" borderId="124" applyNumberFormat="0" applyFont="0" applyBorder="0" applyAlignment="0" applyProtection="0"/>
    <xf numFmtId="4" fontId="69" fillId="31" borderId="104" applyNumberFormat="0" applyProtection="0">
      <alignment horizontal="right" vertical="center"/>
    </xf>
    <xf numFmtId="4" fontId="69" fillId="28" borderId="104" applyNumberFormat="0" applyProtection="0">
      <alignment horizontal="right" vertical="center"/>
    </xf>
    <xf numFmtId="0" fontId="9" fillId="10" borderId="104" applyNumberFormat="0" applyProtection="0">
      <alignment horizontal="left" vertical="top" indent="1"/>
    </xf>
    <xf numFmtId="0" fontId="9" fillId="16" borderId="104" applyNumberFormat="0" applyProtection="0">
      <alignment horizontal="left" vertical="top" indent="1"/>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0" borderId="128" applyFont="0" applyFill="0" applyBorder="0" applyAlignment="0" applyProtection="0"/>
    <xf numFmtId="49" fontId="95" fillId="37" borderId="129" applyProtection="0">
      <alignment horizontal="left" indent="1"/>
      <protection locked="0"/>
    </xf>
    <xf numFmtId="4" fontId="69" fillId="11" borderId="104" applyNumberFormat="0" applyProtection="0">
      <alignment horizontal="right" vertical="center"/>
    </xf>
    <xf numFmtId="4" fontId="69" fillId="15" borderId="104" applyNumberFormat="0" applyProtection="0">
      <alignment horizontal="right" vertical="center"/>
    </xf>
    <xf numFmtId="4" fontId="68" fillId="25" borderId="104" applyNumberFormat="0" applyProtection="0">
      <alignment vertical="center"/>
    </xf>
    <xf numFmtId="4" fontId="69" fillId="24" borderId="104" applyNumberFormat="0" applyProtection="0">
      <alignment horizontal="right" vertical="center"/>
    </xf>
    <xf numFmtId="0" fontId="9" fillId="31" borderId="104" applyNumberFormat="0" applyProtection="0">
      <alignment horizontal="left" vertical="center" indent="1"/>
    </xf>
    <xf numFmtId="49" fontId="95" fillId="38" borderId="129" applyProtection="0">
      <alignment horizontal="left" indent="1"/>
      <protection locked="0"/>
    </xf>
    <xf numFmtId="4" fontId="69" fillId="24" borderId="104" applyNumberFormat="0" applyProtection="0">
      <alignment horizontal="right" vertical="center"/>
    </xf>
    <xf numFmtId="40" fontId="89" fillId="40" borderId="129">
      <alignment vertical="center"/>
    </xf>
    <xf numFmtId="0" fontId="9" fillId="10" borderId="104" applyNumberFormat="0" applyProtection="0">
      <alignment horizontal="left" vertical="center" indent="1"/>
    </xf>
    <xf numFmtId="4" fontId="69" fillId="31" borderId="104" applyNumberFormat="0" applyProtection="0">
      <alignment horizontal="right" vertical="center"/>
    </xf>
    <xf numFmtId="0" fontId="9" fillId="40" borderId="124" applyNumberFormat="0" applyFont="0" applyBorder="0" applyAlignment="0" applyProtection="0"/>
    <xf numFmtId="4" fontId="69" fillId="29" borderId="104" applyNumberFormat="0" applyProtection="0">
      <alignment horizontal="right" vertical="center"/>
    </xf>
    <xf numFmtId="49" fontId="95" fillId="38" borderId="129" applyProtection="0">
      <alignment horizontal="left" indent="1"/>
      <protection locked="0"/>
    </xf>
    <xf numFmtId="181" fontId="80" fillId="37" borderId="129">
      <protection locked="0"/>
    </xf>
    <xf numFmtId="4" fontId="69" fillId="31" borderId="104" applyNumberFormat="0" applyProtection="0">
      <alignment horizontal="right" vertical="center"/>
    </xf>
    <xf numFmtId="0" fontId="9" fillId="10" borderId="104" applyNumberFormat="0" applyProtection="0">
      <alignment horizontal="left" vertical="center" indent="1"/>
    </xf>
    <xf numFmtId="4" fontId="67" fillId="25" borderId="104" applyNumberFormat="0" applyProtection="0">
      <alignment vertical="center"/>
    </xf>
    <xf numFmtId="4" fontId="69" fillId="12" borderId="104" applyNumberFormat="0" applyProtection="0">
      <alignment vertical="center"/>
    </xf>
    <xf numFmtId="0" fontId="9" fillId="40" borderId="124" applyNumberFormat="0" applyFont="0" applyBorder="0" applyAlignment="0" applyProtection="0"/>
    <xf numFmtId="0" fontId="9" fillId="10" borderId="104" applyNumberFormat="0" applyProtection="0">
      <alignment horizontal="left" vertical="center" indent="1"/>
    </xf>
    <xf numFmtId="0" fontId="9" fillId="31" borderId="104" applyNumberFormat="0" applyProtection="0">
      <alignment horizontal="left" vertical="center" indent="1"/>
    </xf>
    <xf numFmtId="4" fontId="69" fillId="10" borderId="104" applyNumberFormat="0" applyProtection="0">
      <alignment horizontal="right" vertical="center"/>
    </xf>
    <xf numFmtId="0" fontId="9" fillId="40" borderId="124" applyNumberFormat="0" applyFont="0" applyBorder="0" applyAlignment="0" applyProtection="0"/>
    <xf numFmtId="0" fontId="9" fillId="40" borderId="124" applyNumberFormat="0" applyFont="0" applyBorder="0" applyAlignment="0" applyProtection="0"/>
    <xf numFmtId="211" fontId="82" fillId="37" borderId="129">
      <alignment horizontal="center"/>
      <protection locked="0"/>
    </xf>
    <xf numFmtId="4" fontId="69" fillId="15" borderId="104" applyNumberFormat="0" applyProtection="0">
      <alignment horizontal="right" vertical="center"/>
    </xf>
    <xf numFmtId="211" fontId="82" fillId="37" borderId="129">
      <alignment horizontal="center"/>
      <protection locked="0"/>
    </xf>
    <xf numFmtId="0" fontId="9" fillId="16" borderId="104" applyNumberFormat="0" applyProtection="0">
      <alignment horizontal="left" vertical="top" indent="1"/>
    </xf>
    <xf numFmtId="4" fontId="69" fillId="31" borderId="104" applyNumberFormat="0" applyProtection="0">
      <alignment horizontal="right" vertical="center"/>
    </xf>
    <xf numFmtId="0" fontId="9" fillId="31" borderId="104" applyNumberFormat="0" applyProtection="0">
      <alignment horizontal="left" vertical="top" indent="1"/>
    </xf>
    <xf numFmtId="211" fontId="82" fillId="37" borderId="129">
      <alignment horizontal="center"/>
      <protection locked="0"/>
    </xf>
    <xf numFmtId="0" fontId="9" fillId="40" borderId="124" applyNumberFormat="0" applyFont="0" applyBorder="0" applyAlignment="0" applyProtection="0"/>
    <xf numFmtId="49" fontId="95" fillId="37" borderId="129" applyProtection="0">
      <alignment horizontal="left" indent="1"/>
      <protection locked="0"/>
    </xf>
    <xf numFmtId="0" fontId="9" fillId="14" borderId="104" applyNumberFormat="0" applyProtection="0">
      <alignment horizontal="left" vertical="center" indent="1"/>
    </xf>
    <xf numFmtId="0" fontId="9" fillId="10" borderId="104" applyNumberFormat="0" applyProtection="0">
      <alignment horizontal="left" vertical="center" indent="1"/>
    </xf>
    <xf numFmtId="4" fontId="69" fillId="31" borderId="104" applyNumberFormat="0" applyProtection="0">
      <alignment horizontal="right" vertical="center"/>
    </xf>
    <xf numFmtId="10" fontId="76" fillId="40" borderId="129" applyNumberFormat="0" applyBorder="0" applyAlignment="0" applyProtection="0"/>
    <xf numFmtId="0" fontId="9" fillId="31" borderId="104" applyNumberFormat="0" applyProtection="0">
      <alignment horizontal="left" vertical="center" indent="1"/>
    </xf>
    <xf numFmtId="49" fontId="95" fillId="37" borderId="129" applyProtection="0">
      <alignment horizontal="left" indent="1"/>
      <protection locked="0"/>
    </xf>
    <xf numFmtId="10" fontId="76" fillId="40" borderId="129" applyNumberFormat="0" applyBorder="0" applyAlignment="0" applyProtection="0"/>
    <xf numFmtId="0" fontId="69" fillId="10" borderId="104" applyNumberFormat="0" applyProtection="0">
      <alignment horizontal="left" vertical="top" indent="1"/>
    </xf>
    <xf numFmtId="181" fontId="80" fillId="37" borderId="129">
      <protection locked="0"/>
    </xf>
    <xf numFmtId="4" fontId="69" fillId="11" borderId="104" applyNumberFormat="0" applyProtection="0">
      <alignment horizontal="right" vertical="center"/>
    </xf>
    <xf numFmtId="211" fontId="82" fillId="37" borderId="129">
      <alignment horizontal="center"/>
      <protection locked="0"/>
    </xf>
    <xf numFmtId="0" fontId="9" fillId="14" borderId="104" applyNumberFormat="0" applyProtection="0">
      <alignment horizontal="left" vertical="top" indent="1"/>
    </xf>
    <xf numFmtId="4" fontId="69" fillId="11" borderId="104" applyNumberFormat="0" applyProtection="0">
      <alignment horizontal="right" vertical="center"/>
    </xf>
    <xf numFmtId="49" fontId="95" fillId="38" borderId="129" applyProtection="0">
      <alignment horizontal="left" indent="1"/>
      <protection locked="0"/>
    </xf>
    <xf numFmtId="10" fontId="76" fillId="40" borderId="129" applyNumberFormat="0" applyBorder="0" applyAlignment="0" applyProtection="0"/>
    <xf numFmtId="0" fontId="9" fillId="14" borderId="104" applyNumberFormat="0" applyProtection="0">
      <alignment horizontal="left" vertical="center" indent="1"/>
    </xf>
    <xf numFmtId="181" fontId="80" fillId="37" borderId="129">
      <protection locked="0"/>
    </xf>
    <xf numFmtId="0" fontId="94" fillId="0" borderId="128">
      <alignment horizontal="left" vertical="center"/>
    </xf>
    <xf numFmtId="49" fontId="95" fillId="37" borderId="129" applyProtection="0">
      <alignment horizontal="left" indent="1"/>
      <protection locked="0"/>
    </xf>
    <xf numFmtId="0" fontId="9" fillId="14" borderId="104" applyNumberFormat="0" applyProtection="0">
      <alignment horizontal="left" vertical="center" indent="1"/>
    </xf>
    <xf numFmtId="0" fontId="9" fillId="40" borderId="124" applyNumberFormat="0" applyFont="0" applyBorder="0" applyAlignment="0" applyProtection="0"/>
    <xf numFmtId="0" fontId="9" fillId="40" borderId="124" applyNumberFormat="0" applyFont="0" applyBorder="0" applyAlignment="0" applyProtection="0"/>
    <xf numFmtId="0" fontId="9" fillId="14" borderId="104" applyNumberFormat="0" applyProtection="0">
      <alignment horizontal="left" vertical="center" indent="1"/>
    </xf>
    <xf numFmtId="4" fontId="69" fillId="27" borderId="104" applyNumberFormat="0" applyProtection="0">
      <alignment horizontal="right" vertical="center"/>
    </xf>
    <xf numFmtId="0" fontId="9" fillId="16" borderId="104" applyNumberFormat="0" applyProtection="0">
      <alignment horizontal="left" vertical="top" indent="1"/>
    </xf>
    <xf numFmtId="211" fontId="82" fillId="37" borderId="129">
      <alignment horizontal="center"/>
      <protection locked="0"/>
    </xf>
    <xf numFmtId="0" fontId="9" fillId="14" borderId="104" applyNumberFormat="0" applyProtection="0">
      <alignment horizontal="left" vertical="top" indent="1"/>
    </xf>
    <xf numFmtId="0" fontId="9" fillId="40" borderId="124" applyNumberFormat="0" applyFont="0" applyBorder="0" applyAlignment="0" applyProtection="0"/>
    <xf numFmtId="0" fontId="69" fillId="10" borderId="104" applyNumberFormat="0" applyProtection="0">
      <alignment horizontal="left" vertical="top" indent="1"/>
    </xf>
    <xf numFmtId="0" fontId="9" fillId="31" borderId="104" applyNumberFormat="0" applyProtection="0">
      <alignment horizontal="left" vertical="center" indent="1"/>
    </xf>
    <xf numFmtId="4" fontId="69" fillId="24" borderId="104" applyNumberFormat="0" applyProtection="0">
      <alignment horizontal="right" vertical="center"/>
    </xf>
    <xf numFmtId="0" fontId="9" fillId="10" borderId="104" applyNumberFormat="0" applyProtection="0">
      <alignment horizontal="left" vertical="center" indent="1"/>
    </xf>
    <xf numFmtId="0" fontId="69" fillId="12" borderId="104" applyNumberFormat="0" applyProtection="0">
      <alignment horizontal="left" vertical="top" indent="1"/>
    </xf>
    <xf numFmtId="4" fontId="69" fillId="27" borderId="104" applyNumberFormat="0" applyProtection="0">
      <alignment horizontal="right" vertical="center"/>
    </xf>
    <xf numFmtId="0" fontId="9" fillId="40" borderId="124" applyNumberFormat="0" applyFont="0" applyBorder="0" applyAlignment="0" applyProtection="0"/>
    <xf numFmtId="0" fontId="9" fillId="31" borderId="104" applyNumberFormat="0" applyProtection="0">
      <alignment horizontal="left" vertical="center" indent="1"/>
    </xf>
    <xf numFmtId="0" fontId="9" fillId="40" borderId="124" applyNumberFormat="0" applyFont="0" applyBorder="0" applyAlignment="0" applyProtection="0"/>
    <xf numFmtId="10" fontId="76" fillId="40" borderId="129" applyNumberFormat="0" applyBorder="0" applyAlignment="0" applyProtection="0"/>
    <xf numFmtId="0" fontId="94" fillId="0" borderId="128">
      <alignment horizontal="left" vertical="center"/>
    </xf>
    <xf numFmtId="4" fontId="69" fillId="31" borderId="104" applyNumberFormat="0" applyProtection="0">
      <alignment horizontal="right" vertical="center"/>
    </xf>
    <xf numFmtId="4" fontId="69" fillId="10" borderId="104" applyNumberFormat="0" applyProtection="0">
      <alignment horizontal="right" vertical="center"/>
    </xf>
    <xf numFmtId="0" fontId="9" fillId="40" borderId="124" applyNumberFormat="0" applyFon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4" fontId="69" fillId="12" borderId="104" applyNumberFormat="0" applyProtection="0">
      <alignment horizontal="left" vertical="center" indent="1"/>
    </xf>
    <xf numFmtId="0" fontId="9" fillId="10" borderId="104" applyNumberFormat="0" applyProtection="0">
      <alignment horizontal="left" vertical="center" indent="1"/>
    </xf>
    <xf numFmtId="4" fontId="69" fillId="15" borderId="104" applyNumberFormat="0" applyProtection="0">
      <alignment horizontal="right" vertical="center"/>
    </xf>
    <xf numFmtId="40" fontId="89" fillId="40" borderId="129">
      <alignment vertical="center"/>
    </xf>
    <xf numFmtId="4" fontId="69" fillId="15" borderId="104" applyNumberFormat="0" applyProtection="0">
      <alignment horizontal="right" vertical="center"/>
    </xf>
    <xf numFmtId="0" fontId="9" fillId="14" borderId="104" applyNumberFormat="0" applyProtection="0">
      <alignment horizontal="left" vertical="center" indent="1"/>
    </xf>
    <xf numFmtId="0" fontId="94" fillId="0" borderId="128">
      <alignment horizontal="left" vertical="center"/>
    </xf>
    <xf numFmtId="0" fontId="9" fillId="31" borderId="104" applyNumberFormat="0" applyProtection="0">
      <alignment horizontal="left" vertical="center" indent="1"/>
    </xf>
    <xf numFmtId="211" fontId="82" fillId="37" borderId="129">
      <alignment horizontal="center"/>
      <protection locked="0"/>
    </xf>
    <xf numFmtId="10" fontId="76" fillId="40" borderId="129" applyNumberFormat="0" applyBorder="0" applyAlignment="0" applyProtection="0"/>
    <xf numFmtId="0" fontId="9" fillId="14" borderId="104" applyNumberFormat="0" applyProtection="0">
      <alignment horizontal="left" vertical="center" indent="1"/>
    </xf>
    <xf numFmtId="0" fontId="9" fillId="14" borderId="104" applyNumberFormat="0" applyProtection="0">
      <alignment horizontal="left" vertical="center" indent="1"/>
    </xf>
    <xf numFmtId="4" fontId="69" fillId="15" borderId="104" applyNumberFormat="0" applyProtection="0">
      <alignment horizontal="right" vertical="center"/>
    </xf>
    <xf numFmtId="0" fontId="9" fillId="14" borderId="104" applyNumberFormat="0" applyProtection="0">
      <alignment horizontal="left" vertical="center" indent="1"/>
    </xf>
    <xf numFmtId="4" fontId="69" fillId="23" borderId="104" applyNumberFormat="0" applyProtection="0">
      <alignment horizontal="right" vertical="center"/>
    </xf>
    <xf numFmtId="0" fontId="9" fillId="40" borderId="124" applyNumberFormat="0" applyFont="0" applyBorder="0" applyAlignment="0" applyProtection="0"/>
    <xf numFmtId="4" fontId="69" fillId="10" borderId="104" applyNumberFormat="0" applyProtection="0">
      <alignment horizontal="right" vertical="center"/>
    </xf>
    <xf numFmtId="4" fontId="69" fillId="27" borderId="104" applyNumberFormat="0" applyProtection="0">
      <alignment horizontal="right" vertical="center"/>
    </xf>
    <xf numFmtId="0" fontId="9" fillId="31" borderId="104" applyNumberFormat="0" applyProtection="0">
      <alignment horizontal="left" vertical="top" indent="1"/>
    </xf>
    <xf numFmtId="0" fontId="9" fillId="16" borderId="104" applyNumberFormat="0" applyProtection="0">
      <alignment horizontal="left" vertical="center" indent="1"/>
    </xf>
    <xf numFmtId="4" fontId="69" fillId="10" borderId="104" applyNumberFormat="0" applyProtection="0">
      <alignment horizontal="right" vertical="center"/>
    </xf>
    <xf numFmtId="4" fontId="69" fillId="31" borderId="104" applyNumberFormat="0" applyProtection="0">
      <alignment horizontal="right" vertical="center"/>
    </xf>
    <xf numFmtId="4" fontId="69" fillId="17" borderId="104" applyNumberFormat="0" applyProtection="0">
      <alignment horizontal="right" vertical="center"/>
    </xf>
    <xf numFmtId="0" fontId="69" fillId="12" borderId="104" applyNumberFormat="0" applyProtection="0">
      <alignment horizontal="left" vertical="top" indent="1"/>
    </xf>
    <xf numFmtId="4" fontId="69" fillId="31" borderId="104" applyNumberFormat="0" applyProtection="0">
      <alignment horizontal="right" vertical="center"/>
    </xf>
    <xf numFmtId="49" fontId="95" fillId="38" borderId="129" applyProtection="0">
      <alignment horizontal="left" indent="1"/>
      <protection locked="0"/>
    </xf>
    <xf numFmtId="4" fontId="69" fillId="31" borderId="104" applyNumberFormat="0" applyProtection="0">
      <alignment horizontal="right" vertical="center"/>
    </xf>
    <xf numFmtId="181" fontId="80" fillId="37" borderId="129">
      <protection locked="0"/>
    </xf>
    <xf numFmtId="4" fontId="68" fillId="25" borderId="104" applyNumberFormat="0" applyProtection="0">
      <alignment vertical="center"/>
    </xf>
    <xf numFmtId="40" fontId="89" fillId="40" borderId="129">
      <alignment vertical="center"/>
    </xf>
    <xf numFmtId="4" fontId="69" fillId="10" borderId="104" applyNumberFormat="0" applyProtection="0">
      <alignment horizontal="right" vertical="center"/>
    </xf>
    <xf numFmtId="4" fontId="69" fillId="12" borderId="104" applyNumberFormat="0" applyProtection="0">
      <alignment vertical="center"/>
    </xf>
    <xf numFmtId="0" fontId="94" fillId="0" borderId="128">
      <alignment horizontal="left" vertical="center"/>
    </xf>
    <xf numFmtId="4" fontId="69" fillId="28" borderId="104" applyNumberFormat="0" applyProtection="0">
      <alignment horizontal="right" vertical="center"/>
    </xf>
    <xf numFmtId="49" fontId="95" fillId="37" borderId="129" applyProtection="0">
      <alignment horizontal="left" indent="1"/>
      <protection locked="0"/>
    </xf>
    <xf numFmtId="10" fontId="76" fillId="40" borderId="129" applyNumberFormat="0" applyBorder="0" applyAlignment="0" applyProtection="0"/>
    <xf numFmtId="49" fontId="95" fillId="37" borderId="129" applyProtection="0">
      <alignment horizontal="left" indent="1"/>
      <protection locked="0"/>
    </xf>
    <xf numFmtId="0" fontId="9" fillId="10" borderId="104" applyNumberFormat="0" applyProtection="0">
      <alignment horizontal="left" vertical="center" indent="1"/>
    </xf>
    <xf numFmtId="0" fontId="9" fillId="16" borderId="104" applyNumberFormat="0" applyProtection="0">
      <alignment horizontal="left" vertical="top" indent="1"/>
    </xf>
    <xf numFmtId="4" fontId="71" fillId="31" borderId="104" applyNumberFormat="0" applyProtection="0">
      <alignment horizontal="right" vertical="center"/>
    </xf>
    <xf numFmtId="0" fontId="69" fillId="10" borderId="104" applyNumberFormat="0" applyProtection="0">
      <alignment horizontal="left" vertical="top" indent="1"/>
    </xf>
    <xf numFmtId="4" fontId="68" fillId="25" borderId="104" applyNumberFormat="0" applyProtection="0">
      <alignment vertical="center"/>
    </xf>
    <xf numFmtId="49" fontId="95" fillId="38" borderId="129" applyProtection="0">
      <alignment horizontal="left" indent="1"/>
      <protection locked="0"/>
    </xf>
    <xf numFmtId="4" fontId="71" fillId="31" borderId="104" applyNumberFormat="0" applyProtection="0">
      <alignment horizontal="right" vertical="center"/>
    </xf>
    <xf numFmtId="0" fontId="9" fillId="14" borderId="104" applyNumberFormat="0" applyProtection="0">
      <alignment horizontal="left" vertical="center" indent="1"/>
    </xf>
    <xf numFmtId="211" fontId="82" fillId="37" borderId="129">
      <alignment horizontal="center"/>
      <protection locked="0"/>
    </xf>
    <xf numFmtId="0" fontId="9" fillId="31" borderId="104" applyNumberFormat="0" applyProtection="0">
      <alignment horizontal="left" vertical="center" indent="1"/>
    </xf>
    <xf numFmtId="0" fontId="9" fillId="14" borderId="104" applyNumberFormat="0" applyProtection="0">
      <alignment horizontal="left" vertical="center" indent="1"/>
    </xf>
    <xf numFmtId="0" fontId="9" fillId="14" borderId="104" applyNumberFormat="0" applyProtection="0">
      <alignment horizontal="left" vertical="top" indent="1"/>
    </xf>
    <xf numFmtId="4" fontId="69" fillId="31" borderId="104" applyNumberFormat="0" applyProtection="0">
      <alignment horizontal="right" vertical="center"/>
    </xf>
    <xf numFmtId="4" fontId="69" fillId="31" borderId="104" applyNumberFormat="0" applyProtection="0">
      <alignment horizontal="right" vertical="center"/>
    </xf>
    <xf numFmtId="0" fontId="9" fillId="14" borderId="104" applyNumberFormat="0" applyProtection="0">
      <alignment horizontal="left" vertical="center" indent="1"/>
    </xf>
    <xf numFmtId="10" fontId="76" fillId="40" borderId="129" applyNumberFormat="0" applyBorder="0" applyAlignment="0" applyProtection="0"/>
    <xf numFmtId="0" fontId="9" fillId="40" borderId="124" applyNumberFormat="0" applyFont="0" applyBorder="0" applyAlignment="0" applyProtection="0"/>
    <xf numFmtId="0" fontId="9" fillId="0" borderId="128" applyFont="0" applyFill="0" applyBorder="0" applyAlignment="0" applyProtection="0"/>
    <xf numFmtId="0" fontId="9" fillId="40" borderId="124" applyNumberFormat="0" applyFont="0" applyBorder="0" applyAlignment="0" applyProtection="0"/>
    <xf numFmtId="40" fontId="89" fillId="40" borderId="129">
      <alignment vertical="center"/>
    </xf>
    <xf numFmtId="4" fontId="69" fillId="31" borderId="104" applyNumberFormat="0" applyProtection="0">
      <alignment horizontal="right" vertical="center"/>
    </xf>
    <xf numFmtId="4" fontId="73" fillId="31" borderId="104" applyNumberFormat="0" applyProtection="0">
      <alignment horizontal="right" vertical="center"/>
    </xf>
    <xf numFmtId="4" fontId="69" fillId="11" borderId="104" applyNumberFormat="0" applyProtection="0">
      <alignment horizontal="right" vertical="center"/>
    </xf>
    <xf numFmtId="4" fontId="69" fillId="28" borderId="104" applyNumberFormat="0" applyProtection="0">
      <alignment horizontal="right" vertical="center"/>
    </xf>
    <xf numFmtId="0" fontId="9" fillId="31" borderId="104" applyNumberFormat="0" applyProtection="0">
      <alignment horizontal="left" vertical="center" indent="1"/>
    </xf>
    <xf numFmtId="4" fontId="69" fillId="10" borderId="104" applyNumberFormat="0" applyProtection="0">
      <alignment horizontal="right" vertical="center"/>
    </xf>
    <xf numFmtId="4" fontId="69" fillId="31" borderId="104" applyNumberFormat="0" applyProtection="0">
      <alignment horizontal="right" vertical="center"/>
    </xf>
    <xf numFmtId="181" fontId="80" fillId="37" borderId="129">
      <protection locked="0"/>
    </xf>
    <xf numFmtId="40" fontId="89" fillId="40" borderId="129">
      <alignment vertical="center"/>
    </xf>
    <xf numFmtId="4" fontId="73" fillId="31" borderId="104" applyNumberFormat="0" applyProtection="0">
      <alignment horizontal="right" vertical="center"/>
    </xf>
    <xf numFmtId="4" fontId="71" fillId="12" borderId="104" applyNumberFormat="0" applyProtection="0">
      <alignment vertical="center"/>
    </xf>
    <xf numFmtId="0" fontId="9" fillId="48" borderId="125" applyNumberFormat="0" applyAlignment="0" applyProtection="0"/>
    <xf numFmtId="49" fontId="95" fillId="38" borderId="129" applyProtection="0">
      <alignment horizontal="left" indent="1"/>
      <protection locked="0"/>
    </xf>
    <xf numFmtId="4" fontId="71" fillId="31" borderId="104" applyNumberFormat="0" applyProtection="0">
      <alignment horizontal="right" vertical="center"/>
    </xf>
    <xf numFmtId="0" fontId="9" fillId="31" borderId="104" applyNumberFormat="0" applyProtection="0">
      <alignment horizontal="left" vertical="center" indent="1"/>
    </xf>
    <xf numFmtId="49" fontId="95" fillId="37" borderId="129" applyProtection="0">
      <alignment horizontal="left" indent="1"/>
      <protection locked="0"/>
    </xf>
    <xf numFmtId="0" fontId="9" fillId="14" borderId="104" applyNumberFormat="0" applyProtection="0">
      <alignment horizontal="left" vertical="center" indent="1"/>
    </xf>
    <xf numFmtId="4" fontId="69" fillId="29" borderId="104" applyNumberFormat="0" applyProtection="0">
      <alignment horizontal="right" vertical="center"/>
    </xf>
    <xf numFmtId="10" fontId="76" fillId="40" borderId="129" applyNumberFormat="0" applyBorder="0" applyAlignment="0" applyProtection="0"/>
    <xf numFmtId="0" fontId="94" fillId="0" borderId="128">
      <alignment horizontal="left" vertical="center"/>
    </xf>
    <xf numFmtId="0" fontId="9" fillId="48" borderId="125" applyNumberFormat="0" applyAlignment="0" applyProtection="0"/>
    <xf numFmtId="0" fontId="9" fillId="31" borderId="104" applyNumberFormat="0" applyProtection="0">
      <alignment horizontal="left" vertical="center" indent="1"/>
    </xf>
    <xf numFmtId="4" fontId="69" fillId="35" borderId="104" applyNumberFormat="0" applyProtection="0">
      <alignment horizontal="left" vertical="center" indent="1"/>
    </xf>
    <xf numFmtId="0" fontId="69" fillId="10" borderId="104" applyNumberFormat="0" applyProtection="0">
      <alignment horizontal="left" vertical="top" indent="1"/>
    </xf>
    <xf numFmtId="0" fontId="9" fillId="0" borderId="128" applyFont="0" applyFill="0" applyBorder="0" applyAlignment="0" applyProtection="0"/>
    <xf numFmtId="4" fontId="69" fillId="12" borderId="104" applyNumberFormat="0" applyProtection="0">
      <alignment horizontal="left" vertical="center" indent="1"/>
    </xf>
    <xf numFmtId="0" fontId="9" fillId="14" borderId="104" applyNumberFormat="0" applyProtection="0">
      <alignment horizontal="left" vertical="center" indent="1"/>
    </xf>
    <xf numFmtId="0" fontId="9" fillId="16" borderId="104" applyNumberFormat="0" applyProtection="0">
      <alignment horizontal="left" vertical="top" indent="1"/>
    </xf>
    <xf numFmtId="0" fontId="9" fillId="0" borderId="128" applyFont="0" applyFill="0" applyBorder="0" applyAlignment="0" applyProtection="0"/>
    <xf numFmtId="49" fontId="95" fillId="38" borderId="129" applyProtection="0">
      <alignment horizontal="left" indent="1"/>
      <protection locked="0"/>
    </xf>
    <xf numFmtId="0" fontId="9" fillId="31" borderId="104" applyNumberFormat="0" applyProtection="0">
      <alignment horizontal="left" vertical="center"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73" fillId="31" borderId="104" applyNumberFormat="0" applyProtection="0">
      <alignment horizontal="right" vertical="center"/>
    </xf>
    <xf numFmtId="0" fontId="9" fillId="40" borderId="124" applyNumberFormat="0" applyFont="0" applyBorder="0" applyAlignment="0" applyProtection="0"/>
    <xf numFmtId="4" fontId="71" fillId="31" borderId="104" applyNumberFormat="0" applyProtection="0">
      <alignment horizontal="right" vertical="center"/>
    </xf>
    <xf numFmtId="0" fontId="9" fillId="16" borderId="104" applyNumberFormat="0" applyProtection="0">
      <alignment horizontal="left" vertical="top" indent="1"/>
    </xf>
    <xf numFmtId="0" fontId="9" fillId="31" borderId="104" applyNumberFormat="0" applyProtection="0">
      <alignment horizontal="left" vertical="top" indent="1"/>
    </xf>
    <xf numFmtId="0" fontId="9" fillId="14" borderId="104" applyNumberFormat="0" applyProtection="0">
      <alignment horizontal="left" vertical="center" indent="1"/>
    </xf>
    <xf numFmtId="4" fontId="69" fillId="10" borderId="104" applyNumberFormat="0" applyProtection="0">
      <alignment horizontal="right" vertical="center"/>
    </xf>
    <xf numFmtId="0" fontId="9" fillId="31" borderId="104" applyNumberFormat="0" applyProtection="0">
      <alignment horizontal="left" vertical="center" indent="1"/>
    </xf>
    <xf numFmtId="0" fontId="9" fillId="16" borderId="104" applyNumberFormat="0" applyProtection="0">
      <alignment horizontal="left" vertical="top" indent="1"/>
    </xf>
    <xf numFmtId="49" fontId="95" fillId="37" borderId="129" applyProtection="0">
      <alignment horizontal="left" indent="1"/>
      <protection locked="0"/>
    </xf>
    <xf numFmtId="4" fontId="69" fillId="27" borderId="104" applyNumberFormat="0" applyProtection="0">
      <alignment horizontal="right" vertical="center"/>
    </xf>
    <xf numFmtId="4" fontId="69" fillId="26" borderId="104" applyNumberFormat="0" applyProtection="0">
      <alignment horizontal="right" vertical="center"/>
    </xf>
    <xf numFmtId="4" fontId="69" fillId="31" borderId="104" applyNumberFormat="0" applyProtection="0">
      <alignment horizontal="right" vertical="center"/>
    </xf>
    <xf numFmtId="4" fontId="69" fillId="26" borderId="104" applyNumberFormat="0" applyProtection="0">
      <alignment horizontal="right" vertical="center"/>
    </xf>
    <xf numFmtId="0" fontId="9" fillId="10" borderId="104" applyNumberFormat="0" applyProtection="0">
      <alignment horizontal="left" vertical="center" indent="1"/>
    </xf>
    <xf numFmtId="0" fontId="9" fillId="16" borderId="104" applyNumberFormat="0" applyProtection="0">
      <alignment horizontal="left" vertical="center" indent="1"/>
    </xf>
    <xf numFmtId="49" fontId="95" fillId="38" borderId="129" applyProtection="0">
      <alignment horizontal="left" indent="1"/>
      <protection locked="0"/>
    </xf>
    <xf numFmtId="10" fontId="76" fillId="40" borderId="129" applyNumberFormat="0" applyBorder="0" applyAlignment="0" applyProtection="0"/>
    <xf numFmtId="4" fontId="69" fillId="10" borderId="104" applyNumberFormat="0" applyProtection="0">
      <alignment horizontal="right" vertical="center"/>
    </xf>
    <xf numFmtId="0" fontId="9" fillId="14" borderId="104" applyNumberFormat="0" applyProtection="0">
      <alignment horizontal="left" vertical="center" indent="1"/>
    </xf>
    <xf numFmtId="40" fontId="89" fillId="40" borderId="129">
      <alignment vertical="center"/>
    </xf>
    <xf numFmtId="49" fontId="95" fillId="37" borderId="129" applyProtection="0">
      <alignment horizontal="left" indent="1"/>
      <protection locked="0"/>
    </xf>
    <xf numFmtId="49" fontId="95" fillId="38" borderId="129" applyProtection="0">
      <alignment horizontal="left" indent="1"/>
      <protection locked="0"/>
    </xf>
    <xf numFmtId="0" fontId="9" fillId="10" borderId="104" applyNumberFormat="0" applyProtection="0">
      <alignment horizontal="left" vertical="center" indent="1"/>
    </xf>
    <xf numFmtId="211" fontId="82" fillId="37" borderId="129">
      <alignment horizontal="center"/>
      <protection locked="0"/>
    </xf>
    <xf numFmtId="211" fontId="82" fillId="37" borderId="129">
      <alignment horizontal="center"/>
      <protection locked="0"/>
    </xf>
    <xf numFmtId="10" fontId="76" fillId="40" borderId="129" applyNumberFormat="0" applyBorder="0" applyAlignment="0" applyProtection="0"/>
    <xf numFmtId="211" fontId="82" fillId="37" borderId="129">
      <alignment horizontal="center"/>
      <protection locked="0"/>
    </xf>
    <xf numFmtId="49" fontId="95" fillId="38" borderId="129" applyProtection="0">
      <alignment horizontal="left" indent="1"/>
      <protection locked="0"/>
    </xf>
    <xf numFmtId="4" fontId="71" fillId="31" borderId="104" applyNumberFormat="0" applyProtection="0">
      <alignment horizontal="right" vertical="center"/>
    </xf>
    <xf numFmtId="4" fontId="69" fillId="12" borderId="104" applyNumberFormat="0" applyProtection="0">
      <alignment horizontal="left" vertical="center" indent="1"/>
    </xf>
    <xf numFmtId="4" fontId="69" fillId="26" borderId="104" applyNumberFormat="0" applyProtection="0">
      <alignment horizontal="right" vertical="center"/>
    </xf>
    <xf numFmtId="4" fontId="71" fillId="31" borderId="104" applyNumberFormat="0" applyProtection="0">
      <alignment horizontal="right" vertical="center"/>
    </xf>
    <xf numFmtId="4" fontId="69" fillId="31" borderId="104" applyNumberFormat="0" applyProtection="0">
      <alignment horizontal="right" vertical="center"/>
    </xf>
    <xf numFmtId="4" fontId="69" fillId="10" borderId="104" applyNumberFormat="0" applyProtection="0">
      <alignment horizontal="right" vertical="center"/>
    </xf>
    <xf numFmtId="0" fontId="9" fillId="10" borderId="104" applyNumberFormat="0" applyProtection="0">
      <alignment horizontal="left" vertical="center" indent="1"/>
    </xf>
    <xf numFmtId="10" fontId="76" fillId="40" borderId="129" applyNumberFormat="0" applyBorder="0" applyAlignment="0" applyProtection="0"/>
    <xf numFmtId="211" fontId="82" fillId="37" borderId="129">
      <alignment horizontal="center"/>
      <protection locked="0"/>
    </xf>
    <xf numFmtId="10" fontId="76" fillId="40" borderId="129" applyNumberFormat="0" applyBorder="0" applyAlignment="0" applyProtection="0"/>
    <xf numFmtId="0" fontId="9" fillId="14" borderId="104" applyNumberFormat="0" applyProtection="0">
      <alignment horizontal="left" vertical="center" indent="1"/>
    </xf>
    <xf numFmtId="4" fontId="69" fillId="29" borderId="104" applyNumberFormat="0" applyProtection="0">
      <alignment horizontal="right" vertical="center"/>
    </xf>
    <xf numFmtId="49" fontId="95" fillId="37" borderId="129" applyProtection="0">
      <alignment horizontal="left" indent="1"/>
      <protection locked="0"/>
    </xf>
    <xf numFmtId="0" fontId="9" fillId="0" borderId="128" applyFont="0" applyFill="0" applyBorder="0" applyAlignment="0" applyProtection="0"/>
    <xf numFmtId="0" fontId="9" fillId="31" borderId="104" applyNumberFormat="0" applyProtection="0">
      <alignment horizontal="left" vertical="center" indent="1"/>
    </xf>
    <xf numFmtId="0" fontId="9" fillId="14" borderId="104" applyNumberFormat="0" applyProtection="0">
      <alignment horizontal="left" vertical="center" indent="1"/>
    </xf>
    <xf numFmtId="211" fontId="82" fillId="37" borderId="129">
      <alignment horizontal="center"/>
      <protection locked="0"/>
    </xf>
    <xf numFmtId="4" fontId="69" fillId="31" borderId="104" applyNumberFormat="0" applyProtection="0">
      <alignment horizontal="right" vertical="center"/>
    </xf>
    <xf numFmtId="4" fontId="69" fillId="10" borderId="104" applyNumberFormat="0" applyProtection="0">
      <alignment horizontal="right" vertical="center"/>
    </xf>
    <xf numFmtId="211" fontId="82" fillId="37" borderId="129">
      <alignment horizontal="center"/>
      <protection locked="0"/>
    </xf>
    <xf numFmtId="10" fontId="76" fillId="40" borderId="129" applyNumberFormat="0" applyBorder="0" applyAlignment="0" applyProtection="0"/>
    <xf numFmtId="211" fontId="82" fillId="37" borderId="129">
      <alignment horizontal="center"/>
      <protection locked="0"/>
    </xf>
    <xf numFmtId="0" fontId="9" fillId="10" borderId="104" applyNumberFormat="0" applyProtection="0">
      <alignment horizontal="left" vertical="center" indent="1"/>
    </xf>
    <xf numFmtId="0" fontId="9" fillId="16" borderId="104" applyNumberFormat="0" applyProtection="0">
      <alignment horizontal="left" vertical="top" indent="1"/>
    </xf>
    <xf numFmtId="4" fontId="69" fillId="31" borderId="104" applyNumberFormat="0" applyProtection="0">
      <alignment horizontal="right" vertical="center"/>
    </xf>
    <xf numFmtId="0" fontId="9" fillId="31" borderId="104" applyNumberFormat="0" applyProtection="0">
      <alignment horizontal="left" vertical="center" indent="1"/>
    </xf>
    <xf numFmtId="4" fontId="69" fillId="31" borderId="104" applyNumberFormat="0" applyProtection="0">
      <alignment horizontal="right" vertical="center"/>
    </xf>
    <xf numFmtId="4" fontId="69" fillId="23" borderId="104" applyNumberFormat="0" applyProtection="0">
      <alignment horizontal="right" vertical="center"/>
    </xf>
    <xf numFmtId="0" fontId="9" fillId="31" borderId="104" applyNumberFormat="0" applyProtection="0">
      <alignment horizontal="left" vertical="center" indent="1"/>
    </xf>
    <xf numFmtId="4" fontId="67" fillId="25" borderId="104" applyNumberFormat="0" applyProtection="0">
      <alignment vertical="center"/>
    </xf>
    <xf numFmtId="0" fontId="9" fillId="14" borderId="104" applyNumberFormat="0" applyProtection="0">
      <alignment horizontal="left" vertical="center" indent="1"/>
    </xf>
    <xf numFmtId="0" fontId="9" fillId="14" borderId="104" applyNumberFormat="0" applyProtection="0">
      <alignment horizontal="left" vertical="top" indent="1"/>
    </xf>
    <xf numFmtId="4" fontId="69" fillId="31" borderId="104" applyNumberFormat="0" applyProtection="0">
      <alignment horizontal="right" vertical="center"/>
    </xf>
    <xf numFmtId="0" fontId="9" fillId="48" borderId="125" applyNumberFormat="0" applyAlignment="0" applyProtection="0"/>
    <xf numFmtId="4" fontId="69" fillId="10" borderId="104" applyNumberFormat="0" applyProtection="0">
      <alignment horizontal="right" vertical="center"/>
    </xf>
    <xf numFmtId="0" fontId="9" fillId="16" borderId="104" applyNumberFormat="0" applyProtection="0">
      <alignment horizontal="left" vertical="center" indent="1"/>
    </xf>
    <xf numFmtId="40" fontId="89" fillId="40" borderId="129">
      <alignment vertical="center"/>
    </xf>
    <xf numFmtId="0" fontId="69" fillId="12" borderId="104" applyNumberFormat="0" applyProtection="0">
      <alignment horizontal="left" vertical="top" indent="1"/>
    </xf>
    <xf numFmtId="181" fontId="80" fillId="37" borderId="129">
      <protection locked="0"/>
    </xf>
    <xf numFmtId="0" fontId="9" fillId="14" borderId="104" applyNumberFormat="0" applyProtection="0">
      <alignment horizontal="left" vertical="center" indent="1"/>
    </xf>
    <xf numFmtId="4" fontId="71" fillId="31" borderId="104" applyNumberFormat="0" applyProtection="0">
      <alignment horizontal="right" vertical="center"/>
    </xf>
    <xf numFmtId="181" fontId="80" fillId="37" borderId="129">
      <protection locked="0"/>
    </xf>
    <xf numFmtId="4" fontId="67" fillId="25" borderId="104" applyNumberFormat="0" applyProtection="0">
      <alignment vertical="center"/>
    </xf>
    <xf numFmtId="0" fontId="9" fillId="31" borderId="104" applyNumberFormat="0" applyProtection="0">
      <alignment horizontal="left" vertical="center" indent="1"/>
    </xf>
    <xf numFmtId="0" fontId="9" fillId="16" borderId="104" applyNumberFormat="0" applyProtection="0">
      <alignment horizontal="left" vertical="top" indent="1"/>
    </xf>
    <xf numFmtId="0" fontId="9" fillId="13" borderId="129" applyNumberFormat="0">
      <protection locked="0"/>
    </xf>
    <xf numFmtId="10" fontId="76" fillId="40" borderId="129" applyNumberFormat="0" applyBorder="0" applyAlignment="0" applyProtection="0"/>
    <xf numFmtId="0" fontId="9" fillId="40" borderId="124" applyNumberFormat="0" applyFont="0" applyBorder="0" applyAlignment="0" applyProtection="0"/>
    <xf numFmtId="0" fontId="9" fillId="16" borderId="104" applyNumberFormat="0" applyProtection="0">
      <alignment horizontal="left" vertical="center" indent="1"/>
    </xf>
    <xf numFmtId="49" fontId="95" fillId="38" borderId="129" applyProtection="0">
      <alignment horizontal="left" indent="1"/>
      <protection locked="0"/>
    </xf>
    <xf numFmtId="4" fontId="71" fillId="31" borderId="104" applyNumberFormat="0" applyProtection="0">
      <alignment horizontal="right" vertical="center"/>
    </xf>
    <xf numFmtId="4" fontId="69" fillId="10" borderId="104" applyNumberFormat="0" applyProtection="0">
      <alignment horizontal="right" vertical="center"/>
    </xf>
    <xf numFmtId="4" fontId="69" fillId="31" borderId="104" applyNumberFormat="0" applyProtection="0">
      <alignment horizontal="right" vertical="center"/>
    </xf>
    <xf numFmtId="4" fontId="69" fillId="31" borderId="104" applyNumberFormat="0" applyProtection="0">
      <alignment horizontal="right" vertical="center"/>
    </xf>
    <xf numFmtId="4" fontId="71" fillId="31" borderId="104" applyNumberFormat="0" applyProtection="0">
      <alignment horizontal="right" vertical="center"/>
    </xf>
    <xf numFmtId="0" fontId="9" fillId="16" borderId="104" applyNumberFormat="0" applyProtection="0">
      <alignment horizontal="left" vertical="top" indent="1"/>
    </xf>
    <xf numFmtId="4" fontId="67" fillId="25" borderId="104" applyNumberFormat="0" applyProtection="0">
      <alignment vertical="center"/>
    </xf>
    <xf numFmtId="4" fontId="69" fillId="29" borderId="104" applyNumberFormat="0" applyProtection="0">
      <alignment horizontal="right" vertical="center"/>
    </xf>
    <xf numFmtId="4" fontId="69" fillId="31" borderId="104" applyNumberFormat="0" applyProtection="0">
      <alignment horizontal="right" vertical="center"/>
    </xf>
    <xf numFmtId="0" fontId="9" fillId="10" borderId="104" applyNumberFormat="0" applyProtection="0">
      <alignment horizontal="left" vertical="center" indent="1"/>
    </xf>
    <xf numFmtId="40" fontId="89" fillId="40" borderId="129">
      <alignment vertical="center"/>
    </xf>
    <xf numFmtId="0" fontId="9" fillId="31" borderId="104" applyNumberFormat="0" applyProtection="0">
      <alignment horizontal="left" vertical="center" indent="1"/>
    </xf>
    <xf numFmtId="0" fontId="9" fillId="10" borderId="104" applyNumberFormat="0" applyProtection="0">
      <alignment horizontal="left" vertical="top" indent="1"/>
    </xf>
    <xf numFmtId="0" fontId="9" fillId="14" borderId="104" applyNumberFormat="0" applyProtection="0">
      <alignment horizontal="left" vertical="center" indent="1"/>
    </xf>
    <xf numFmtId="0" fontId="9" fillId="14" borderId="104" applyNumberFormat="0" applyProtection="0">
      <alignment horizontal="left" vertical="center" indent="1"/>
    </xf>
    <xf numFmtId="0" fontId="9" fillId="31" borderId="104" applyNumberFormat="0" applyProtection="0">
      <alignment horizontal="left" vertical="center" indent="1"/>
    </xf>
    <xf numFmtId="49" fontId="95" fillId="38" borderId="129" applyProtection="0">
      <alignment horizontal="left" indent="1"/>
      <protection locked="0"/>
    </xf>
    <xf numFmtId="4" fontId="69" fillId="31" borderId="104" applyNumberFormat="0" applyProtection="0">
      <alignment horizontal="right" vertical="center"/>
    </xf>
    <xf numFmtId="0" fontId="9" fillId="40" borderId="124" applyNumberFormat="0" applyFont="0" applyBorder="0" applyAlignment="0" applyProtection="0"/>
    <xf numFmtId="49" fontId="95" fillId="37" borderId="129" applyProtection="0">
      <alignment horizontal="left" indent="1"/>
      <protection locked="0"/>
    </xf>
    <xf numFmtId="4" fontId="69" fillId="12" borderId="104" applyNumberFormat="0" applyProtection="0">
      <alignment horizontal="left" vertical="center" indent="1"/>
    </xf>
    <xf numFmtId="0" fontId="9" fillId="31" borderId="104" applyNumberFormat="0" applyProtection="0">
      <alignment horizontal="left" vertical="center" indent="1"/>
    </xf>
    <xf numFmtId="4" fontId="71" fillId="31" borderId="104" applyNumberFormat="0" applyProtection="0">
      <alignment horizontal="right" vertical="center"/>
    </xf>
    <xf numFmtId="0" fontId="69" fillId="10" borderId="104" applyNumberFormat="0" applyProtection="0">
      <alignment horizontal="left" vertical="top" indent="1"/>
    </xf>
    <xf numFmtId="4" fontId="69" fillId="15" borderId="104" applyNumberFormat="0" applyProtection="0">
      <alignment horizontal="right" vertical="center"/>
    </xf>
    <xf numFmtId="4" fontId="69" fillId="17" borderId="104" applyNumberFormat="0" applyProtection="0">
      <alignment horizontal="right" vertical="center"/>
    </xf>
    <xf numFmtId="49" fontId="95" fillId="37" borderId="129" applyProtection="0">
      <alignment horizontal="left" indent="1"/>
      <protection locked="0"/>
    </xf>
    <xf numFmtId="0" fontId="9" fillId="16" borderId="104" applyNumberFormat="0" applyProtection="0">
      <alignment horizontal="left" vertical="top" indent="1"/>
    </xf>
    <xf numFmtId="0" fontId="9" fillId="16" borderId="104" applyNumberFormat="0" applyProtection="0">
      <alignment horizontal="left" vertical="center" indent="1"/>
    </xf>
    <xf numFmtId="0" fontId="9" fillId="48" borderId="125" applyNumberFormat="0" applyAlignment="0" applyProtection="0"/>
    <xf numFmtId="0" fontId="9" fillId="31" borderId="104" applyNumberFormat="0" applyProtection="0">
      <alignment horizontal="left" vertical="center" indent="1"/>
    </xf>
    <xf numFmtId="181" fontId="80" fillId="37" borderId="129">
      <protection locked="0"/>
    </xf>
    <xf numFmtId="0" fontId="9" fillId="40" borderId="124" applyNumberFormat="0" applyFont="0" applyBorder="0" applyAlignment="0" applyProtection="0"/>
    <xf numFmtId="40" fontId="89" fillId="40" borderId="129">
      <alignment vertical="center"/>
    </xf>
    <xf numFmtId="211" fontId="82" fillId="37" borderId="129">
      <alignment horizontal="center"/>
      <protection locked="0"/>
    </xf>
    <xf numFmtId="0" fontId="9" fillId="40" borderId="124" applyNumberFormat="0" applyFont="0" applyBorder="0" applyAlignment="0" applyProtection="0"/>
    <xf numFmtId="4" fontId="69" fillId="27" borderId="104" applyNumberFormat="0" applyProtection="0">
      <alignment horizontal="right" vertical="center"/>
    </xf>
    <xf numFmtId="0" fontId="9" fillId="40" borderId="124" applyNumberFormat="0" applyFont="0" applyBorder="0" applyAlignment="0" applyProtection="0"/>
    <xf numFmtId="0" fontId="9" fillId="14" borderId="104" applyNumberFormat="0" applyProtection="0">
      <alignment horizontal="left" vertical="center" indent="1"/>
    </xf>
    <xf numFmtId="0" fontId="9" fillId="40" borderId="124" applyNumberFormat="0" applyFont="0" applyBorder="0" applyAlignment="0" applyProtection="0"/>
    <xf numFmtId="4" fontId="69" fillId="28" borderId="104" applyNumberFormat="0" applyProtection="0">
      <alignment horizontal="right" vertical="center"/>
    </xf>
    <xf numFmtId="211" fontId="82" fillId="37" borderId="129">
      <alignment horizontal="center"/>
      <protection locked="0"/>
    </xf>
    <xf numFmtId="0" fontId="9" fillId="40" borderId="124" applyNumberFormat="0" applyFont="0" applyBorder="0" applyAlignment="0" applyProtection="0"/>
    <xf numFmtId="0" fontId="9" fillId="40" borderId="124" applyNumberFormat="0" applyFont="0" applyBorder="0" applyAlignment="0" applyProtection="0"/>
    <xf numFmtId="4" fontId="69" fillId="31" borderId="104" applyNumberFormat="0" applyProtection="0">
      <alignment horizontal="right" vertical="center"/>
    </xf>
    <xf numFmtId="4" fontId="69" fillId="11" borderId="104" applyNumberFormat="0" applyProtection="0">
      <alignment horizontal="right" vertical="center"/>
    </xf>
    <xf numFmtId="4" fontId="71" fillId="31" borderId="104" applyNumberFormat="0" applyProtection="0">
      <alignment horizontal="right" vertical="center"/>
    </xf>
    <xf numFmtId="4" fontId="69" fillId="35" borderId="104" applyNumberFormat="0" applyProtection="0">
      <alignment horizontal="left" vertical="center" indent="1"/>
    </xf>
    <xf numFmtId="49" fontId="95" fillId="37" borderId="129" applyProtection="0">
      <alignment horizontal="left" indent="1"/>
      <protection locked="0"/>
    </xf>
    <xf numFmtId="40" fontId="89" fillId="40" borderId="129">
      <alignment vertical="center"/>
    </xf>
    <xf numFmtId="4" fontId="71" fillId="31" borderId="104" applyNumberFormat="0" applyProtection="0">
      <alignment horizontal="right" vertical="center"/>
    </xf>
    <xf numFmtId="10" fontId="76" fillId="40" borderId="129" applyNumberFormat="0" applyBorder="0" applyAlignment="0" applyProtection="0"/>
    <xf numFmtId="4" fontId="69" fillId="31" borderId="104" applyNumberFormat="0" applyProtection="0">
      <alignment horizontal="right" vertical="center"/>
    </xf>
    <xf numFmtId="4" fontId="69" fillId="10" borderId="104" applyNumberFormat="0" applyProtection="0">
      <alignment horizontal="right" vertical="center"/>
    </xf>
    <xf numFmtId="0" fontId="9" fillId="16" borderId="104" applyNumberFormat="0" applyProtection="0">
      <alignment horizontal="left" vertical="center" indent="1"/>
    </xf>
    <xf numFmtId="0" fontId="9" fillId="31" borderId="104" applyNumberFormat="0" applyProtection="0">
      <alignment horizontal="left" vertical="center" indent="1"/>
    </xf>
    <xf numFmtId="4" fontId="69" fillId="31" borderId="104" applyNumberFormat="0" applyProtection="0">
      <alignment horizontal="right" vertical="center"/>
    </xf>
    <xf numFmtId="0" fontId="9" fillId="16" borderId="104" applyNumberFormat="0" applyProtection="0">
      <alignment horizontal="left" vertical="center" indent="1"/>
    </xf>
    <xf numFmtId="0" fontId="9" fillId="31" borderId="104" applyNumberFormat="0" applyProtection="0">
      <alignment horizontal="left" vertical="center" indent="1"/>
    </xf>
    <xf numFmtId="0" fontId="9" fillId="16" borderId="104" applyNumberFormat="0" applyProtection="0">
      <alignment horizontal="left" vertical="top" indent="1"/>
    </xf>
    <xf numFmtId="0" fontId="9" fillId="16" borderId="104" applyNumberFormat="0" applyProtection="0">
      <alignment horizontal="left" vertical="top" indent="1"/>
    </xf>
    <xf numFmtId="0" fontId="9" fillId="14" borderId="104" applyNumberFormat="0" applyProtection="0">
      <alignment horizontal="left" vertical="center" indent="1"/>
    </xf>
    <xf numFmtId="181" fontId="80" fillId="37" borderId="129">
      <protection locked="0"/>
    </xf>
    <xf numFmtId="49" fontId="95" fillId="38" borderId="129" applyProtection="0">
      <alignment horizontal="left" indent="1"/>
      <protection locked="0"/>
    </xf>
    <xf numFmtId="4" fontId="69" fillId="26" borderId="104" applyNumberFormat="0" applyProtection="0">
      <alignment horizontal="right" vertical="center"/>
    </xf>
    <xf numFmtId="4" fontId="69" fillId="24" borderId="104" applyNumberFormat="0" applyProtection="0">
      <alignment horizontal="right" vertical="center"/>
    </xf>
    <xf numFmtId="0" fontId="9" fillId="16" borderId="104" applyNumberFormat="0" applyProtection="0">
      <alignment horizontal="left" vertical="top" indent="1"/>
    </xf>
    <xf numFmtId="4" fontId="69" fillId="31" borderId="104" applyNumberFormat="0" applyProtection="0">
      <alignment horizontal="right" vertical="center"/>
    </xf>
    <xf numFmtId="10" fontId="76" fillId="40" borderId="129" applyNumberFormat="0" applyBorder="0" applyAlignment="0" applyProtection="0"/>
    <xf numFmtId="0" fontId="9" fillId="48" borderId="125" applyNumberFormat="0" applyAlignment="0" applyProtection="0"/>
    <xf numFmtId="0" fontId="9" fillId="40" borderId="124" applyNumberFormat="0" applyFont="0" applyBorder="0" applyAlignment="0" applyProtection="0"/>
    <xf numFmtId="4" fontId="69" fillId="31" borderId="104" applyNumberFormat="0" applyProtection="0">
      <alignment horizontal="right" vertical="center"/>
    </xf>
    <xf numFmtId="4" fontId="71" fillId="12" borderId="104" applyNumberFormat="0" applyProtection="0">
      <alignment vertical="center"/>
    </xf>
    <xf numFmtId="4" fontId="69" fillId="24" borderId="104" applyNumberFormat="0" applyProtection="0">
      <alignment horizontal="right" vertical="center"/>
    </xf>
    <xf numFmtId="181" fontId="80" fillId="37" borderId="129">
      <protection locked="0"/>
    </xf>
    <xf numFmtId="211" fontId="82" fillId="37" borderId="129">
      <alignment horizontal="center"/>
      <protection locked="0"/>
    </xf>
    <xf numFmtId="40" fontId="89" fillId="40" borderId="129">
      <alignment vertical="center"/>
    </xf>
    <xf numFmtId="49" fontId="95" fillId="37" borderId="129" applyProtection="0">
      <alignment horizontal="left" indent="1"/>
      <protection locked="0"/>
    </xf>
    <xf numFmtId="4" fontId="69" fillId="10" borderId="104" applyNumberFormat="0" applyProtection="0">
      <alignment horizontal="right" vertical="center"/>
    </xf>
    <xf numFmtId="4" fontId="69" fillId="28" borderId="104" applyNumberFormat="0" applyProtection="0">
      <alignment horizontal="right" vertical="center"/>
    </xf>
    <xf numFmtId="4" fontId="71" fillId="31" borderId="104" applyNumberFormat="0" applyProtection="0">
      <alignment horizontal="right" vertical="center"/>
    </xf>
    <xf numFmtId="0" fontId="9" fillId="40" borderId="124" applyNumberFormat="0" applyFont="0" applyBorder="0" applyAlignment="0" applyProtection="0"/>
    <xf numFmtId="4" fontId="69" fillId="31" borderId="104" applyNumberFormat="0" applyProtection="0">
      <alignment horizontal="right" vertical="center"/>
    </xf>
    <xf numFmtId="4" fontId="68" fillId="25" borderId="104" applyNumberFormat="0" applyProtection="0">
      <alignment vertical="center"/>
    </xf>
    <xf numFmtId="4" fontId="69" fillId="10" borderId="104" applyNumberFormat="0" applyProtection="0">
      <alignment horizontal="right" vertical="center"/>
    </xf>
    <xf numFmtId="4" fontId="69" fillId="10" borderId="104" applyNumberFormat="0" applyProtection="0">
      <alignment horizontal="right" vertical="center"/>
    </xf>
    <xf numFmtId="0" fontId="9" fillId="31" borderId="104" applyNumberFormat="0" applyProtection="0">
      <alignment horizontal="left" vertical="center" indent="1"/>
    </xf>
    <xf numFmtId="0" fontId="9" fillId="14" borderId="104" applyNumberFormat="0" applyProtection="0">
      <alignment horizontal="left" vertical="center" indent="1"/>
    </xf>
    <xf numFmtId="40" fontId="89" fillId="40" borderId="129">
      <alignment vertical="center"/>
    </xf>
    <xf numFmtId="4" fontId="69" fillId="29" borderId="104" applyNumberFormat="0" applyProtection="0">
      <alignment horizontal="right" vertical="center"/>
    </xf>
    <xf numFmtId="4" fontId="69" fillId="10" borderId="104" applyNumberFormat="0" applyProtection="0">
      <alignment horizontal="right" vertical="center"/>
    </xf>
    <xf numFmtId="0" fontId="9" fillId="16" borderId="104" applyNumberFormat="0" applyProtection="0">
      <alignment horizontal="left" vertical="center" indent="1"/>
    </xf>
    <xf numFmtId="0" fontId="9" fillId="40" borderId="124" applyNumberFormat="0" applyFont="0" applyBorder="0" applyAlignment="0" applyProtection="0"/>
    <xf numFmtId="4" fontId="69" fillId="26" borderId="104" applyNumberFormat="0" applyProtection="0">
      <alignment horizontal="right" vertical="center"/>
    </xf>
    <xf numFmtId="40" fontId="89" fillId="40" borderId="129">
      <alignment vertical="center"/>
    </xf>
    <xf numFmtId="0" fontId="9" fillId="40" borderId="124" applyNumberFormat="0" applyFont="0" applyBorder="0" applyAlignment="0" applyProtection="0"/>
    <xf numFmtId="4" fontId="69" fillId="31" borderId="104" applyNumberFormat="0" applyProtection="0">
      <alignment horizontal="right" vertical="center"/>
    </xf>
    <xf numFmtId="0" fontId="9" fillId="31" borderId="104" applyNumberFormat="0" applyProtection="0">
      <alignment horizontal="left" vertical="center" indent="1"/>
    </xf>
    <xf numFmtId="4" fontId="69" fillId="35" borderId="104" applyNumberFormat="0" applyProtection="0">
      <alignment horizontal="left" vertical="center" indent="1"/>
    </xf>
    <xf numFmtId="0" fontId="9" fillId="48" borderId="125" applyNumberFormat="0" applyAlignment="0" applyProtection="0"/>
    <xf numFmtId="4" fontId="73" fillId="31" borderId="104" applyNumberFormat="0" applyProtection="0">
      <alignment horizontal="right" vertical="center"/>
    </xf>
    <xf numFmtId="211" fontId="82" fillId="37" borderId="129">
      <alignment horizontal="center"/>
      <protection locked="0"/>
    </xf>
    <xf numFmtId="4" fontId="69" fillId="12" borderId="104" applyNumberFormat="0" applyProtection="0">
      <alignment horizontal="left" vertical="center" indent="1"/>
    </xf>
    <xf numFmtId="49" fontId="95" fillId="37" borderId="129" applyProtection="0">
      <alignment horizontal="left" indent="1"/>
      <protection locked="0"/>
    </xf>
    <xf numFmtId="4" fontId="69" fillId="10" borderId="104" applyNumberFormat="0" applyProtection="0">
      <alignment horizontal="right" vertical="center"/>
    </xf>
    <xf numFmtId="40" fontId="89" fillId="19" borderId="101">
      <alignment vertical="center"/>
    </xf>
    <xf numFmtId="4" fontId="69" fillId="31" borderId="104" applyNumberFormat="0" applyProtection="0">
      <alignment horizontal="right" vertical="center"/>
    </xf>
    <xf numFmtId="0" fontId="9" fillId="10" borderId="104" applyNumberFormat="0" applyProtection="0">
      <alignment horizontal="left" vertical="top" indent="1"/>
    </xf>
    <xf numFmtId="0" fontId="9" fillId="31" borderId="104" applyNumberFormat="0" applyProtection="0">
      <alignment horizontal="left" vertical="top" indent="1"/>
    </xf>
    <xf numFmtId="49" fontId="95" fillId="37" borderId="129" applyProtection="0">
      <alignment horizontal="left" indent="1"/>
      <protection locked="0"/>
    </xf>
    <xf numFmtId="0" fontId="9" fillId="31" borderId="104" applyNumberFormat="0" applyProtection="0">
      <alignment horizontal="left" vertical="center" indent="1"/>
    </xf>
    <xf numFmtId="0" fontId="9" fillId="40" borderId="124" applyNumberFormat="0" applyFont="0" applyBorder="0" applyAlignment="0" applyProtection="0"/>
    <xf numFmtId="0" fontId="9" fillId="0" borderId="128" applyFont="0" applyFill="0" applyBorder="0" applyAlignment="0" applyProtection="0"/>
    <xf numFmtId="4" fontId="69" fillId="31" borderId="104" applyNumberFormat="0" applyProtection="0">
      <alignment horizontal="right" vertical="center"/>
    </xf>
    <xf numFmtId="49" fontId="95" fillId="37" borderId="129" applyProtection="0">
      <alignment horizontal="left" indent="1"/>
      <protection locked="0"/>
    </xf>
    <xf numFmtId="0" fontId="9" fillId="10" borderId="104" applyNumberFormat="0" applyProtection="0">
      <alignment horizontal="left" vertical="center" indent="1"/>
    </xf>
    <xf numFmtId="4" fontId="69" fillId="23" borderId="104" applyNumberFormat="0" applyProtection="0">
      <alignment horizontal="right" vertical="center"/>
    </xf>
    <xf numFmtId="40" fontId="89" fillId="40" borderId="129">
      <alignment vertical="center"/>
    </xf>
    <xf numFmtId="0" fontId="69" fillId="12" borderId="104" applyNumberFormat="0" applyProtection="0">
      <alignment horizontal="left" vertical="top" indent="1"/>
    </xf>
    <xf numFmtId="4" fontId="69" fillId="31" borderId="104" applyNumberFormat="0" applyProtection="0">
      <alignment horizontal="right" vertical="center"/>
    </xf>
    <xf numFmtId="0" fontId="9" fillId="14" borderId="104" applyNumberFormat="0" applyProtection="0">
      <alignment horizontal="left" vertical="center" indent="1"/>
    </xf>
    <xf numFmtId="4" fontId="69" fillId="24" borderId="104" applyNumberFormat="0" applyProtection="0">
      <alignment horizontal="right" vertical="center"/>
    </xf>
    <xf numFmtId="40" fontId="89" fillId="19" borderId="101">
      <alignment vertical="center"/>
    </xf>
    <xf numFmtId="0" fontId="9" fillId="40" borderId="124" applyNumberFormat="0" applyFont="0" applyBorder="0" applyAlignment="0" applyProtection="0"/>
    <xf numFmtId="0" fontId="9" fillId="16" borderId="104" applyNumberFormat="0" applyProtection="0">
      <alignment horizontal="left" vertical="center" indent="1"/>
    </xf>
    <xf numFmtId="4" fontId="71" fillId="31" borderId="104" applyNumberFormat="0" applyProtection="0">
      <alignment horizontal="right" vertical="center"/>
    </xf>
    <xf numFmtId="10" fontId="76" fillId="40" borderId="129" applyNumberFormat="0" applyBorder="0" applyAlignment="0" applyProtection="0"/>
    <xf numFmtId="0" fontId="9" fillId="10" borderId="104" applyNumberFormat="0" applyProtection="0">
      <alignment horizontal="left" vertical="center" indent="1"/>
    </xf>
    <xf numFmtId="0" fontId="9" fillId="10"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0" fontId="9" fillId="14" borderId="104" applyNumberFormat="0" applyProtection="0">
      <alignment horizontal="left" vertical="center" indent="1"/>
    </xf>
    <xf numFmtId="0" fontId="9" fillId="31" borderId="104" applyNumberFormat="0" applyProtection="0">
      <alignment horizontal="left" vertical="center" indent="1"/>
    </xf>
    <xf numFmtId="10" fontId="76" fillId="40" borderId="129" applyNumberFormat="0" applyBorder="0" applyAlignment="0" applyProtection="0"/>
    <xf numFmtId="4" fontId="69" fillId="27" borderId="104" applyNumberFormat="0" applyProtection="0">
      <alignment horizontal="right" vertical="center"/>
    </xf>
    <xf numFmtId="4" fontId="69" fillId="31" borderId="104" applyNumberFormat="0" applyProtection="0">
      <alignment horizontal="right" vertical="center"/>
    </xf>
    <xf numFmtId="4" fontId="69" fillId="35" borderId="104" applyNumberFormat="0" applyProtection="0">
      <alignment horizontal="left" vertical="center" indent="1"/>
    </xf>
    <xf numFmtId="0" fontId="67" fillId="25" borderId="104" applyNumberFormat="0" applyProtection="0">
      <alignment horizontal="left" vertical="top" indent="1"/>
    </xf>
    <xf numFmtId="4" fontId="69" fillId="27" borderId="104" applyNumberFormat="0" applyProtection="0">
      <alignment horizontal="right" vertical="center"/>
    </xf>
    <xf numFmtId="10" fontId="76" fillId="40" borderId="129" applyNumberFormat="0" applyBorder="0" applyAlignment="0" applyProtection="0"/>
    <xf numFmtId="0" fontId="9" fillId="31" borderId="104" applyNumberFormat="0" applyProtection="0">
      <alignment horizontal="left" vertical="center" indent="1"/>
    </xf>
    <xf numFmtId="4" fontId="73" fillId="31" borderId="104" applyNumberFormat="0" applyProtection="0">
      <alignment horizontal="right" vertical="center"/>
    </xf>
    <xf numFmtId="10" fontId="76" fillId="40" borderId="129" applyNumberFormat="0" applyBorder="0" applyAlignment="0" applyProtection="0"/>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31" borderId="104" applyNumberFormat="0" applyProtection="0">
      <alignment horizontal="left" vertical="center" indent="1"/>
    </xf>
    <xf numFmtId="181" fontId="80" fillId="37" borderId="129">
      <protection locked="0"/>
    </xf>
    <xf numFmtId="10" fontId="76" fillId="40" borderId="129" applyNumberFormat="0" applyBorder="0" applyAlignment="0" applyProtection="0"/>
    <xf numFmtId="0" fontId="9" fillId="10" borderId="104" applyNumberFormat="0" applyProtection="0">
      <alignment horizontal="left" vertical="center" indent="1"/>
    </xf>
    <xf numFmtId="4" fontId="69" fillId="10" borderId="104" applyNumberFormat="0" applyProtection="0">
      <alignment horizontal="right" vertical="center"/>
    </xf>
    <xf numFmtId="10" fontId="76" fillId="40" borderId="129" applyNumberFormat="0" applyBorder="0" applyAlignment="0" applyProtection="0"/>
    <xf numFmtId="4" fontId="69" fillId="17" borderId="104" applyNumberFormat="0" applyProtection="0">
      <alignment horizontal="right" vertical="center"/>
    </xf>
    <xf numFmtId="40" fontId="89" fillId="40" borderId="129">
      <alignment vertical="center"/>
    </xf>
    <xf numFmtId="0" fontId="9" fillId="40" borderId="124" applyNumberFormat="0" applyFont="0" applyBorder="0" applyAlignment="0" applyProtection="0"/>
    <xf numFmtId="0" fontId="9" fillId="14" borderId="104" applyNumberFormat="0" applyProtection="0">
      <alignment horizontal="left" vertical="center" indent="1"/>
    </xf>
    <xf numFmtId="4" fontId="69" fillId="31" borderId="104" applyNumberFormat="0" applyProtection="0">
      <alignment horizontal="right" vertical="center"/>
    </xf>
    <xf numFmtId="4" fontId="71" fillId="31" borderId="104" applyNumberFormat="0" applyProtection="0">
      <alignment horizontal="right" vertical="center"/>
    </xf>
    <xf numFmtId="10" fontId="76" fillId="40" borderId="129" applyNumberFormat="0" applyBorder="0" applyAlignment="0" applyProtection="0"/>
    <xf numFmtId="4" fontId="69" fillId="12" borderId="104" applyNumberFormat="0" applyProtection="0">
      <alignment horizontal="left" vertical="center" indent="1"/>
    </xf>
    <xf numFmtId="0" fontId="9" fillId="10" borderId="104" applyNumberFormat="0" applyProtection="0">
      <alignment horizontal="left" vertical="center" indent="1"/>
    </xf>
    <xf numFmtId="211" fontId="82" fillId="37" borderId="129">
      <alignment horizontal="center"/>
      <protection locked="0"/>
    </xf>
    <xf numFmtId="0" fontId="9" fillId="16" borderId="104" applyNumberFormat="0" applyProtection="0">
      <alignment horizontal="left" vertical="center" indent="1"/>
    </xf>
    <xf numFmtId="0" fontId="9" fillId="14" borderId="104" applyNumberFormat="0" applyProtection="0">
      <alignment horizontal="left" vertical="center" indent="1"/>
    </xf>
    <xf numFmtId="4" fontId="69" fillId="10" borderId="104" applyNumberFormat="0" applyProtection="0">
      <alignment horizontal="right" vertical="center"/>
    </xf>
    <xf numFmtId="0" fontId="9" fillId="16" borderId="104" applyNumberFormat="0" applyProtection="0">
      <alignment horizontal="left" vertical="top" indent="1"/>
    </xf>
    <xf numFmtId="4" fontId="69" fillId="31" borderId="104" applyNumberFormat="0" applyProtection="0">
      <alignment horizontal="right" vertical="center"/>
    </xf>
    <xf numFmtId="0" fontId="9" fillId="48" borderId="125" applyNumberFormat="0" applyAlignment="0" applyProtection="0"/>
    <xf numFmtId="0" fontId="9" fillId="16" borderId="104" applyNumberFormat="0" applyProtection="0">
      <alignment horizontal="left" vertical="center" indent="1"/>
    </xf>
    <xf numFmtId="4" fontId="69" fillId="10" borderId="104" applyNumberFormat="0" applyProtection="0">
      <alignment horizontal="right" vertical="center"/>
    </xf>
    <xf numFmtId="0" fontId="9" fillId="14" borderId="104" applyNumberFormat="0" applyProtection="0">
      <alignment horizontal="left" vertical="top" indent="1"/>
    </xf>
    <xf numFmtId="49" fontId="95" fillId="38" borderId="129" applyProtection="0">
      <alignment horizontal="left" indent="1"/>
      <protection locked="0"/>
    </xf>
    <xf numFmtId="0" fontId="9" fillId="31" borderId="104" applyNumberFormat="0" applyProtection="0">
      <alignment horizontal="left" vertical="center" indent="1"/>
    </xf>
    <xf numFmtId="0" fontId="9" fillId="10" borderId="104" applyNumberFormat="0" applyProtection="0">
      <alignment horizontal="left" vertical="center" indent="1"/>
    </xf>
    <xf numFmtId="211" fontId="82" fillId="37" borderId="129">
      <alignment horizontal="center"/>
      <protection locked="0"/>
    </xf>
    <xf numFmtId="181" fontId="80" fillId="37" borderId="129">
      <protection locked="0"/>
    </xf>
    <xf numFmtId="4" fontId="69" fillId="24" borderId="104" applyNumberFormat="0" applyProtection="0">
      <alignment horizontal="right" vertical="center"/>
    </xf>
    <xf numFmtId="4" fontId="69" fillId="23" borderId="104" applyNumberFormat="0" applyProtection="0">
      <alignment horizontal="right" vertical="center"/>
    </xf>
    <xf numFmtId="49" fontId="95" fillId="37" borderId="129" applyProtection="0">
      <alignment horizontal="left" indent="1"/>
      <protection locked="0"/>
    </xf>
    <xf numFmtId="10" fontId="76" fillId="40" borderId="129" applyNumberFormat="0" applyBorder="0" applyAlignment="0" applyProtection="0"/>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0" borderId="128" applyFont="0" applyFill="0" applyBorder="0" applyAlignment="0" applyProtection="0"/>
    <xf numFmtId="49" fontId="95" fillId="38" borderId="129" applyProtection="0">
      <alignment horizontal="left" indent="1"/>
      <protection locked="0"/>
    </xf>
    <xf numFmtId="211" fontId="82" fillId="37" borderId="129">
      <alignment horizontal="center"/>
      <protection locked="0"/>
    </xf>
    <xf numFmtId="181" fontId="80" fillId="37" borderId="129">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211" fontId="82" fillId="37" borderId="129">
      <alignment horizontal="center"/>
      <protection locked="0"/>
    </xf>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49" fontId="95" fillId="37" borderId="129" applyProtection="0">
      <alignment horizontal="left" indent="1"/>
      <protection locked="0"/>
    </xf>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0" fontId="94" fillId="0" borderId="128">
      <alignment horizontal="left" vertical="center"/>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40" borderId="124" applyNumberFormat="0" applyFont="0" applyBorder="0" applyAlignment="0" applyProtection="0"/>
    <xf numFmtId="0" fontId="9" fillId="40" borderId="124" applyNumberFormat="0" applyFont="0" applyBorder="0" applyAlignment="0" applyProtection="0"/>
    <xf numFmtId="10" fontId="76" fillId="40" borderId="129" applyNumberFormat="0" applyBorder="0" applyAlignment="0" applyProtection="0"/>
    <xf numFmtId="0" fontId="9" fillId="48" borderId="125" applyNumberFormat="0" applyAlignment="0" applyProtection="0"/>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0" borderId="128" applyFont="0" applyFill="0" applyBorder="0" applyAlignment="0" applyProtection="0"/>
    <xf numFmtId="49" fontId="95" fillId="38" borderId="129" applyProtection="0">
      <alignment horizontal="left" indent="1"/>
      <protection locked="0"/>
    </xf>
    <xf numFmtId="211" fontId="82" fillId="37" borderId="129">
      <alignment horizontal="center"/>
      <protection locked="0"/>
    </xf>
    <xf numFmtId="0" fontId="94" fillId="0" borderId="128">
      <alignment horizontal="left" vertical="center"/>
    </xf>
    <xf numFmtId="181" fontId="80" fillId="37" borderId="129">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211" fontId="82" fillId="37" borderId="129">
      <alignment horizontal="center"/>
      <protection locked="0"/>
    </xf>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49" fontId="95" fillId="37" borderId="129" applyProtection="0">
      <alignment horizontal="left" indent="1"/>
      <protection locked="0"/>
    </xf>
    <xf numFmtId="4" fontId="68" fillId="25" borderId="104" applyNumberFormat="0" applyProtection="0">
      <alignment vertical="center"/>
    </xf>
    <xf numFmtId="0" fontId="9" fillId="10" borderId="104" applyNumberFormat="0" applyProtection="0">
      <alignment horizontal="left" vertical="top" indent="1"/>
    </xf>
    <xf numFmtId="4" fontId="69" fillId="17" borderId="104" applyNumberFormat="0" applyProtection="0">
      <alignment horizontal="right" vertical="center"/>
    </xf>
    <xf numFmtId="4" fontId="69" fillId="24" borderId="104" applyNumberFormat="0" applyProtection="0">
      <alignment horizontal="right" vertical="center"/>
    </xf>
    <xf numFmtId="0" fontId="9" fillId="16" borderId="104" applyNumberFormat="0" applyProtection="0">
      <alignment horizontal="left" vertical="center" indent="1"/>
    </xf>
    <xf numFmtId="4" fontId="69" fillId="31" borderId="104" applyNumberFormat="0" applyProtection="0">
      <alignment horizontal="right" vertical="center"/>
    </xf>
    <xf numFmtId="211" fontId="82" fillId="37" borderId="129">
      <alignment horizontal="center"/>
      <protection locked="0"/>
    </xf>
    <xf numFmtId="0" fontId="9" fillId="16" borderId="104" applyNumberFormat="0" applyProtection="0">
      <alignment horizontal="left" vertical="top" indent="1"/>
    </xf>
    <xf numFmtId="0" fontId="9" fillId="48" borderId="125" applyNumberFormat="0" applyAlignment="0" applyProtection="0"/>
    <xf numFmtId="49" fontId="95" fillId="38" borderId="129" applyProtection="0">
      <alignment horizontal="left" indent="1"/>
      <protection locked="0"/>
    </xf>
    <xf numFmtId="49" fontId="95" fillId="37" borderId="129" applyProtection="0">
      <alignment horizontal="left" indent="1"/>
      <protection locked="0"/>
    </xf>
    <xf numFmtId="40" fontId="89" fillId="40" borderId="129">
      <alignment vertical="center"/>
    </xf>
    <xf numFmtId="211" fontId="82" fillId="37" borderId="129">
      <alignment horizontal="center"/>
      <protection locked="0"/>
    </xf>
    <xf numFmtId="49" fontId="95" fillId="38" borderId="129" applyProtection="0">
      <alignment horizontal="left" indent="1"/>
      <protection locked="0"/>
    </xf>
    <xf numFmtId="0" fontId="94" fillId="0" borderId="128">
      <alignment horizontal="left" vertical="center"/>
    </xf>
    <xf numFmtId="181" fontId="80" fillId="37" borderId="129">
      <protection locked="0"/>
    </xf>
    <xf numFmtId="4" fontId="69" fillId="10" borderId="104" applyNumberFormat="0" applyProtection="0">
      <alignment horizontal="right" vertical="center"/>
    </xf>
    <xf numFmtId="0" fontId="9" fillId="14" borderId="104" applyNumberFormat="0" applyProtection="0">
      <alignment horizontal="left" vertical="center" indent="1"/>
    </xf>
    <xf numFmtId="0" fontId="9" fillId="31" borderId="104" applyNumberFormat="0" applyProtection="0">
      <alignment horizontal="left" vertical="center" indent="1"/>
    </xf>
    <xf numFmtId="40" fontId="89" fillId="40" borderId="129">
      <alignment vertical="center"/>
    </xf>
    <xf numFmtId="40" fontId="89" fillId="40" borderId="129">
      <alignment vertical="center"/>
    </xf>
    <xf numFmtId="211" fontId="82" fillId="37" borderId="129">
      <alignment horizontal="center"/>
      <protection locked="0"/>
    </xf>
    <xf numFmtId="0" fontId="9" fillId="40" borderId="124" applyNumberFormat="0" applyFont="0" applyBorder="0" applyAlignment="0" applyProtection="0"/>
    <xf numFmtId="10" fontId="76" fillId="40" borderId="129" applyNumberFormat="0" applyBorder="0" applyAlignment="0" applyProtection="0"/>
    <xf numFmtId="49" fontId="95" fillId="37" borderId="129" applyProtection="0">
      <alignment horizontal="left" indent="1"/>
      <protection locked="0"/>
    </xf>
    <xf numFmtId="0" fontId="67" fillId="25" borderId="104" applyNumberFormat="0" applyProtection="0">
      <alignment horizontal="left" vertical="top" indent="1"/>
    </xf>
    <xf numFmtId="4" fontId="71" fillId="31" borderId="104" applyNumberFormat="0" applyProtection="0">
      <alignment horizontal="right" vertical="center"/>
    </xf>
    <xf numFmtId="0" fontId="9" fillId="31" borderId="104" applyNumberFormat="0" applyProtection="0">
      <alignment horizontal="left" vertical="center" indent="1"/>
    </xf>
    <xf numFmtId="49" fontId="95" fillId="38" borderId="129" applyProtection="0">
      <alignment horizontal="left" indent="1"/>
      <protection locked="0"/>
    </xf>
    <xf numFmtId="0" fontId="9" fillId="31" borderId="104" applyNumberFormat="0" applyProtection="0">
      <alignment horizontal="left" vertical="center" indent="1"/>
    </xf>
    <xf numFmtId="0" fontId="9" fillId="14" borderId="104" applyNumberFormat="0" applyProtection="0">
      <alignment horizontal="left" vertical="center" indent="1"/>
    </xf>
    <xf numFmtId="4" fontId="69" fillId="24" borderId="104" applyNumberFormat="0" applyProtection="0">
      <alignment horizontal="right" vertical="center"/>
    </xf>
    <xf numFmtId="0" fontId="9" fillId="16" borderId="104" applyNumberFormat="0" applyProtection="0">
      <alignment horizontal="left" vertical="top" indent="1"/>
    </xf>
    <xf numFmtId="0" fontId="9" fillId="31" borderId="104" applyNumberFormat="0" applyProtection="0">
      <alignment horizontal="left" vertical="center" indent="1"/>
    </xf>
    <xf numFmtId="0" fontId="9" fillId="40" borderId="124" applyNumberFormat="0" applyFont="0" applyBorder="0" applyAlignment="0" applyProtection="0"/>
    <xf numFmtId="10" fontId="76" fillId="40" borderId="129" applyNumberFormat="0" applyBorder="0" applyAlignment="0" applyProtection="0"/>
    <xf numFmtId="10" fontId="76" fillId="40" borderId="129" applyNumberFormat="0" applyBorder="0" applyAlignment="0" applyProtection="0"/>
    <xf numFmtId="10" fontId="76" fillId="40" borderId="129" applyNumberFormat="0" applyBorder="0" applyAlignment="0" applyProtection="0"/>
    <xf numFmtId="4" fontId="69" fillId="27" borderId="104" applyNumberFormat="0" applyProtection="0">
      <alignment horizontal="right" vertical="center"/>
    </xf>
    <xf numFmtId="4" fontId="69" fillId="10" borderId="104" applyNumberFormat="0" applyProtection="0">
      <alignment horizontal="right" vertical="center"/>
    </xf>
    <xf numFmtId="4" fontId="69" fillId="12" borderId="104" applyNumberFormat="0" applyProtection="0">
      <alignment vertical="center"/>
    </xf>
    <xf numFmtId="0" fontId="9" fillId="10" borderId="104" applyNumberFormat="0" applyProtection="0">
      <alignment horizontal="left" vertical="center" indent="1"/>
    </xf>
    <xf numFmtId="4" fontId="69" fillId="31" borderId="104" applyNumberFormat="0" applyProtection="0">
      <alignment horizontal="right" vertical="center"/>
    </xf>
    <xf numFmtId="4" fontId="69" fillId="11" borderId="104" applyNumberFormat="0" applyProtection="0">
      <alignment horizontal="right" vertical="center"/>
    </xf>
    <xf numFmtId="0" fontId="9" fillId="10" borderId="104" applyNumberFormat="0" applyProtection="0">
      <alignment horizontal="left" vertical="center" indent="1"/>
    </xf>
    <xf numFmtId="10" fontId="76" fillId="40" borderId="129" applyNumberFormat="0" applyBorder="0" applyAlignment="0" applyProtection="0"/>
    <xf numFmtId="40" fontId="89" fillId="40" borderId="129">
      <alignment vertical="center"/>
    </xf>
    <xf numFmtId="4" fontId="69" fillId="31" borderId="104" applyNumberFormat="0" applyProtection="0">
      <alignment horizontal="right" vertical="center"/>
    </xf>
    <xf numFmtId="4" fontId="69" fillId="23" borderId="104" applyNumberFormat="0" applyProtection="0">
      <alignment horizontal="right" vertical="center"/>
    </xf>
    <xf numFmtId="4" fontId="69" fillId="26" borderId="104" applyNumberFormat="0" applyProtection="0">
      <alignment horizontal="right" vertical="center"/>
    </xf>
    <xf numFmtId="4" fontId="69" fillId="28" borderId="104" applyNumberFormat="0" applyProtection="0">
      <alignment horizontal="right" vertical="center"/>
    </xf>
    <xf numFmtId="0" fontId="9" fillId="16" borderId="104" applyNumberFormat="0" applyProtection="0">
      <alignment horizontal="left" vertical="top" indent="1"/>
    </xf>
    <xf numFmtId="0" fontId="9" fillId="31" borderId="104" applyNumberFormat="0" applyProtection="0">
      <alignment horizontal="left" vertical="center" indent="1"/>
    </xf>
    <xf numFmtId="4" fontId="69" fillId="31" borderId="104" applyNumberFormat="0" applyProtection="0">
      <alignment horizontal="right" vertical="center"/>
    </xf>
    <xf numFmtId="0" fontId="94" fillId="0" borderId="128">
      <alignment horizontal="left" vertical="center"/>
    </xf>
    <xf numFmtId="0" fontId="9" fillId="14" borderId="104" applyNumberFormat="0" applyProtection="0">
      <alignment horizontal="left" vertical="center" indent="1"/>
    </xf>
    <xf numFmtId="4" fontId="69" fillId="12" borderId="104" applyNumberFormat="0" applyProtection="0">
      <alignment horizontal="left" vertical="center" indent="1"/>
    </xf>
    <xf numFmtId="0" fontId="9" fillId="16" borderId="104" applyNumberFormat="0" applyProtection="0">
      <alignment horizontal="left" vertical="top" indent="1"/>
    </xf>
    <xf numFmtId="211" fontId="82" fillId="37" borderId="129">
      <alignment horizontal="center"/>
      <protection locked="0"/>
    </xf>
    <xf numFmtId="4" fontId="69" fillId="31" borderId="104" applyNumberFormat="0" applyProtection="0">
      <alignment horizontal="right" vertical="center"/>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24" borderId="104" applyNumberFormat="0" applyProtection="0">
      <alignment horizontal="right" vertical="center"/>
    </xf>
    <xf numFmtId="4" fontId="69" fillId="17" borderId="104" applyNumberFormat="0" applyProtection="0">
      <alignment horizontal="right" vertical="center"/>
    </xf>
    <xf numFmtId="4" fontId="69" fillId="10" borderId="104" applyNumberFormat="0" applyProtection="0">
      <alignment horizontal="right" vertical="center"/>
    </xf>
    <xf numFmtId="0" fontId="9" fillId="10" borderId="104" applyNumberFormat="0" applyProtection="0">
      <alignment horizontal="left" vertical="top" indent="1"/>
    </xf>
    <xf numFmtId="0" fontId="9" fillId="0" borderId="128" applyFont="0" applyFill="0" applyBorder="0" applyAlignment="0" applyProtection="0"/>
    <xf numFmtId="0" fontId="9" fillId="16" borderId="104" applyNumberFormat="0" applyProtection="0">
      <alignment horizontal="left" vertical="top" indent="1"/>
    </xf>
    <xf numFmtId="0" fontId="9" fillId="16" borderId="104" applyNumberFormat="0" applyProtection="0">
      <alignment horizontal="left" vertical="top" indent="1"/>
    </xf>
    <xf numFmtId="4" fontId="71" fillId="31" borderId="104" applyNumberFormat="0" applyProtection="0">
      <alignment horizontal="right" vertical="center"/>
    </xf>
    <xf numFmtId="4" fontId="69" fillId="23" borderId="104" applyNumberFormat="0" applyProtection="0">
      <alignment horizontal="right" vertical="center"/>
    </xf>
    <xf numFmtId="4" fontId="69" fillId="12" borderId="104" applyNumberFormat="0" applyProtection="0">
      <alignment horizontal="left" vertical="center" indent="1"/>
    </xf>
    <xf numFmtId="0" fontId="9" fillId="14" borderId="104" applyNumberFormat="0" applyProtection="0">
      <alignment horizontal="left" vertical="center" indent="1"/>
    </xf>
    <xf numFmtId="4" fontId="69" fillId="10" borderId="104" applyNumberFormat="0" applyProtection="0">
      <alignment horizontal="right" vertical="center"/>
    </xf>
    <xf numFmtId="4" fontId="69" fillId="12" borderId="104" applyNumberFormat="0" applyProtection="0">
      <alignment horizontal="left" vertical="center" indent="1"/>
    </xf>
    <xf numFmtId="4" fontId="69" fillId="10" borderId="104" applyNumberFormat="0" applyProtection="0">
      <alignment horizontal="right" vertical="center"/>
    </xf>
    <xf numFmtId="10" fontId="76" fillId="40" borderId="129" applyNumberFormat="0" applyBorder="0" applyAlignment="0" applyProtection="0"/>
    <xf numFmtId="0" fontId="9" fillId="14" borderId="104" applyNumberFormat="0" applyProtection="0">
      <alignment horizontal="left" vertical="center" indent="1"/>
    </xf>
    <xf numFmtId="0" fontId="9" fillId="40" borderId="124" applyNumberFormat="0" applyFont="0" applyBorder="0" applyAlignment="0" applyProtection="0"/>
    <xf numFmtId="4" fontId="69" fillId="31" borderId="104" applyNumberFormat="0" applyProtection="0">
      <alignment horizontal="right" vertical="center"/>
    </xf>
    <xf numFmtId="40" fontId="89" fillId="19" borderId="101">
      <alignment vertical="center"/>
    </xf>
    <xf numFmtId="4" fontId="69" fillId="11" borderId="104" applyNumberFormat="0" applyProtection="0">
      <alignment horizontal="right" vertical="center"/>
    </xf>
    <xf numFmtId="0" fontId="67" fillId="25" borderId="104" applyNumberFormat="0" applyProtection="0">
      <alignment horizontal="left" vertical="top" indent="1"/>
    </xf>
    <xf numFmtId="0" fontId="9" fillId="10" borderId="104" applyNumberFormat="0" applyProtection="0">
      <alignment horizontal="left" vertical="top" indent="1"/>
    </xf>
    <xf numFmtId="4" fontId="69" fillId="31" borderId="104" applyNumberFormat="0" applyProtection="0">
      <alignment horizontal="right" vertical="center"/>
    </xf>
    <xf numFmtId="4" fontId="69" fillId="10" borderId="104" applyNumberFormat="0" applyProtection="0">
      <alignment horizontal="right" vertical="center"/>
    </xf>
    <xf numFmtId="211" fontId="82" fillId="37" borderId="129">
      <alignment horizontal="center"/>
      <protection locked="0"/>
    </xf>
    <xf numFmtId="4" fontId="67" fillId="25" borderId="104" applyNumberFormat="0" applyProtection="0">
      <alignment vertical="center"/>
    </xf>
    <xf numFmtId="0" fontId="9" fillId="16" borderId="104" applyNumberFormat="0" applyProtection="0">
      <alignment horizontal="left" vertical="top" indent="1"/>
    </xf>
    <xf numFmtId="0" fontId="9" fillId="10" borderId="104" applyNumberFormat="0" applyProtection="0">
      <alignment horizontal="left" vertical="center" indent="1"/>
    </xf>
    <xf numFmtId="4" fontId="69" fillId="15" borderId="104" applyNumberFormat="0" applyProtection="0">
      <alignment horizontal="right" vertical="center"/>
    </xf>
    <xf numFmtId="4" fontId="68" fillId="25" borderId="104" applyNumberFormat="0" applyProtection="0">
      <alignment vertical="center"/>
    </xf>
    <xf numFmtId="0" fontId="9" fillId="48" borderId="125" applyNumberFormat="0" applyAlignment="0" applyProtection="0"/>
    <xf numFmtId="10" fontId="76" fillId="40" borderId="129" applyNumberFormat="0" applyBorder="0" applyAlignment="0" applyProtection="0"/>
    <xf numFmtId="211" fontId="82" fillId="37" borderId="129">
      <alignment horizontal="center"/>
      <protection locked="0"/>
    </xf>
    <xf numFmtId="10" fontId="76" fillId="40" borderId="129" applyNumberFormat="0" applyBorder="0" applyAlignment="0" applyProtection="0"/>
    <xf numFmtId="40" fontId="89" fillId="40" borderId="129">
      <alignment vertical="center"/>
    </xf>
    <xf numFmtId="4" fontId="69" fillId="35" borderId="104" applyNumberFormat="0" applyProtection="0">
      <alignment horizontal="left" vertical="center" indent="1"/>
    </xf>
    <xf numFmtId="0" fontId="9" fillId="10" borderId="104" applyNumberFormat="0" applyProtection="0">
      <alignment horizontal="left" vertical="center" indent="1"/>
    </xf>
    <xf numFmtId="4" fontId="69" fillId="10" borderId="104" applyNumberFormat="0" applyProtection="0">
      <alignment horizontal="right" vertical="center"/>
    </xf>
    <xf numFmtId="0" fontId="9" fillId="16" borderId="104" applyNumberFormat="0" applyProtection="0">
      <alignment horizontal="left" vertical="top" indent="1"/>
    </xf>
    <xf numFmtId="49" fontId="95" fillId="38" borderId="129" applyProtection="0">
      <alignment horizontal="left" indent="1"/>
      <protection locked="0"/>
    </xf>
    <xf numFmtId="4" fontId="69" fillId="28" borderId="104" applyNumberFormat="0" applyProtection="0">
      <alignment horizontal="right" vertical="center"/>
    </xf>
    <xf numFmtId="4" fontId="69" fillId="10" borderId="104" applyNumberFormat="0" applyProtection="0">
      <alignment horizontal="right" vertical="center"/>
    </xf>
    <xf numFmtId="211" fontId="82" fillId="37" borderId="129">
      <alignment horizontal="center"/>
      <protection locked="0"/>
    </xf>
    <xf numFmtId="4" fontId="67" fillId="25" borderId="104" applyNumberFormat="0" applyProtection="0">
      <alignment vertical="center"/>
    </xf>
    <xf numFmtId="4" fontId="67" fillId="25" borderId="104" applyNumberFormat="0" applyProtection="0">
      <alignment horizontal="left" vertical="center" indent="1"/>
    </xf>
    <xf numFmtId="4" fontId="69" fillId="15" borderId="104" applyNumberFormat="0" applyProtection="0">
      <alignment horizontal="right" vertical="center"/>
    </xf>
    <xf numFmtId="4" fontId="69" fillId="26" borderId="104" applyNumberFormat="0" applyProtection="0">
      <alignment horizontal="right" vertical="center"/>
    </xf>
    <xf numFmtId="4" fontId="69" fillId="17" borderId="104" applyNumberFormat="0" applyProtection="0">
      <alignment horizontal="right" vertical="center"/>
    </xf>
    <xf numFmtId="4" fontId="69" fillId="28" borderId="104" applyNumberFormat="0" applyProtection="0">
      <alignment horizontal="right" vertical="center"/>
    </xf>
    <xf numFmtId="4" fontId="69" fillId="29" borderId="104" applyNumberFormat="0" applyProtection="0">
      <alignment horizontal="right" vertical="center"/>
    </xf>
    <xf numFmtId="0" fontId="9" fillId="16" borderId="104" applyNumberFormat="0" applyProtection="0">
      <alignment horizontal="left" vertical="center" indent="1"/>
    </xf>
    <xf numFmtId="0" fontId="9" fillId="10" borderId="104" applyNumberFormat="0" applyProtection="0">
      <alignment horizontal="left" vertical="center" indent="1"/>
    </xf>
    <xf numFmtId="0" fontId="9" fillId="14" borderId="104" applyNumberFormat="0" applyProtection="0">
      <alignment horizontal="left" vertical="center" indent="1"/>
    </xf>
    <xf numFmtId="0" fontId="9" fillId="31" borderId="104" applyNumberFormat="0" applyProtection="0">
      <alignment horizontal="left" vertical="center" indent="1"/>
    </xf>
    <xf numFmtId="4" fontId="69" fillId="31" borderId="104" applyNumberFormat="0" applyProtection="0">
      <alignment horizontal="right" vertical="center"/>
    </xf>
    <xf numFmtId="4" fontId="71" fillId="31" borderId="104" applyNumberFormat="0" applyProtection="0">
      <alignment horizontal="right" vertical="center"/>
    </xf>
    <xf numFmtId="4" fontId="73" fillId="31" borderId="104" applyNumberFormat="0" applyProtection="0">
      <alignment horizontal="right" vertical="center"/>
    </xf>
    <xf numFmtId="4" fontId="69" fillId="31"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4" fontId="69" fillId="31" borderId="104" applyNumberFormat="0" applyProtection="0">
      <alignment horizontal="right" vertical="center"/>
    </xf>
    <xf numFmtId="4" fontId="71" fillId="31" borderId="104" applyNumberFormat="0" applyProtection="0">
      <alignment horizontal="right" vertical="center"/>
    </xf>
    <xf numFmtId="4" fontId="69" fillId="12" borderId="104" applyNumberFormat="0" applyProtection="0">
      <alignment horizontal="left" vertical="center" indent="1"/>
    </xf>
    <xf numFmtId="0" fontId="9" fillId="16" borderId="104" applyNumberFormat="0" applyProtection="0">
      <alignment horizontal="left" vertical="top" indent="1"/>
    </xf>
    <xf numFmtId="0" fontId="9" fillId="14" borderId="104" applyNumberFormat="0" applyProtection="0">
      <alignment horizontal="left" vertical="center" indent="1"/>
    </xf>
    <xf numFmtId="0" fontId="9" fillId="31" borderId="104" applyNumberFormat="0" applyProtection="0">
      <alignment horizontal="left" vertical="center" indent="1"/>
    </xf>
    <xf numFmtId="40" fontId="89" fillId="40" borderId="129">
      <alignment vertical="center"/>
    </xf>
    <xf numFmtId="10" fontId="76" fillId="40" borderId="129" applyNumberForma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0" fontId="9" fillId="16" borderId="104" applyNumberFormat="0" applyProtection="0">
      <alignment horizontal="left" vertical="top" indent="1"/>
    </xf>
    <xf numFmtId="4" fontId="69" fillId="10" borderId="104" applyNumberFormat="0" applyProtection="0">
      <alignment horizontal="right" vertical="center"/>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40" borderId="124" applyNumberFormat="0" applyFont="0" applyBorder="0" applyAlignment="0" applyProtection="0"/>
    <xf numFmtId="10" fontId="76" fillId="40" borderId="129" applyNumberFormat="0" applyBorder="0" applyAlignment="0" applyProtection="0"/>
    <xf numFmtId="0" fontId="9" fillId="48" borderId="125" applyNumberFormat="0" applyAlignment="0" applyProtection="0"/>
    <xf numFmtId="181" fontId="80" fillId="37" borderId="129">
      <protection locked="0"/>
    </xf>
    <xf numFmtId="49" fontId="95" fillId="37" borderId="129" applyProtection="0">
      <alignment horizontal="left" indent="1"/>
      <protection locked="0"/>
    </xf>
    <xf numFmtId="40" fontId="89" fillId="40" borderId="129">
      <alignment vertical="center"/>
    </xf>
    <xf numFmtId="10" fontId="76" fillId="40" borderId="129" applyNumberFormat="0" applyBorder="0" applyAlignment="0" applyProtection="0"/>
    <xf numFmtId="0" fontId="9" fillId="0" borderId="128" applyFont="0" applyFill="0" applyBorder="0" applyAlignment="0" applyProtection="0"/>
    <xf numFmtId="49" fontId="95" fillId="38" borderId="129" applyProtection="0">
      <alignment horizontal="left" indent="1"/>
      <protection locked="0"/>
    </xf>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49" fontId="95" fillId="37" borderId="129" applyProtection="0">
      <alignment horizontal="left" indent="1"/>
      <protection locked="0"/>
    </xf>
    <xf numFmtId="181" fontId="80" fillId="37" borderId="129">
      <protection locked="0"/>
    </xf>
    <xf numFmtId="49" fontId="95" fillId="38" borderId="129" applyProtection="0">
      <alignment horizontal="left" indent="1"/>
      <protection locked="0"/>
    </xf>
    <xf numFmtId="10" fontId="76" fillId="40" borderId="129" applyNumberFormat="0" applyBorder="0" applyAlignment="0" applyProtection="0"/>
    <xf numFmtId="0" fontId="94" fillId="0" borderId="128">
      <alignment horizontal="left" vertical="center"/>
    </xf>
    <xf numFmtId="0" fontId="9" fillId="16" borderId="104" applyNumberFormat="0" applyProtection="0">
      <alignment horizontal="left" vertical="top" indent="1"/>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40" borderId="124" applyNumberFormat="0" applyFont="0" applyBorder="0" applyAlignment="0" applyProtection="0"/>
    <xf numFmtId="10" fontId="76" fillId="40" borderId="129" applyNumberFormat="0" applyBorder="0" applyAlignment="0" applyProtection="0"/>
    <xf numFmtId="4" fontId="67" fillId="25" borderId="104" applyNumberFormat="0" applyProtection="0">
      <alignment vertical="center"/>
    </xf>
    <xf numFmtId="4" fontId="67" fillId="25" borderId="104" applyNumberFormat="0" applyProtection="0">
      <alignment horizontal="left" vertical="center" indent="1"/>
    </xf>
    <xf numFmtId="4" fontId="69" fillId="11" borderId="104" applyNumberFormat="0" applyProtection="0">
      <alignment horizontal="right" vertical="center"/>
    </xf>
    <xf numFmtId="0" fontId="9" fillId="14" borderId="104" applyNumberFormat="0" applyProtection="0">
      <alignment horizontal="left" vertical="center" indent="1"/>
    </xf>
    <xf numFmtId="0" fontId="9" fillId="14" borderId="104" applyNumberFormat="0" applyProtection="0">
      <alignment horizontal="left" vertical="top" indent="1"/>
    </xf>
    <xf numFmtId="0" fontId="9" fillId="31" borderId="104" applyNumberFormat="0" applyProtection="0">
      <alignment horizontal="left" vertical="top" indent="1"/>
    </xf>
    <xf numFmtId="4" fontId="69" fillId="12" borderId="104" applyNumberFormat="0" applyProtection="0">
      <alignment vertical="center"/>
    </xf>
    <xf numFmtId="4" fontId="71" fillId="12" borderId="104" applyNumberFormat="0" applyProtection="0">
      <alignment vertical="center"/>
    </xf>
    <xf numFmtId="0" fontId="69" fillId="12" borderId="104" applyNumberFormat="0" applyProtection="0">
      <alignment horizontal="left" vertical="top" indent="1"/>
    </xf>
    <xf numFmtId="4" fontId="69" fillId="31" borderId="104" applyNumberFormat="0" applyProtection="0">
      <alignment horizontal="right" vertical="center"/>
    </xf>
    <xf numFmtId="4" fontId="71" fillId="31" borderId="104" applyNumberFormat="0" applyProtection="0">
      <alignment horizontal="right" vertical="center"/>
    </xf>
    <xf numFmtId="0" fontId="69" fillId="10" borderId="104" applyNumberFormat="0" applyProtection="0">
      <alignment horizontal="left" vertical="top" indent="1"/>
    </xf>
    <xf numFmtId="4" fontId="73" fillId="31" borderId="104" applyNumberFormat="0" applyProtection="0">
      <alignment horizontal="right" vertical="center"/>
    </xf>
    <xf numFmtId="4" fontId="69" fillId="31" borderId="104" applyNumberFormat="0" applyProtection="0">
      <alignment horizontal="right" vertical="center"/>
    </xf>
    <xf numFmtId="0" fontId="9" fillId="10" borderId="104" applyNumberFormat="0" applyProtection="0">
      <alignment horizontal="left" vertical="center" indent="1"/>
    </xf>
    <xf numFmtId="4" fontId="69" fillId="31" borderId="104" applyNumberFormat="0" applyProtection="0">
      <alignment horizontal="right" vertical="center"/>
    </xf>
    <xf numFmtId="4" fontId="69" fillId="31" borderId="104" applyNumberFormat="0" applyProtection="0">
      <alignment horizontal="right" vertical="center"/>
    </xf>
    <xf numFmtId="4" fontId="71" fillId="31" borderId="104" applyNumberFormat="0" applyProtection="0">
      <alignment horizontal="right" vertical="center"/>
    </xf>
    <xf numFmtId="0" fontId="9" fillId="14" borderId="104" applyNumberFormat="0" applyProtection="0">
      <alignment horizontal="left" vertical="center" indent="1"/>
    </xf>
    <xf numFmtId="0" fontId="9" fillId="31" borderId="104" applyNumberFormat="0" applyProtection="0">
      <alignment horizontal="left" vertical="center" indent="1"/>
    </xf>
    <xf numFmtId="4" fontId="69" fillId="10" borderId="104" applyNumberFormat="0" applyProtection="0">
      <alignment horizontal="right" vertical="center"/>
    </xf>
    <xf numFmtId="4" fontId="69" fillId="10" borderId="104" applyNumberFormat="0" applyProtection="0">
      <alignment horizontal="right" vertical="center"/>
    </xf>
    <xf numFmtId="211" fontId="82" fillId="37" borderId="129">
      <alignment horizontal="center"/>
      <protection locked="0"/>
    </xf>
    <xf numFmtId="0" fontId="9" fillId="14" borderId="104" applyNumberFormat="0" applyProtection="0">
      <alignment horizontal="left" vertical="center" indent="1"/>
    </xf>
    <xf numFmtId="0" fontId="9" fillId="16" borderId="104" applyNumberFormat="0" applyProtection="0">
      <alignment horizontal="left" vertical="center" indent="1"/>
    </xf>
    <xf numFmtId="0" fontId="9" fillId="14" borderId="104" applyNumberFormat="0" applyProtection="0">
      <alignment horizontal="left" vertical="center" indent="1"/>
    </xf>
    <xf numFmtId="0" fontId="9" fillId="48" borderId="125" applyNumberFormat="0" applyAlignment="0" applyProtection="0"/>
    <xf numFmtId="0" fontId="9" fillId="14" borderId="104" applyNumberFormat="0" applyProtection="0">
      <alignment horizontal="left" vertical="top" indent="1"/>
    </xf>
    <xf numFmtId="0" fontId="9" fillId="14" borderId="104" applyNumberFormat="0" applyProtection="0">
      <alignment horizontal="left" vertical="center" indent="1"/>
    </xf>
    <xf numFmtId="4" fontId="69" fillId="10" borderId="104" applyNumberFormat="0" applyProtection="0">
      <alignment horizontal="right" vertical="center"/>
    </xf>
    <xf numFmtId="0" fontId="9" fillId="40" borderId="124" applyNumberFormat="0" applyFont="0" applyBorder="0" applyAlignment="0" applyProtection="0"/>
    <xf numFmtId="40" fontId="89" fillId="40" borderId="129">
      <alignment vertical="center"/>
    </xf>
    <xf numFmtId="0" fontId="9" fillId="31" borderId="104" applyNumberFormat="0" applyProtection="0">
      <alignment horizontal="left" vertical="center" indent="1"/>
    </xf>
    <xf numFmtId="0" fontId="69" fillId="12" borderId="104" applyNumberFormat="0" applyProtection="0">
      <alignment horizontal="left" vertical="top" indent="1"/>
    </xf>
    <xf numFmtId="0" fontId="9" fillId="16" borderId="104" applyNumberFormat="0" applyProtection="0">
      <alignment horizontal="left" vertical="center" indent="1"/>
    </xf>
    <xf numFmtId="0" fontId="9" fillId="40" borderId="124" applyNumberFormat="0" applyFont="0" applyBorder="0" applyAlignment="0" applyProtection="0"/>
    <xf numFmtId="49" fontId="95" fillId="37" borderId="129" applyProtection="0">
      <alignment horizontal="left" indent="1"/>
      <protection locked="0"/>
    </xf>
    <xf numFmtId="0" fontId="94" fillId="0" borderId="128">
      <alignment horizontal="left" vertical="center"/>
    </xf>
    <xf numFmtId="4" fontId="69" fillId="28" borderId="104" applyNumberFormat="0" applyProtection="0">
      <alignment horizontal="right" vertical="center"/>
    </xf>
    <xf numFmtId="0" fontId="9" fillId="40" borderId="124" applyNumberFormat="0" applyFont="0" applyBorder="0" applyAlignment="0" applyProtection="0"/>
    <xf numFmtId="4" fontId="69" fillId="27" borderId="104" applyNumberFormat="0" applyProtection="0">
      <alignment horizontal="right" vertical="center"/>
    </xf>
    <xf numFmtId="49" fontId="95" fillId="37" borderId="129" applyProtection="0">
      <alignment horizontal="left" indent="1"/>
      <protection locked="0"/>
    </xf>
    <xf numFmtId="0" fontId="9" fillId="31" borderId="104" applyNumberFormat="0" applyProtection="0">
      <alignment horizontal="left" vertical="center" indent="1"/>
    </xf>
    <xf numFmtId="0" fontId="94" fillId="0" borderId="128">
      <alignment horizontal="left" vertical="center"/>
    </xf>
    <xf numFmtId="0" fontId="9" fillId="16" borderId="104" applyNumberFormat="0" applyProtection="0">
      <alignment horizontal="left" vertical="top" indent="1"/>
    </xf>
    <xf numFmtId="0" fontId="9" fillId="16" borderId="104" applyNumberFormat="0" applyProtection="0">
      <alignment horizontal="left" vertical="top" indent="1"/>
    </xf>
    <xf numFmtId="181" fontId="80" fillId="37" borderId="129">
      <protection locked="0"/>
    </xf>
    <xf numFmtId="0" fontId="9" fillId="16" borderId="104" applyNumberFormat="0" applyProtection="0">
      <alignment horizontal="left" vertical="center" indent="1"/>
    </xf>
    <xf numFmtId="4" fontId="71" fillId="12" borderId="104" applyNumberFormat="0" applyProtection="0">
      <alignment vertical="center"/>
    </xf>
    <xf numFmtId="10" fontId="76" fillId="40" borderId="129" applyNumberFormat="0" applyBorder="0" applyAlignment="0" applyProtection="0"/>
    <xf numFmtId="0" fontId="9" fillId="31" borderId="104" applyNumberFormat="0" applyProtection="0">
      <alignment horizontal="left" vertical="center" indent="1"/>
    </xf>
    <xf numFmtId="211" fontId="82" fillId="37" borderId="129">
      <alignment horizontal="center"/>
      <protection locked="0"/>
    </xf>
    <xf numFmtId="4" fontId="69" fillId="10" borderId="104" applyNumberFormat="0" applyProtection="0">
      <alignment horizontal="right" vertical="center"/>
    </xf>
    <xf numFmtId="0" fontId="69" fillId="10" borderId="104" applyNumberFormat="0" applyProtection="0">
      <alignment horizontal="left" vertical="top" indent="1"/>
    </xf>
    <xf numFmtId="40" fontId="89" fillId="40" borderId="129">
      <alignment vertical="center"/>
    </xf>
    <xf numFmtId="49" fontId="95" fillId="38" borderId="129" applyProtection="0">
      <alignment horizontal="left" indent="1"/>
      <protection locked="0"/>
    </xf>
    <xf numFmtId="211" fontId="82" fillId="37" borderId="129">
      <alignment horizontal="center"/>
      <protection locked="0"/>
    </xf>
    <xf numFmtId="4" fontId="69" fillId="29" borderId="104" applyNumberFormat="0" applyProtection="0">
      <alignment horizontal="right" vertical="center"/>
    </xf>
    <xf numFmtId="49" fontId="95" fillId="38" borderId="129" applyProtection="0">
      <alignment horizontal="left" indent="1"/>
      <protection locked="0"/>
    </xf>
    <xf numFmtId="40" fontId="89" fillId="40" borderId="129">
      <alignment vertical="center"/>
    </xf>
    <xf numFmtId="40" fontId="89" fillId="40" borderId="129">
      <alignment vertical="center"/>
    </xf>
    <xf numFmtId="49" fontId="95" fillId="37" borderId="129" applyProtection="0">
      <alignment horizontal="left" indent="1"/>
      <protection locked="0"/>
    </xf>
    <xf numFmtId="0" fontId="9" fillId="14" borderId="104" applyNumberFormat="0" applyProtection="0">
      <alignment horizontal="left" vertical="center" indent="1"/>
    </xf>
    <xf numFmtId="4" fontId="69" fillId="10" borderId="104" applyNumberFormat="0" applyProtection="0">
      <alignment horizontal="right" vertical="center"/>
    </xf>
    <xf numFmtId="0" fontId="9" fillId="31" borderId="104" applyNumberFormat="0" applyProtection="0">
      <alignment horizontal="left" vertical="top" indent="1"/>
    </xf>
    <xf numFmtId="49" fontId="95" fillId="37" borderId="129" applyProtection="0">
      <alignment horizontal="left" indent="1"/>
      <protection locked="0"/>
    </xf>
    <xf numFmtId="4" fontId="69" fillId="31" borderId="104" applyNumberFormat="0" applyProtection="0">
      <alignment horizontal="right" vertical="center"/>
    </xf>
    <xf numFmtId="0" fontId="9" fillId="14" borderId="104" applyNumberFormat="0" applyProtection="0">
      <alignment horizontal="left" vertical="center" indent="1"/>
    </xf>
    <xf numFmtId="211" fontId="82" fillId="37" borderId="129">
      <alignment horizontal="center"/>
      <protection locked="0"/>
    </xf>
    <xf numFmtId="0" fontId="9" fillId="14" borderId="104" applyNumberFormat="0" applyProtection="0">
      <alignment horizontal="left" vertical="center" indent="1"/>
    </xf>
    <xf numFmtId="4" fontId="69" fillId="12" borderId="104" applyNumberFormat="0" applyProtection="0">
      <alignment horizontal="left" vertical="center" indent="1"/>
    </xf>
    <xf numFmtId="0" fontId="9" fillId="31" borderId="104" applyNumberFormat="0" applyProtection="0">
      <alignment horizontal="left" vertical="center" indent="1"/>
    </xf>
    <xf numFmtId="211" fontId="82" fillId="37" borderId="129">
      <alignment horizontal="center"/>
      <protection locked="0"/>
    </xf>
    <xf numFmtId="181" fontId="80" fillId="37" borderId="129">
      <protection locked="0"/>
    </xf>
    <xf numFmtId="0" fontId="9" fillId="0" borderId="128" applyFont="0" applyFill="0" applyBorder="0" applyAlignment="0" applyProtection="0"/>
    <xf numFmtId="4" fontId="69" fillId="26" borderId="104" applyNumberFormat="0" applyProtection="0">
      <alignment horizontal="right" vertical="center"/>
    </xf>
    <xf numFmtId="211" fontId="82" fillId="37" borderId="129">
      <alignment horizontal="center"/>
      <protection locked="0"/>
    </xf>
    <xf numFmtId="0" fontId="9" fillId="14" borderId="104" applyNumberFormat="0" applyProtection="0">
      <alignment horizontal="left" vertical="center" indent="1"/>
    </xf>
    <xf numFmtId="211" fontId="82" fillId="37" borderId="129">
      <alignment horizontal="center"/>
      <protection locked="0"/>
    </xf>
    <xf numFmtId="40" fontId="89" fillId="40" borderId="129">
      <alignment vertical="center"/>
    </xf>
    <xf numFmtId="49" fontId="95" fillId="37" borderId="129" applyProtection="0">
      <alignment horizontal="left" indent="1"/>
      <protection locked="0"/>
    </xf>
    <xf numFmtId="0" fontId="9" fillId="40" borderId="124" applyNumberFormat="0" applyFont="0" applyBorder="0" applyAlignment="0" applyProtection="0"/>
    <xf numFmtId="10" fontId="76" fillId="40" borderId="129" applyNumberFormat="0" applyBorder="0" applyAlignment="0" applyProtection="0"/>
    <xf numFmtId="4" fontId="69" fillId="31" borderId="104" applyNumberFormat="0" applyProtection="0">
      <alignment horizontal="right" vertical="center"/>
    </xf>
    <xf numFmtId="0" fontId="9" fillId="48" borderId="125" applyNumberFormat="0" applyAlignment="0" applyProtection="0"/>
    <xf numFmtId="4" fontId="68" fillId="25" borderId="104" applyNumberFormat="0" applyProtection="0">
      <alignment vertical="center"/>
    </xf>
    <xf numFmtId="0" fontId="9" fillId="10" borderId="104" applyNumberFormat="0" applyProtection="0">
      <alignment horizontal="left" vertical="center" indent="1"/>
    </xf>
    <xf numFmtId="0" fontId="9" fillId="16" borderId="104" applyNumberFormat="0" applyProtection="0">
      <alignment horizontal="left" vertical="center" indent="1"/>
    </xf>
    <xf numFmtId="0" fontId="9" fillId="10" borderId="104" applyNumberFormat="0" applyProtection="0">
      <alignment horizontal="left" vertical="center" indent="1"/>
    </xf>
    <xf numFmtId="0" fontId="9" fillId="31" borderId="104" applyNumberFormat="0" applyProtection="0">
      <alignment horizontal="left" vertical="center" indent="1"/>
    </xf>
    <xf numFmtId="0" fontId="9" fillId="40" borderId="124" applyNumberFormat="0" applyFont="0" applyBorder="0" applyAlignment="0" applyProtection="0"/>
    <xf numFmtId="4" fontId="69" fillId="35" borderId="104" applyNumberFormat="0" applyProtection="0">
      <alignment horizontal="left" vertical="center" indent="1"/>
    </xf>
    <xf numFmtId="4" fontId="69" fillId="29" borderId="104" applyNumberFormat="0" applyProtection="0">
      <alignment horizontal="right" vertical="center"/>
    </xf>
    <xf numFmtId="0" fontId="9" fillId="14" borderId="104" applyNumberFormat="0" applyProtection="0">
      <alignment horizontal="left" vertical="center" indent="1"/>
    </xf>
    <xf numFmtId="4" fontId="71" fillId="31" borderId="104" applyNumberFormat="0" applyProtection="0">
      <alignment horizontal="right" vertical="center"/>
    </xf>
    <xf numFmtId="4" fontId="69" fillId="31" borderId="104" applyNumberFormat="0" applyProtection="0">
      <alignment horizontal="right" vertical="center"/>
    </xf>
    <xf numFmtId="4" fontId="69" fillId="31" borderId="104" applyNumberFormat="0" applyProtection="0">
      <alignment horizontal="right" vertical="center"/>
    </xf>
    <xf numFmtId="0" fontId="9" fillId="31" borderId="104" applyNumberFormat="0" applyProtection="0">
      <alignment horizontal="left" vertical="top" indent="1"/>
    </xf>
    <xf numFmtId="0" fontId="67" fillId="25" borderId="104" applyNumberFormat="0" applyProtection="0">
      <alignment horizontal="left" vertical="top" indent="1"/>
    </xf>
    <xf numFmtId="0" fontId="9" fillId="31" borderId="104" applyNumberFormat="0" applyProtection="0">
      <alignment horizontal="left" vertical="center" indent="1"/>
    </xf>
    <xf numFmtId="0" fontId="94" fillId="0" borderId="128">
      <alignment horizontal="left" vertical="center"/>
    </xf>
    <xf numFmtId="49" fontId="95" fillId="37" borderId="129" applyProtection="0">
      <alignment horizontal="left" indent="1"/>
      <protection locked="0"/>
    </xf>
    <xf numFmtId="4" fontId="69" fillId="23" borderId="104" applyNumberFormat="0" applyProtection="0">
      <alignment horizontal="right" vertical="center"/>
    </xf>
    <xf numFmtId="181" fontId="80" fillId="37" borderId="129">
      <protection locked="0"/>
    </xf>
    <xf numFmtId="4" fontId="69" fillId="17" borderId="104" applyNumberFormat="0" applyProtection="0">
      <alignment horizontal="right" vertical="center"/>
    </xf>
    <xf numFmtId="0" fontId="9" fillId="40" borderId="124" applyNumberFormat="0" applyFont="0" applyBorder="0" applyAlignment="0" applyProtection="0"/>
    <xf numFmtId="49" fontId="95" fillId="37" borderId="129" applyProtection="0">
      <alignment horizontal="left" indent="1"/>
      <protection locked="0"/>
    </xf>
    <xf numFmtId="0" fontId="9" fillId="0" borderId="128" applyFont="0" applyFill="0" applyBorder="0" applyAlignment="0" applyProtection="0"/>
    <xf numFmtId="0" fontId="9" fillId="31" borderId="104" applyNumberFormat="0" applyProtection="0">
      <alignment horizontal="left" vertical="center" indent="1"/>
    </xf>
    <xf numFmtId="4" fontId="69" fillId="12" borderId="104" applyNumberFormat="0" applyProtection="0">
      <alignment horizontal="left" vertical="center" indent="1"/>
    </xf>
    <xf numFmtId="0" fontId="9" fillId="31" borderId="104" applyNumberFormat="0" applyProtection="0">
      <alignment horizontal="left" vertical="center" indent="1"/>
    </xf>
    <xf numFmtId="0" fontId="9" fillId="48" borderId="125" applyNumberFormat="0" applyAlignment="0" applyProtection="0"/>
    <xf numFmtId="0" fontId="9" fillId="0" borderId="128" applyFont="0" applyFill="0" applyBorder="0" applyAlignment="0" applyProtection="0"/>
    <xf numFmtId="0" fontId="9" fillId="10" borderId="104" applyNumberFormat="0" applyProtection="0">
      <alignment horizontal="left" vertical="top" indent="1"/>
    </xf>
    <xf numFmtId="0" fontId="9" fillId="16" borderId="104" applyNumberFormat="0" applyProtection="0">
      <alignment horizontal="left" vertical="top" indent="1"/>
    </xf>
    <xf numFmtId="4" fontId="68" fillId="25" borderId="104" applyNumberFormat="0" applyProtection="0">
      <alignment vertical="center"/>
    </xf>
    <xf numFmtId="0" fontId="9" fillId="14" borderId="104" applyNumberFormat="0" applyProtection="0">
      <alignment horizontal="left" vertical="center" indent="1"/>
    </xf>
    <xf numFmtId="0" fontId="9" fillId="40" borderId="124" applyNumberFormat="0" applyFont="0" applyBorder="0" applyAlignment="0" applyProtection="0"/>
    <xf numFmtId="0" fontId="9" fillId="16" borderId="104" applyNumberFormat="0" applyProtection="0">
      <alignment horizontal="left" vertical="center" indent="1"/>
    </xf>
    <xf numFmtId="40" fontId="89" fillId="19" borderId="101">
      <alignment vertical="center"/>
    </xf>
    <xf numFmtId="4" fontId="67" fillId="25" borderId="104" applyNumberFormat="0" applyProtection="0">
      <alignment vertical="center"/>
    </xf>
    <xf numFmtId="4" fontId="68" fillId="25" borderId="104" applyNumberFormat="0" applyProtection="0">
      <alignment vertical="center"/>
    </xf>
    <xf numFmtId="4" fontId="67" fillId="25" borderId="104" applyNumberFormat="0" applyProtection="0">
      <alignment horizontal="left" vertical="center" indent="1"/>
    </xf>
    <xf numFmtId="0" fontId="67" fillId="25" borderId="104" applyNumberFormat="0" applyProtection="0">
      <alignment horizontal="left" vertical="top" indent="1"/>
    </xf>
    <xf numFmtId="4" fontId="69" fillId="15" borderId="104" applyNumberFormat="0" applyProtection="0">
      <alignment horizontal="right" vertical="center"/>
    </xf>
    <xf numFmtId="4" fontId="69" fillId="11" borderId="104" applyNumberFormat="0" applyProtection="0">
      <alignment horizontal="right" vertical="center"/>
    </xf>
    <xf numFmtId="4" fontId="69" fillId="23" borderId="104" applyNumberFormat="0" applyProtection="0">
      <alignment horizontal="right" vertical="center"/>
    </xf>
    <xf numFmtId="4" fontId="69" fillId="24" borderId="104" applyNumberFormat="0" applyProtection="0">
      <alignment horizontal="right" vertical="center"/>
    </xf>
    <xf numFmtId="4" fontId="69" fillId="26" borderId="104" applyNumberFormat="0" applyProtection="0">
      <alignment horizontal="right" vertical="center"/>
    </xf>
    <xf numFmtId="4" fontId="69" fillId="27" borderId="104" applyNumberFormat="0" applyProtection="0">
      <alignment horizontal="right" vertical="center"/>
    </xf>
    <xf numFmtId="4" fontId="69" fillId="17" borderId="104" applyNumberFormat="0" applyProtection="0">
      <alignment horizontal="right" vertical="center"/>
    </xf>
    <xf numFmtId="4" fontId="69" fillId="28" borderId="104" applyNumberFormat="0" applyProtection="0">
      <alignment horizontal="right" vertical="center"/>
    </xf>
    <xf numFmtId="4" fontId="69" fillId="29" borderId="104" applyNumberFormat="0" applyProtection="0">
      <alignment horizontal="right" vertical="center"/>
    </xf>
    <xf numFmtId="4" fontId="69" fillId="10" borderId="104" applyNumberFormat="0" applyProtection="0">
      <alignment horizontal="right" vertical="center"/>
    </xf>
    <xf numFmtId="0" fontId="9" fillId="16" borderId="104" applyNumberFormat="0" applyProtection="0">
      <alignment horizontal="left" vertical="center" indent="1"/>
    </xf>
    <xf numFmtId="0" fontId="9" fillId="16" borderId="104" applyNumberFormat="0" applyProtection="0">
      <alignment horizontal="left" vertical="top" indent="1"/>
    </xf>
    <xf numFmtId="0" fontId="9" fillId="10" borderId="104" applyNumberFormat="0" applyProtection="0">
      <alignment horizontal="left" vertical="center" indent="1"/>
    </xf>
    <xf numFmtId="0" fontId="9" fillId="10" borderId="104" applyNumberFormat="0" applyProtection="0">
      <alignment horizontal="left" vertical="top" indent="1"/>
    </xf>
    <xf numFmtId="0" fontId="9" fillId="14" borderId="104" applyNumberFormat="0" applyProtection="0">
      <alignment horizontal="left" vertical="center" indent="1"/>
    </xf>
    <xf numFmtId="0" fontId="9" fillId="14" borderId="104" applyNumberFormat="0" applyProtection="0">
      <alignment horizontal="left" vertical="top" indent="1"/>
    </xf>
    <xf numFmtId="0" fontId="9" fillId="31" borderId="104" applyNumberFormat="0" applyProtection="0">
      <alignment horizontal="left" vertical="center" indent="1"/>
    </xf>
    <xf numFmtId="0" fontId="9" fillId="31" borderId="104" applyNumberFormat="0" applyProtection="0">
      <alignment horizontal="left" vertical="top" indent="1"/>
    </xf>
    <xf numFmtId="4" fontId="69" fillId="12" borderId="104" applyNumberFormat="0" applyProtection="0">
      <alignment vertical="center"/>
    </xf>
    <xf numFmtId="4" fontId="71" fillId="12" borderId="104" applyNumberFormat="0" applyProtection="0">
      <alignment vertical="center"/>
    </xf>
    <xf numFmtId="4" fontId="69" fillId="12" borderId="104" applyNumberFormat="0" applyProtection="0">
      <alignment horizontal="left" vertical="center" indent="1"/>
    </xf>
    <xf numFmtId="0" fontId="69" fillId="12" borderId="104" applyNumberFormat="0" applyProtection="0">
      <alignment horizontal="left" vertical="top" indent="1"/>
    </xf>
    <xf numFmtId="4" fontId="69" fillId="31" borderId="104" applyNumberFormat="0" applyProtection="0">
      <alignment horizontal="right" vertical="center"/>
    </xf>
    <xf numFmtId="4" fontId="71" fillId="31" borderId="104" applyNumberFormat="0" applyProtection="0">
      <alignment horizontal="right" vertical="center"/>
    </xf>
    <xf numFmtId="4" fontId="69" fillId="35" borderId="104" applyNumberFormat="0" applyProtection="0">
      <alignment horizontal="left" vertical="center" indent="1"/>
    </xf>
    <xf numFmtId="0" fontId="69" fillId="10" borderId="104" applyNumberFormat="0" applyProtection="0">
      <alignment horizontal="left" vertical="top" indent="1"/>
    </xf>
    <xf numFmtId="4" fontId="73" fillId="31" borderId="104" applyNumberFormat="0" applyProtection="0">
      <alignment horizontal="right" vertical="center"/>
    </xf>
    <xf numFmtId="0" fontId="9" fillId="16" borderId="104" applyNumberFormat="0" applyProtection="0">
      <alignment horizontal="left" vertical="center" indent="1"/>
    </xf>
    <xf numFmtId="4" fontId="69" fillId="31" borderId="104" applyNumberFormat="0" applyProtection="0">
      <alignment horizontal="right" vertical="center"/>
    </xf>
    <xf numFmtId="0" fontId="9" fillId="10" borderId="104" applyNumberFormat="0" applyProtection="0">
      <alignment horizontal="left" vertical="center" indent="1"/>
    </xf>
    <xf numFmtId="0" fontId="9" fillId="14" borderId="104" applyNumberFormat="0" applyProtection="0">
      <alignment horizontal="left" vertical="center" indent="1"/>
    </xf>
    <xf numFmtId="0" fontId="9" fillId="31" borderId="104" applyNumberFormat="0" applyProtection="0">
      <alignment horizontal="left" vertical="center" indent="1"/>
    </xf>
    <xf numFmtId="4" fontId="69" fillId="31" borderId="104" applyNumberFormat="0" applyProtection="0">
      <alignment horizontal="right" vertical="center"/>
    </xf>
    <xf numFmtId="4" fontId="71" fillId="31" borderId="104" applyNumberFormat="0" applyProtection="0">
      <alignment horizontal="right" vertical="center"/>
    </xf>
    <xf numFmtId="0" fontId="9" fillId="16" borderId="104" applyNumberFormat="0" applyProtection="0">
      <alignment horizontal="left" vertical="center" indent="1"/>
    </xf>
    <xf numFmtId="4" fontId="69" fillId="31" borderId="104" applyNumberFormat="0" applyProtection="0">
      <alignment horizontal="right" vertical="center"/>
    </xf>
    <xf numFmtId="4" fontId="71" fillId="31" borderId="104" applyNumberFormat="0" applyProtection="0">
      <alignment horizontal="right" vertical="center"/>
    </xf>
    <xf numFmtId="0" fontId="9" fillId="10" borderId="104" applyNumberFormat="0" applyProtection="0">
      <alignment horizontal="left" vertical="center" indent="1"/>
    </xf>
    <xf numFmtId="0" fontId="9" fillId="14" borderId="104" applyNumberFormat="0" applyProtection="0">
      <alignment horizontal="left" vertical="center" indent="1"/>
    </xf>
    <xf numFmtId="0" fontId="9" fillId="31" borderId="104" applyNumberFormat="0" applyProtection="0">
      <alignment horizontal="left" vertical="center" indent="1"/>
    </xf>
    <xf numFmtId="4" fontId="69" fillId="12" borderId="104" applyNumberFormat="0" applyProtection="0">
      <alignment horizontal="left" vertical="center" indent="1"/>
    </xf>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0" fontId="9" fillId="16" borderId="104" applyNumberFormat="0" applyProtection="0">
      <alignment horizontal="left" vertical="top" indent="1"/>
    </xf>
    <xf numFmtId="40" fontId="89" fillId="40" borderId="129">
      <alignment vertical="center"/>
    </xf>
    <xf numFmtId="211" fontId="82" fillId="37" borderId="129">
      <alignment horizontal="center"/>
      <protection locked="0"/>
    </xf>
    <xf numFmtId="0" fontId="9" fillId="31" borderId="104" applyNumberFormat="0" applyProtection="0">
      <alignment horizontal="left" vertical="center" indent="1"/>
    </xf>
    <xf numFmtId="49" fontId="95" fillId="38" borderId="129" applyProtection="0">
      <alignment horizontal="left" indent="1"/>
      <protection locked="0"/>
    </xf>
    <xf numFmtId="211" fontId="82" fillId="37" borderId="129">
      <alignment horizontal="center"/>
      <protection locked="0"/>
    </xf>
    <xf numFmtId="0" fontId="94" fillId="0" borderId="128">
      <alignment horizontal="left" vertical="center"/>
    </xf>
    <xf numFmtId="181" fontId="80" fillId="37" borderId="129">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49" fontId="95" fillId="37" borderId="129" applyProtection="0">
      <alignment horizontal="left" indent="1"/>
      <protection locked="0"/>
    </xf>
    <xf numFmtId="0" fontId="9" fillId="0" borderId="128" applyFont="0" applyFill="0" applyBorder="0" applyAlignment="0" applyProtection="0"/>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0" fontId="94" fillId="0" borderId="128">
      <alignment horizontal="left" vertical="center"/>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40" borderId="124" applyNumberFormat="0" applyFont="0" applyBorder="0" applyAlignment="0" applyProtection="0"/>
    <xf numFmtId="0" fontId="9" fillId="40" borderId="124" applyNumberFormat="0" applyFont="0" applyBorder="0" applyAlignment="0" applyProtection="0"/>
    <xf numFmtId="10" fontId="76" fillId="40" borderId="129" applyNumberFormat="0" applyBorder="0" applyAlignment="0" applyProtection="0"/>
    <xf numFmtId="0" fontId="9" fillId="48" borderId="125" applyNumberFormat="0" applyAlignment="0" applyProtection="0"/>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0" borderId="128" applyFont="0" applyFill="0" applyBorder="0" applyAlignment="0" applyProtection="0"/>
    <xf numFmtId="49" fontId="95" fillId="38" borderId="129" applyProtection="0">
      <alignment horizontal="left" indent="1"/>
      <protection locked="0"/>
    </xf>
    <xf numFmtId="211" fontId="82" fillId="37" borderId="129">
      <alignment horizontal="center"/>
      <protection locked="0"/>
    </xf>
    <xf numFmtId="181" fontId="80" fillId="37" borderId="129">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211" fontId="82" fillId="37" borderId="129">
      <alignment horizontal="center"/>
      <protection locked="0"/>
    </xf>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49" fontId="95" fillId="37" borderId="129" applyProtection="0">
      <alignment horizontal="left" indent="1"/>
      <protection locked="0"/>
    </xf>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0" fontId="94" fillId="0" borderId="128">
      <alignment horizontal="left" vertical="center"/>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40" borderId="124" applyNumberFormat="0" applyFont="0" applyBorder="0" applyAlignment="0" applyProtection="0"/>
    <xf numFmtId="0" fontId="9" fillId="40" borderId="124" applyNumberFormat="0" applyFont="0" applyBorder="0" applyAlignment="0" applyProtection="0"/>
    <xf numFmtId="10" fontId="76" fillId="40" borderId="129" applyNumberFormat="0" applyBorder="0" applyAlignment="0" applyProtection="0"/>
    <xf numFmtId="0" fontId="9" fillId="48" borderId="125" applyNumberFormat="0" applyAlignment="0" applyProtection="0"/>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0" borderId="128" applyFont="0" applyFill="0" applyBorder="0" applyAlignment="0" applyProtection="0"/>
    <xf numFmtId="49" fontId="95" fillId="38" borderId="129" applyProtection="0">
      <alignment horizontal="left" indent="1"/>
      <protection locked="0"/>
    </xf>
    <xf numFmtId="211" fontId="82" fillId="37" borderId="129">
      <alignment horizontal="center"/>
      <protection locked="0"/>
    </xf>
    <xf numFmtId="0" fontId="94" fillId="0" borderId="128">
      <alignment horizontal="left" vertical="center"/>
    </xf>
    <xf numFmtId="181" fontId="80" fillId="37" borderId="129">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211" fontId="82" fillId="37" borderId="129">
      <alignment horizontal="center"/>
      <protection locked="0"/>
    </xf>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49" fontId="95" fillId="37" borderId="129" applyProtection="0">
      <alignment horizontal="left" indent="1"/>
      <protection locked="0"/>
    </xf>
    <xf numFmtId="10" fontId="76" fillId="40" borderId="129" applyNumberFormat="0" applyBorder="0" applyAlignment="0" applyProtection="0"/>
    <xf numFmtId="4" fontId="69" fillId="10" borderId="104" applyNumberFormat="0" applyProtection="0">
      <alignment horizontal="right" vertical="center"/>
    </xf>
    <xf numFmtId="49" fontId="95" fillId="37" borderId="129" applyProtection="0">
      <alignment horizontal="left" indent="1"/>
      <protection locked="0"/>
    </xf>
    <xf numFmtId="49" fontId="95" fillId="38" borderId="129" applyProtection="0">
      <alignment horizontal="left" indent="1"/>
      <protection locked="0"/>
    </xf>
    <xf numFmtId="0" fontId="94" fillId="0" borderId="128">
      <alignment horizontal="left" vertical="center"/>
    </xf>
    <xf numFmtId="40" fontId="89" fillId="40" borderId="129">
      <alignment vertical="center"/>
    </xf>
    <xf numFmtId="4" fontId="71" fillId="31" borderId="104" applyNumberFormat="0" applyProtection="0">
      <alignment horizontal="right" vertical="center"/>
    </xf>
    <xf numFmtId="10" fontId="76" fillId="40" borderId="129" applyNumberFormat="0" applyBorder="0" applyAlignment="0" applyProtection="0"/>
    <xf numFmtId="49" fontId="95" fillId="37" borderId="129" applyProtection="0">
      <alignment horizontal="left" indent="1"/>
      <protection locked="0"/>
    </xf>
    <xf numFmtId="181" fontId="80" fillId="37" borderId="129">
      <protection locked="0"/>
    </xf>
    <xf numFmtId="0" fontId="9" fillId="31" borderId="104" applyNumberFormat="0" applyProtection="0">
      <alignment horizontal="left" vertical="center" indent="1"/>
    </xf>
    <xf numFmtId="4" fontId="69" fillId="31" borderId="104" applyNumberFormat="0" applyProtection="0">
      <alignment horizontal="right" vertical="center"/>
    </xf>
    <xf numFmtId="4" fontId="69" fillId="15" borderId="104" applyNumberFormat="0" applyProtection="0">
      <alignment horizontal="right" vertical="center"/>
    </xf>
    <xf numFmtId="40" fontId="89" fillId="40" borderId="129">
      <alignment vertical="center"/>
    </xf>
    <xf numFmtId="49" fontId="95" fillId="37" borderId="129" applyProtection="0">
      <alignment horizontal="left" indent="1"/>
      <protection locked="0"/>
    </xf>
    <xf numFmtId="0" fontId="9" fillId="14" borderId="104" applyNumberFormat="0" applyProtection="0">
      <alignment horizontal="left" vertical="center" indent="1"/>
    </xf>
    <xf numFmtId="181" fontId="80" fillId="37" borderId="129">
      <protection locked="0"/>
    </xf>
    <xf numFmtId="4" fontId="67" fillId="25" borderId="104" applyNumberFormat="0" applyProtection="0">
      <alignment vertical="center"/>
    </xf>
    <xf numFmtId="4" fontId="68" fillId="25" borderId="104" applyNumberFormat="0" applyProtection="0">
      <alignment vertical="center"/>
    </xf>
    <xf numFmtId="4" fontId="67" fillId="25" borderId="104" applyNumberFormat="0" applyProtection="0">
      <alignment horizontal="left" vertical="center" indent="1"/>
    </xf>
    <xf numFmtId="0" fontId="67" fillId="25" borderId="104" applyNumberFormat="0" applyProtection="0">
      <alignment horizontal="left" vertical="top" indent="1"/>
    </xf>
    <xf numFmtId="4" fontId="69" fillId="15" borderId="104" applyNumberFormat="0" applyProtection="0">
      <alignment horizontal="right" vertical="center"/>
    </xf>
    <xf numFmtId="4" fontId="69" fillId="11" borderId="104" applyNumberFormat="0" applyProtection="0">
      <alignment horizontal="right" vertical="center"/>
    </xf>
    <xf numFmtId="4" fontId="69" fillId="23" borderId="104" applyNumberFormat="0" applyProtection="0">
      <alignment horizontal="right" vertical="center"/>
    </xf>
    <xf numFmtId="4" fontId="69" fillId="24" borderId="104" applyNumberFormat="0" applyProtection="0">
      <alignment horizontal="right" vertical="center"/>
    </xf>
    <xf numFmtId="4" fontId="69" fillId="26" borderId="104" applyNumberFormat="0" applyProtection="0">
      <alignment horizontal="right" vertical="center"/>
    </xf>
    <xf numFmtId="4" fontId="69" fillId="27" borderId="104" applyNumberFormat="0" applyProtection="0">
      <alignment horizontal="right" vertical="center"/>
    </xf>
    <xf numFmtId="4" fontId="69" fillId="17" borderId="104" applyNumberFormat="0" applyProtection="0">
      <alignment horizontal="right" vertical="center"/>
    </xf>
    <xf numFmtId="4" fontId="69" fillId="28" borderId="104" applyNumberFormat="0" applyProtection="0">
      <alignment horizontal="right" vertical="center"/>
    </xf>
    <xf numFmtId="4" fontId="69" fillId="29" borderId="104" applyNumberFormat="0" applyProtection="0">
      <alignment horizontal="right" vertical="center"/>
    </xf>
    <xf numFmtId="4" fontId="69" fillId="10" borderId="104" applyNumberFormat="0" applyProtection="0">
      <alignment horizontal="right" vertical="center"/>
    </xf>
    <xf numFmtId="0" fontId="9" fillId="16" borderId="104" applyNumberFormat="0" applyProtection="0">
      <alignment horizontal="left" vertical="center" indent="1"/>
    </xf>
    <xf numFmtId="0" fontId="9" fillId="16" borderId="104" applyNumberFormat="0" applyProtection="0">
      <alignment horizontal="left" vertical="top" indent="1"/>
    </xf>
    <xf numFmtId="0" fontId="9" fillId="10" borderId="104" applyNumberFormat="0" applyProtection="0">
      <alignment horizontal="left" vertical="center" indent="1"/>
    </xf>
    <xf numFmtId="0" fontId="9" fillId="10" borderId="104" applyNumberFormat="0" applyProtection="0">
      <alignment horizontal="left" vertical="top" indent="1"/>
    </xf>
    <xf numFmtId="0" fontId="9" fillId="14" borderId="104" applyNumberFormat="0" applyProtection="0">
      <alignment horizontal="left" vertical="center" indent="1"/>
    </xf>
    <xf numFmtId="0" fontId="9" fillId="14" borderId="104" applyNumberFormat="0" applyProtection="0">
      <alignment horizontal="left" vertical="top" indent="1"/>
    </xf>
    <xf numFmtId="0" fontId="9" fillId="31" borderId="104" applyNumberFormat="0" applyProtection="0">
      <alignment horizontal="left" vertical="center" indent="1"/>
    </xf>
    <xf numFmtId="0" fontId="9" fillId="31" borderId="104" applyNumberFormat="0" applyProtection="0">
      <alignment horizontal="left" vertical="top" indent="1"/>
    </xf>
    <xf numFmtId="4" fontId="69" fillId="12" borderId="104" applyNumberFormat="0" applyProtection="0">
      <alignment vertical="center"/>
    </xf>
    <xf numFmtId="4" fontId="71" fillId="12" borderId="104" applyNumberFormat="0" applyProtection="0">
      <alignment vertical="center"/>
    </xf>
    <xf numFmtId="4" fontId="69" fillId="12" borderId="104" applyNumberFormat="0" applyProtection="0">
      <alignment horizontal="left" vertical="center" indent="1"/>
    </xf>
    <xf numFmtId="0" fontId="69" fillId="12" borderId="104" applyNumberFormat="0" applyProtection="0">
      <alignment horizontal="left" vertical="top" indent="1"/>
    </xf>
    <xf numFmtId="4" fontId="69" fillId="31" borderId="104" applyNumberFormat="0" applyProtection="0">
      <alignment horizontal="right" vertical="center"/>
    </xf>
    <xf numFmtId="4" fontId="71" fillId="31" borderId="104" applyNumberFormat="0" applyProtection="0">
      <alignment horizontal="right" vertical="center"/>
    </xf>
    <xf numFmtId="4" fontId="69" fillId="35" borderId="104" applyNumberFormat="0" applyProtection="0">
      <alignment horizontal="left" vertical="center" indent="1"/>
    </xf>
    <xf numFmtId="0" fontId="69" fillId="10" borderId="104" applyNumberFormat="0" applyProtection="0">
      <alignment horizontal="left" vertical="top" indent="1"/>
    </xf>
    <xf numFmtId="4" fontId="73" fillId="31" borderId="104" applyNumberFormat="0" applyProtection="0">
      <alignment horizontal="right" vertical="center"/>
    </xf>
    <xf numFmtId="0" fontId="9" fillId="16" borderId="104" applyNumberFormat="0" applyProtection="0">
      <alignment horizontal="left" vertical="center" indent="1"/>
    </xf>
    <xf numFmtId="4" fontId="69" fillId="31" borderId="104" applyNumberFormat="0" applyProtection="0">
      <alignment horizontal="right" vertical="center"/>
    </xf>
    <xf numFmtId="0" fontId="9" fillId="10" borderId="104" applyNumberFormat="0" applyProtection="0">
      <alignment horizontal="left" vertical="center" indent="1"/>
    </xf>
    <xf numFmtId="0" fontId="9" fillId="14" borderId="104" applyNumberFormat="0" applyProtection="0">
      <alignment horizontal="left" vertical="center" indent="1"/>
    </xf>
    <xf numFmtId="0" fontId="9" fillId="31" borderId="104" applyNumberFormat="0" applyProtection="0">
      <alignment horizontal="left" vertical="center" indent="1"/>
    </xf>
    <xf numFmtId="4" fontId="69" fillId="31" borderId="104" applyNumberFormat="0" applyProtection="0">
      <alignment horizontal="right" vertical="center"/>
    </xf>
    <xf numFmtId="4" fontId="71" fillId="31" borderId="104" applyNumberFormat="0" applyProtection="0">
      <alignment horizontal="right" vertical="center"/>
    </xf>
    <xf numFmtId="0" fontId="9" fillId="16" borderId="104" applyNumberFormat="0" applyProtection="0">
      <alignment horizontal="left" vertical="center" indent="1"/>
    </xf>
    <xf numFmtId="4" fontId="69" fillId="31" borderId="104" applyNumberFormat="0" applyProtection="0">
      <alignment horizontal="right" vertical="center"/>
    </xf>
    <xf numFmtId="4" fontId="71" fillId="31" borderId="104" applyNumberFormat="0" applyProtection="0">
      <alignment horizontal="right" vertical="center"/>
    </xf>
    <xf numFmtId="0" fontId="9" fillId="10" borderId="104" applyNumberFormat="0" applyProtection="0">
      <alignment horizontal="left" vertical="center" indent="1"/>
    </xf>
    <xf numFmtId="0" fontId="9" fillId="14" borderId="104" applyNumberFormat="0" applyProtection="0">
      <alignment horizontal="left" vertical="center" indent="1"/>
    </xf>
    <xf numFmtId="0" fontId="9" fillId="31" borderId="104" applyNumberFormat="0" applyProtection="0">
      <alignment horizontal="left" vertical="center" indent="1"/>
    </xf>
    <xf numFmtId="4" fontId="69" fillId="12" borderId="104" applyNumberFormat="0" applyProtection="0">
      <alignment horizontal="left" vertical="center" indent="1"/>
    </xf>
    <xf numFmtId="0" fontId="94" fillId="0" borderId="128">
      <alignment horizontal="left" vertical="center"/>
    </xf>
    <xf numFmtId="0" fontId="9" fillId="14" borderId="104" applyNumberFormat="0" applyProtection="0">
      <alignment horizontal="left" vertical="center" indent="1"/>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9" fontId="95" fillId="38" borderId="129" applyProtection="0">
      <alignment horizontal="left" indent="1"/>
      <protection locked="0"/>
    </xf>
    <xf numFmtId="4" fontId="69" fillId="28" borderId="104" applyNumberFormat="0" applyProtection="0">
      <alignment horizontal="right" vertical="center"/>
    </xf>
    <xf numFmtId="0" fontId="9" fillId="48" borderId="125" applyNumberFormat="0" applyAlignment="0" applyProtection="0"/>
    <xf numFmtId="0" fontId="9" fillId="0" borderId="128" applyFont="0" applyFill="0" applyBorder="0" applyAlignment="0" applyProtection="0"/>
    <xf numFmtId="49" fontId="95" fillId="38" borderId="129" applyProtection="0">
      <alignment horizontal="left" indent="1"/>
      <protection locked="0"/>
    </xf>
    <xf numFmtId="40" fontId="89" fillId="40" borderId="129">
      <alignment vertical="center"/>
    </xf>
    <xf numFmtId="0" fontId="69" fillId="12" borderId="104" applyNumberFormat="0" applyProtection="0">
      <alignment horizontal="left" vertical="top" indent="1"/>
    </xf>
    <xf numFmtId="40" fontId="89" fillId="40" borderId="129">
      <alignment vertical="center"/>
    </xf>
    <xf numFmtId="181" fontId="80" fillId="37" borderId="129">
      <protection locked="0"/>
    </xf>
    <xf numFmtId="49" fontId="95" fillId="38" borderId="129" applyProtection="0">
      <alignment horizontal="left" indent="1"/>
      <protection locked="0"/>
    </xf>
    <xf numFmtId="0" fontId="9" fillId="14" borderId="104" applyNumberFormat="0" applyProtection="0">
      <alignment horizontal="left" vertical="center" indent="1"/>
    </xf>
    <xf numFmtId="4" fontId="69" fillId="10" borderId="104" applyNumberFormat="0" applyProtection="0">
      <alignment horizontal="right" vertical="center"/>
    </xf>
    <xf numFmtId="4" fontId="67" fillId="25" borderId="104" applyNumberFormat="0" applyProtection="0">
      <alignment horizontal="left" vertical="center" indent="1"/>
    </xf>
    <xf numFmtId="4" fontId="69" fillId="31" borderId="104" applyNumberFormat="0" applyProtection="0">
      <alignment horizontal="right" vertical="center"/>
    </xf>
    <xf numFmtId="0" fontId="9" fillId="48" borderId="125" applyNumberFormat="0" applyAlignment="0" applyProtection="0"/>
    <xf numFmtId="4" fontId="69" fillId="31" borderId="104" applyNumberFormat="0" applyProtection="0">
      <alignment horizontal="right" vertical="center"/>
    </xf>
    <xf numFmtId="40" fontId="89" fillId="19" borderId="101">
      <alignment vertical="center"/>
    </xf>
    <xf numFmtId="4" fontId="67" fillId="25" borderId="104" applyNumberFormat="0" applyProtection="0">
      <alignment vertical="center"/>
    </xf>
    <xf numFmtId="4" fontId="68" fillId="25" borderId="104" applyNumberFormat="0" applyProtection="0">
      <alignment vertical="center"/>
    </xf>
    <xf numFmtId="4" fontId="67" fillId="25" borderId="104" applyNumberFormat="0" applyProtection="0">
      <alignment horizontal="left" vertical="center" indent="1"/>
    </xf>
    <xf numFmtId="0" fontId="67" fillId="25" borderId="104" applyNumberFormat="0" applyProtection="0">
      <alignment horizontal="left" vertical="top" indent="1"/>
    </xf>
    <xf numFmtId="4" fontId="69" fillId="15" borderId="104" applyNumberFormat="0" applyProtection="0">
      <alignment horizontal="right" vertical="center"/>
    </xf>
    <xf numFmtId="4" fontId="69" fillId="11" borderId="104" applyNumberFormat="0" applyProtection="0">
      <alignment horizontal="right" vertical="center"/>
    </xf>
    <xf numFmtId="4" fontId="69" fillId="23" borderId="104" applyNumberFormat="0" applyProtection="0">
      <alignment horizontal="right" vertical="center"/>
    </xf>
    <xf numFmtId="4" fontId="69" fillId="24" borderId="104" applyNumberFormat="0" applyProtection="0">
      <alignment horizontal="right" vertical="center"/>
    </xf>
    <xf numFmtId="4" fontId="69" fillId="26" borderId="104" applyNumberFormat="0" applyProtection="0">
      <alignment horizontal="right" vertical="center"/>
    </xf>
    <xf numFmtId="4" fontId="69" fillId="27" borderId="104" applyNumberFormat="0" applyProtection="0">
      <alignment horizontal="right" vertical="center"/>
    </xf>
    <xf numFmtId="4" fontId="69" fillId="17" borderId="104" applyNumberFormat="0" applyProtection="0">
      <alignment horizontal="right" vertical="center"/>
    </xf>
    <xf numFmtId="4" fontId="69" fillId="28" borderId="104" applyNumberFormat="0" applyProtection="0">
      <alignment horizontal="right" vertical="center"/>
    </xf>
    <xf numFmtId="4" fontId="69" fillId="29" borderId="104" applyNumberFormat="0" applyProtection="0">
      <alignment horizontal="right" vertical="center"/>
    </xf>
    <xf numFmtId="4" fontId="69" fillId="10" borderId="104" applyNumberFormat="0" applyProtection="0">
      <alignment horizontal="right" vertical="center"/>
    </xf>
    <xf numFmtId="0" fontId="9" fillId="16" borderId="104" applyNumberFormat="0" applyProtection="0">
      <alignment horizontal="left" vertical="center" indent="1"/>
    </xf>
    <xf numFmtId="0" fontId="9" fillId="16" borderId="104" applyNumberFormat="0" applyProtection="0">
      <alignment horizontal="left" vertical="top" indent="1"/>
    </xf>
    <xf numFmtId="0" fontId="9" fillId="10" borderId="104" applyNumberFormat="0" applyProtection="0">
      <alignment horizontal="left" vertical="center" indent="1"/>
    </xf>
    <xf numFmtId="0" fontId="9" fillId="10" borderId="104" applyNumberFormat="0" applyProtection="0">
      <alignment horizontal="left" vertical="top" indent="1"/>
    </xf>
    <xf numFmtId="0" fontId="9" fillId="14" borderId="104" applyNumberFormat="0" applyProtection="0">
      <alignment horizontal="left" vertical="center" indent="1"/>
    </xf>
    <xf numFmtId="0" fontId="9" fillId="14" borderId="104" applyNumberFormat="0" applyProtection="0">
      <alignment horizontal="left" vertical="top" indent="1"/>
    </xf>
    <xf numFmtId="0" fontId="9" fillId="31" borderId="104" applyNumberFormat="0" applyProtection="0">
      <alignment horizontal="left" vertical="center" indent="1"/>
    </xf>
    <xf numFmtId="0" fontId="9" fillId="31" borderId="104" applyNumberFormat="0" applyProtection="0">
      <alignment horizontal="left" vertical="top" indent="1"/>
    </xf>
    <xf numFmtId="0" fontId="9" fillId="13" borderId="129" applyNumberFormat="0">
      <protection locked="0"/>
    </xf>
    <xf numFmtId="4" fontId="69" fillId="12" borderId="104" applyNumberFormat="0" applyProtection="0">
      <alignment vertical="center"/>
    </xf>
    <xf numFmtId="4" fontId="71" fillId="12" borderId="104" applyNumberFormat="0" applyProtection="0">
      <alignment vertical="center"/>
    </xf>
    <xf numFmtId="4" fontId="69" fillId="12" borderId="104" applyNumberFormat="0" applyProtection="0">
      <alignment horizontal="left" vertical="center" indent="1"/>
    </xf>
    <xf numFmtId="0" fontId="69" fillId="12" borderId="104" applyNumberFormat="0" applyProtection="0">
      <alignment horizontal="left" vertical="top" indent="1"/>
    </xf>
    <xf numFmtId="4" fontId="69" fillId="31" borderId="104" applyNumberFormat="0" applyProtection="0">
      <alignment horizontal="right" vertical="center"/>
    </xf>
    <xf numFmtId="4" fontId="71" fillId="31" borderId="104" applyNumberFormat="0" applyProtection="0">
      <alignment horizontal="right" vertical="center"/>
    </xf>
    <xf numFmtId="4" fontId="69" fillId="35" borderId="104" applyNumberFormat="0" applyProtection="0">
      <alignment horizontal="left" vertical="center" indent="1"/>
    </xf>
    <xf numFmtId="0" fontId="69" fillId="10" borderId="104" applyNumberFormat="0" applyProtection="0">
      <alignment horizontal="left" vertical="top" indent="1"/>
    </xf>
    <xf numFmtId="4" fontId="73" fillId="31" borderId="104" applyNumberFormat="0" applyProtection="0">
      <alignment horizontal="right" vertical="center"/>
    </xf>
    <xf numFmtId="0" fontId="9" fillId="16" borderId="104" applyNumberFormat="0" applyProtection="0">
      <alignment horizontal="left" vertical="center" indent="1"/>
    </xf>
    <xf numFmtId="4" fontId="69" fillId="31" borderId="104" applyNumberFormat="0" applyProtection="0">
      <alignment horizontal="right" vertical="center"/>
    </xf>
    <xf numFmtId="0" fontId="9" fillId="10" borderId="104" applyNumberFormat="0" applyProtection="0">
      <alignment horizontal="left" vertical="center" indent="1"/>
    </xf>
    <xf numFmtId="0" fontId="9" fillId="14" borderId="104" applyNumberFormat="0" applyProtection="0">
      <alignment horizontal="left" vertical="center" indent="1"/>
    </xf>
    <xf numFmtId="0" fontId="9" fillId="31" borderId="104" applyNumberFormat="0" applyProtection="0">
      <alignment horizontal="left" vertical="center" indent="1"/>
    </xf>
    <xf numFmtId="4" fontId="69" fillId="31" borderId="104" applyNumberFormat="0" applyProtection="0">
      <alignment horizontal="right" vertical="center"/>
    </xf>
    <xf numFmtId="4" fontId="71" fillId="31" borderId="104" applyNumberFormat="0" applyProtection="0">
      <alignment horizontal="right" vertical="center"/>
    </xf>
    <xf numFmtId="0" fontId="9" fillId="16" borderId="104" applyNumberFormat="0" applyProtection="0">
      <alignment horizontal="left" vertical="center" indent="1"/>
    </xf>
    <xf numFmtId="4" fontId="69" fillId="31" borderId="104" applyNumberFormat="0" applyProtection="0">
      <alignment horizontal="right" vertical="center"/>
    </xf>
    <xf numFmtId="4" fontId="71" fillId="31" borderId="104" applyNumberFormat="0" applyProtection="0">
      <alignment horizontal="right" vertical="center"/>
    </xf>
    <xf numFmtId="0" fontId="9" fillId="10" borderId="104" applyNumberFormat="0" applyProtection="0">
      <alignment horizontal="left" vertical="center" indent="1"/>
    </xf>
    <xf numFmtId="0" fontId="9" fillId="14" borderId="104" applyNumberFormat="0" applyProtection="0">
      <alignment horizontal="left" vertical="center" indent="1"/>
    </xf>
    <xf numFmtId="0" fontId="9" fillId="31" borderId="104" applyNumberFormat="0" applyProtection="0">
      <alignment horizontal="left" vertical="center" indent="1"/>
    </xf>
    <xf numFmtId="4" fontId="69" fillId="12" borderId="104" applyNumberFormat="0" applyProtection="0">
      <alignment horizontal="left" vertical="center" indent="1"/>
    </xf>
    <xf numFmtId="40" fontId="89" fillId="40" borderId="129">
      <alignment vertical="center"/>
    </xf>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4" fontId="69" fillId="10" borderId="104" applyNumberFormat="0" applyProtection="0">
      <alignment horizontal="right" vertical="center"/>
    </xf>
    <xf numFmtId="40" fontId="89" fillId="40" borderId="129">
      <alignment vertical="center"/>
    </xf>
    <xf numFmtId="211" fontId="82" fillId="37" borderId="129">
      <alignment horizontal="center"/>
      <protection locked="0"/>
    </xf>
    <xf numFmtId="0" fontId="9" fillId="40" borderId="124" applyNumberFormat="0" applyFont="0" applyBorder="0" applyAlignment="0" applyProtection="0"/>
    <xf numFmtId="49" fontId="95" fillId="38" borderId="129" applyProtection="0">
      <alignment horizontal="left" indent="1"/>
      <protection locked="0"/>
    </xf>
    <xf numFmtId="211" fontId="82" fillId="37" borderId="129">
      <alignment horizontal="center"/>
      <protection locked="0"/>
    </xf>
    <xf numFmtId="0" fontId="94" fillId="0" borderId="128">
      <alignment horizontal="left" vertical="center"/>
    </xf>
    <xf numFmtId="181" fontId="80" fillId="37" borderId="129">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49" fontId="95" fillId="37" borderId="129" applyProtection="0">
      <alignment horizontal="left" indent="1"/>
      <protection locked="0"/>
    </xf>
    <xf numFmtId="0" fontId="9" fillId="0" borderId="128" applyFont="0" applyFill="0" applyBorder="0" applyAlignment="0" applyProtection="0"/>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0" fontId="94" fillId="0" borderId="128">
      <alignment horizontal="left" vertical="center"/>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40" borderId="124" applyNumberFormat="0" applyFont="0" applyBorder="0" applyAlignment="0" applyProtection="0"/>
    <xf numFmtId="0" fontId="9" fillId="40" borderId="124" applyNumberFormat="0" applyFont="0" applyBorder="0" applyAlignment="0" applyProtection="0"/>
    <xf numFmtId="10" fontId="76" fillId="40" borderId="129" applyNumberFormat="0" applyBorder="0" applyAlignment="0" applyProtection="0"/>
    <xf numFmtId="0" fontId="9" fillId="48" borderId="125" applyNumberFormat="0" applyAlignment="0" applyProtection="0"/>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0" borderId="128" applyFont="0" applyFill="0" applyBorder="0" applyAlignment="0" applyProtection="0"/>
    <xf numFmtId="49" fontId="95" fillId="38" borderId="129" applyProtection="0">
      <alignment horizontal="left" indent="1"/>
      <protection locked="0"/>
    </xf>
    <xf numFmtId="211" fontId="82" fillId="37" borderId="129">
      <alignment horizontal="center"/>
      <protection locked="0"/>
    </xf>
    <xf numFmtId="181" fontId="80" fillId="37" borderId="129">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211" fontId="82" fillId="37" borderId="129">
      <alignment horizontal="center"/>
      <protection locked="0"/>
    </xf>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49" fontId="95" fillId="37" borderId="129" applyProtection="0">
      <alignment horizontal="left" indent="1"/>
      <protection locked="0"/>
    </xf>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0" fontId="94" fillId="0" borderId="128">
      <alignment horizontal="left" vertical="center"/>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40" borderId="124" applyNumberFormat="0" applyFont="0" applyBorder="0" applyAlignment="0" applyProtection="0"/>
    <xf numFmtId="0" fontId="9" fillId="40" borderId="124" applyNumberFormat="0" applyFont="0" applyBorder="0" applyAlignment="0" applyProtection="0"/>
    <xf numFmtId="10" fontId="76" fillId="40" borderId="129" applyNumberFormat="0" applyBorder="0" applyAlignment="0" applyProtection="0"/>
    <xf numFmtId="0" fontId="9" fillId="48" borderId="125" applyNumberFormat="0" applyAlignment="0" applyProtection="0"/>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0" borderId="128" applyFont="0" applyFill="0" applyBorder="0" applyAlignment="0" applyProtection="0"/>
    <xf numFmtId="49" fontId="95" fillId="38" borderId="129" applyProtection="0">
      <alignment horizontal="left" indent="1"/>
      <protection locked="0"/>
    </xf>
    <xf numFmtId="211" fontId="82" fillId="37" borderId="129">
      <alignment horizontal="center"/>
      <protection locked="0"/>
    </xf>
    <xf numFmtId="0" fontId="94" fillId="0" borderId="128">
      <alignment horizontal="left" vertical="center"/>
    </xf>
    <xf numFmtId="181" fontId="80" fillId="37" borderId="129">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211" fontId="82" fillId="37" borderId="129">
      <alignment horizontal="center"/>
      <protection locked="0"/>
    </xf>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49" fontId="95" fillId="37" borderId="129" applyProtection="0">
      <alignment horizontal="left" indent="1"/>
      <protection locked="0"/>
    </xf>
    <xf numFmtId="40" fontId="89" fillId="40" borderId="129">
      <alignment vertical="center"/>
    </xf>
    <xf numFmtId="0" fontId="9" fillId="16" borderId="104" applyNumberFormat="0" applyProtection="0">
      <alignment horizontal="left" vertical="center" indent="1"/>
    </xf>
    <xf numFmtId="49" fontId="95" fillId="37" borderId="129" applyProtection="0">
      <alignment horizontal="left" indent="1"/>
      <protection locked="0"/>
    </xf>
    <xf numFmtId="181" fontId="80" fillId="37" borderId="129">
      <protection locked="0"/>
    </xf>
    <xf numFmtId="211" fontId="82" fillId="37" borderId="129">
      <alignment horizontal="center"/>
      <protection locked="0"/>
    </xf>
    <xf numFmtId="4" fontId="69" fillId="35" borderId="104" applyNumberFormat="0" applyProtection="0">
      <alignment horizontal="left" vertical="center" indent="1"/>
    </xf>
    <xf numFmtId="0" fontId="9" fillId="40" borderId="124" applyNumberFormat="0" applyFont="0" applyBorder="0" applyAlignment="0" applyProtection="0"/>
    <xf numFmtId="10" fontId="76" fillId="40" borderId="129" applyNumberFormat="0" applyBorder="0" applyAlignment="0" applyProtection="0"/>
    <xf numFmtId="0" fontId="9" fillId="16" borderId="104" applyNumberFormat="0" applyProtection="0">
      <alignment horizontal="left" vertical="top" indent="1"/>
    </xf>
    <xf numFmtId="0" fontId="9" fillId="31" borderId="104" applyNumberFormat="0" applyProtection="0">
      <alignment horizontal="left" vertical="top" indent="1"/>
    </xf>
    <xf numFmtId="0" fontId="9" fillId="31" borderId="104" applyNumberFormat="0" applyProtection="0">
      <alignment horizontal="left" vertical="center" indent="1"/>
    </xf>
    <xf numFmtId="4" fontId="69" fillId="11" borderId="104" applyNumberFormat="0" applyProtection="0">
      <alignment horizontal="right" vertical="center"/>
    </xf>
    <xf numFmtId="211" fontId="82" fillId="37" borderId="129">
      <alignment horizontal="center"/>
      <protection locked="0"/>
    </xf>
    <xf numFmtId="181" fontId="80" fillId="37" borderId="129">
      <protection locked="0"/>
    </xf>
    <xf numFmtId="0" fontId="9" fillId="31" borderId="104" applyNumberFormat="0" applyProtection="0">
      <alignment horizontal="left" vertical="center" indent="1"/>
    </xf>
    <xf numFmtId="4" fontId="69" fillId="31" borderId="104" applyNumberFormat="0" applyProtection="0">
      <alignment horizontal="right" vertical="center"/>
    </xf>
    <xf numFmtId="181" fontId="80" fillId="37" borderId="129">
      <protection locked="0"/>
    </xf>
    <xf numFmtId="211" fontId="82" fillId="37" borderId="129">
      <alignment horizontal="center"/>
      <protection locked="0"/>
    </xf>
    <xf numFmtId="0" fontId="9" fillId="48" borderId="125" applyNumberFormat="0" applyAlignment="0" applyProtection="0"/>
    <xf numFmtId="0" fontId="9" fillId="16" borderId="104" applyNumberFormat="0" applyProtection="0">
      <alignment horizontal="left" vertical="center" indent="1"/>
    </xf>
    <xf numFmtId="0" fontId="9" fillId="31" borderId="104" applyNumberFormat="0" applyProtection="0">
      <alignment horizontal="left" vertical="center" indent="1"/>
    </xf>
    <xf numFmtId="181" fontId="80" fillId="37" borderId="129">
      <protection locked="0"/>
    </xf>
    <xf numFmtId="0" fontId="69" fillId="10" borderId="104" applyNumberFormat="0" applyProtection="0">
      <alignment horizontal="left" vertical="top" indent="1"/>
    </xf>
    <xf numFmtId="40" fontId="89" fillId="40" borderId="129">
      <alignment vertical="center"/>
    </xf>
    <xf numFmtId="4" fontId="69" fillId="31" borderId="104" applyNumberFormat="0" applyProtection="0">
      <alignment horizontal="right" vertical="center"/>
    </xf>
    <xf numFmtId="0" fontId="9" fillId="48" borderId="125" applyNumberFormat="0" applyAlignment="0" applyProtection="0"/>
    <xf numFmtId="0" fontId="9" fillId="40" borderId="124" applyNumberFormat="0" applyFont="0" applyBorder="0" applyAlignment="0" applyProtection="0"/>
    <xf numFmtId="0" fontId="9" fillId="16" borderId="104" applyNumberFormat="0" applyProtection="0">
      <alignment horizontal="left" vertical="center" indent="1"/>
    </xf>
    <xf numFmtId="10" fontId="76" fillId="40" borderId="129" applyNumberFormat="0" applyBorder="0" applyAlignment="0" applyProtection="0"/>
    <xf numFmtId="4" fontId="71" fillId="31" borderId="104" applyNumberFormat="0" applyProtection="0">
      <alignment horizontal="right" vertical="center"/>
    </xf>
    <xf numFmtId="4" fontId="69" fillId="27" borderId="104" applyNumberFormat="0" applyProtection="0">
      <alignment horizontal="right" vertical="center"/>
    </xf>
    <xf numFmtId="181" fontId="80" fillId="37" borderId="129">
      <protection locked="0"/>
    </xf>
    <xf numFmtId="0" fontId="9" fillId="16" borderId="104" applyNumberFormat="0" applyProtection="0">
      <alignment horizontal="left" vertical="top" indent="1"/>
    </xf>
    <xf numFmtId="0" fontId="94" fillId="0" borderId="128">
      <alignment horizontal="left" vertical="center"/>
    </xf>
    <xf numFmtId="0" fontId="9" fillId="10" borderId="104" applyNumberFormat="0" applyProtection="0">
      <alignment horizontal="left" vertical="center" indent="1"/>
    </xf>
    <xf numFmtId="181" fontId="80" fillId="37" borderId="129">
      <protection locked="0"/>
    </xf>
    <xf numFmtId="0" fontId="9" fillId="31" borderId="104" applyNumberFormat="0" applyProtection="0">
      <alignment horizontal="left" vertical="center" indent="1"/>
    </xf>
    <xf numFmtId="0" fontId="9" fillId="40" borderId="124" applyNumberFormat="0" applyFont="0" applyBorder="0" applyAlignment="0" applyProtection="0"/>
    <xf numFmtId="4" fontId="73" fillId="31" borderId="104" applyNumberFormat="0" applyProtection="0">
      <alignment horizontal="right" vertical="center"/>
    </xf>
    <xf numFmtId="40" fontId="89" fillId="19" borderId="101">
      <alignment vertical="center"/>
    </xf>
    <xf numFmtId="4" fontId="67" fillId="25" borderId="104" applyNumberFormat="0" applyProtection="0">
      <alignment vertical="center"/>
    </xf>
    <xf numFmtId="4" fontId="68" fillId="25" borderId="104" applyNumberFormat="0" applyProtection="0">
      <alignment vertical="center"/>
    </xf>
    <xf numFmtId="4" fontId="67" fillId="25" borderId="104" applyNumberFormat="0" applyProtection="0">
      <alignment horizontal="left" vertical="center" indent="1"/>
    </xf>
    <xf numFmtId="0" fontId="67" fillId="25" borderId="104" applyNumberFormat="0" applyProtection="0">
      <alignment horizontal="left" vertical="top" indent="1"/>
    </xf>
    <xf numFmtId="4" fontId="69" fillId="15" borderId="104" applyNumberFormat="0" applyProtection="0">
      <alignment horizontal="right" vertical="center"/>
    </xf>
    <xf numFmtId="4" fontId="69" fillId="11" borderId="104" applyNumberFormat="0" applyProtection="0">
      <alignment horizontal="right" vertical="center"/>
    </xf>
    <xf numFmtId="4" fontId="69" fillId="23" borderId="104" applyNumberFormat="0" applyProtection="0">
      <alignment horizontal="right" vertical="center"/>
    </xf>
    <xf numFmtId="4" fontId="69" fillId="24" borderId="104" applyNumberFormat="0" applyProtection="0">
      <alignment horizontal="right" vertical="center"/>
    </xf>
    <xf numFmtId="4" fontId="69" fillId="26" borderId="104" applyNumberFormat="0" applyProtection="0">
      <alignment horizontal="right" vertical="center"/>
    </xf>
    <xf numFmtId="4" fontId="69" fillId="27" borderId="104" applyNumberFormat="0" applyProtection="0">
      <alignment horizontal="right" vertical="center"/>
    </xf>
    <xf numFmtId="4" fontId="69" fillId="17" borderId="104" applyNumberFormat="0" applyProtection="0">
      <alignment horizontal="right" vertical="center"/>
    </xf>
    <xf numFmtId="4" fontId="69" fillId="28" borderId="104" applyNumberFormat="0" applyProtection="0">
      <alignment horizontal="right" vertical="center"/>
    </xf>
    <xf numFmtId="4" fontId="69" fillId="29" borderId="104" applyNumberFormat="0" applyProtection="0">
      <alignment horizontal="right" vertical="center"/>
    </xf>
    <xf numFmtId="4" fontId="69" fillId="10" borderId="104" applyNumberFormat="0" applyProtection="0">
      <alignment horizontal="right" vertical="center"/>
    </xf>
    <xf numFmtId="0" fontId="9" fillId="16" borderId="104" applyNumberFormat="0" applyProtection="0">
      <alignment horizontal="left" vertical="center" indent="1"/>
    </xf>
    <xf numFmtId="0" fontId="9" fillId="16" borderId="104" applyNumberFormat="0" applyProtection="0">
      <alignment horizontal="left" vertical="top" indent="1"/>
    </xf>
    <xf numFmtId="0" fontId="9" fillId="10" borderId="104" applyNumberFormat="0" applyProtection="0">
      <alignment horizontal="left" vertical="center" indent="1"/>
    </xf>
    <xf numFmtId="0" fontId="9" fillId="10" borderId="104" applyNumberFormat="0" applyProtection="0">
      <alignment horizontal="left" vertical="top" indent="1"/>
    </xf>
    <xf numFmtId="0" fontId="9" fillId="14" borderId="104" applyNumberFormat="0" applyProtection="0">
      <alignment horizontal="left" vertical="center" indent="1"/>
    </xf>
    <xf numFmtId="0" fontId="9" fillId="14" borderId="104" applyNumberFormat="0" applyProtection="0">
      <alignment horizontal="left" vertical="top" indent="1"/>
    </xf>
    <xf numFmtId="0" fontId="9" fillId="31" borderId="104" applyNumberFormat="0" applyProtection="0">
      <alignment horizontal="left" vertical="center" indent="1"/>
    </xf>
    <xf numFmtId="0" fontId="9" fillId="31" borderId="104" applyNumberFormat="0" applyProtection="0">
      <alignment horizontal="left" vertical="top" indent="1"/>
    </xf>
    <xf numFmtId="4" fontId="69" fillId="12" borderId="104" applyNumberFormat="0" applyProtection="0">
      <alignment vertical="center"/>
    </xf>
    <xf numFmtId="4" fontId="71" fillId="12" borderId="104" applyNumberFormat="0" applyProtection="0">
      <alignment vertical="center"/>
    </xf>
    <xf numFmtId="4" fontId="69" fillId="12" borderId="104" applyNumberFormat="0" applyProtection="0">
      <alignment horizontal="left" vertical="center" indent="1"/>
    </xf>
    <xf numFmtId="0" fontId="69" fillId="12" borderId="104" applyNumberFormat="0" applyProtection="0">
      <alignment horizontal="left" vertical="top" indent="1"/>
    </xf>
    <xf numFmtId="4" fontId="69" fillId="31" borderId="104" applyNumberFormat="0" applyProtection="0">
      <alignment horizontal="right" vertical="center"/>
    </xf>
    <xf numFmtId="4" fontId="71" fillId="31" borderId="104" applyNumberFormat="0" applyProtection="0">
      <alignment horizontal="right" vertical="center"/>
    </xf>
    <xf numFmtId="4" fontId="69" fillId="35" borderId="104" applyNumberFormat="0" applyProtection="0">
      <alignment horizontal="left" vertical="center" indent="1"/>
    </xf>
    <xf numFmtId="0" fontId="69" fillId="10" borderId="104" applyNumberFormat="0" applyProtection="0">
      <alignment horizontal="left" vertical="top" indent="1"/>
    </xf>
    <xf numFmtId="4" fontId="73" fillId="31" borderId="104" applyNumberFormat="0" applyProtection="0">
      <alignment horizontal="right" vertical="center"/>
    </xf>
    <xf numFmtId="0" fontId="9" fillId="16" borderId="104" applyNumberFormat="0" applyProtection="0">
      <alignment horizontal="left" vertical="center" indent="1"/>
    </xf>
    <xf numFmtId="4" fontId="69" fillId="31" borderId="104" applyNumberFormat="0" applyProtection="0">
      <alignment horizontal="right" vertical="center"/>
    </xf>
    <xf numFmtId="0" fontId="9" fillId="10" borderId="104" applyNumberFormat="0" applyProtection="0">
      <alignment horizontal="left" vertical="center" indent="1"/>
    </xf>
    <xf numFmtId="0" fontId="9" fillId="14" borderId="104" applyNumberFormat="0" applyProtection="0">
      <alignment horizontal="left" vertical="center" indent="1"/>
    </xf>
    <xf numFmtId="0" fontId="9" fillId="31" borderId="104" applyNumberFormat="0" applyProtection="0">
      <alignment horizontal="left" vertical="center" indent="1"/>
    </xf>
    <xf numFmtId="4" fontId="69" fillId="31" borderId="104" applyNumberFormat="0" applyProtection="0">
      <alignment horizontal="right" vertical="center"/>
    </xf>
    <xf numFmtId="4" fontId="71" fillId="31" borderId="104" applyNumberFormat="0" applyProtection="0">
      <alignment horizontal="right" vertical="center"/>
    </xf>
    <xf numFmtId="0" fontId="9" fillId="16" borderId="104" applyNumberFormat="0" applyProtection="0">
      <alignment horizontal="left" vertical="center" indent="1"/>
    </xf>
    <xf numFmtId="4" fontId="69" fillId="31" borderId="104" applyNumberFormat="0" applyProtection="0">
      <alignment horizontal="right" vertical="center"/>
    </xf>
    <xf numFmtId="4" fontId="71" fillId="31" borderId="104" applyNumberFormat="0" applyProtection="0">
      <alignment horizontal="right" vertical="center"/>
    </xf>
    <xf numFmtId="0" fontId="9" fillId="10" borderId="104" applyNumberFormat="0" applyProtection="0">
      <alignment horizontal="left" vertical="center" indent="1"/>
    </xf>
    <xf numFmtId="0" fontId="9" fillId="14" borderId="104" applyNumberFormat="0" applyProtection="0">
      <alignment horizontal="left" vertical="center" indent="1"/>
    </xf>
    <xf numFmtId="0" fontId="9" fillId="31" borderId="104" applyNumberFormat="0" applyProtection="0">
      <alignment horizontal="left" vertical="center" indent="1"/>
    </xf>
    <xf numFmtId="4" fontId="69" fillId="12" borderId="104" applyNumberFormat="0" applyProtection="0">
      <alignment horizontal="left" vertical="center" indent="1"/>
    </xf>
    <xf numFmtId="0" fontId="9" fillId="10" borderId="104" applyNumberFormat="0" applyProtection="0">
      <alignment horizontal="left" vertical="center" indent="1"/>
    </xf>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0" fontId="9" fillId="31" borderId="104" applyNumberFormat="0" applyProtection="0">
      <alignment horizontal="left" vertical="center" indent="1"/>
    </xf>
    <xf numFmtId="40" fontId="89" fillId="40" borderId="129">
      <alignment vertical="center"/>
    </xf>
    <xf numFmtId="4" fontId="71" fillId="12" borderId="104" applyNumberFormat="0" applyProtection="0">
      <alignment vertical="center"/>
    </xf>
    <xf numFmtId="211" fontId="82" fillId="37" borderId="129">
      <alignment horizontal="center"/>
      <protection locked="0"/>
    </xf>
    <xf numFmtId="4" fontId="69" fillId="10" borderId="104" applyNumberFormat="0" applyProtection="0">
      <alignment horizontal="right" vertical="center"/>
    </xf>
    <xf numFmtId="49" fontId="95" fillId="38" borderId="129" applyProtection="0">
      <alignment horizontal="left" indent="1"/>
      <protection locked="0"/>
    </xf>
    <xf numFmtId="211" fontId="82" fillId="37" borderId="129">
      <alignment horizontal="center"/>
      <protection locked="0"/>
    </xf>
    <xf numFmtId="0" fontId="94" fillId="0" borderId="128">
      <alignment horizontal="left" vertical="center"/>
    </xf>
    <xf numFmtId="181" fontId="80" fillId="37" borderId="129">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49" fontId="95" fillId="37" borderId="129" applyProtection="0">
      <alignment horizontal="left" indent="1"/>
      <protection locked="0"/>
    </xf>
    <xf numFmtId="0" fontId="9" fillId="0" borderId="128" applyFont="0" applyFill="0" applyBorder="0" applyAlignment="0" applyProtection="0"/>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0" fontId="94" fillId="0" borderId="128">
      <alignment horizontal="left" vertical="center"/>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40" borderId="124" applyNumberFormat="0" applyFont="0" applyBorder="0" applyAlignment="0" applyProtection="0"/>
    <xf numFmtId="0" fontId="9" fillId="40" borderId="124" applyNumberFormat="0" applyFont="0" applyBorder="0" applyAlignment="0" applyProtection="0"/>
    <xf numFmtId="10" fontId="76" fillId="40" borderId="129" applyNumberFormat="0" applyBorder="0" applyAlignment="0" applyProtection="0"/>
    <xf numFmtId="0" fontId="9" fillId="48" borderId="125" applyNumberFormat="0" applyAlignment="0" applyProtection="0"/>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0" borderId="128" applyFont="0" applyFill="0" applyBorder="0" applyAlignment="0" applyProtection="0"/>
    <xf numFmtId="49" fontId="95" fillId="38" borderId="129" applyProtection="0">
      <alignment horizontal="left" indent="1"/>
      <protection locked="0"/>
    </xf>
    <xf numFmtId="211" fontId="82" fillId="37" borderId="129">
      <alignment horizontal="center"/>
      <protection locked="0"/>
    </xf>
    <xf numFmtId="181" fontId="80" fillId="37" borderId="129">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211" fontId="82" fillId="37" borderId="129">
      <alignment horizontal="center"/>
      <protection locked="0"/>
    </xf>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49" fontId="95" fillId="37" borderId="129" applyProtection="0">
      <alignment horizontal="left" indent="1"/>
      <protection locked="0"/>
    </xf>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0" fontId="94" fillId="0" borderId="128">
      <alignment horizontal="left" vertical="center"/>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40" borderId="124" applyNumberFormat="0" applyFont="0" applyBorder="0" applyAlignment="0" applyProtection="0"/>
    <xf numFmtId="0" fontId="9" fillId="40" borderId="124" applyNumberFormat="0" applyFont="0" applyBorder="0" applyAlignment="0" applyProtection="0"/>
    <xf numFmtId="10" fontId="76" fillId="40" borderId="129" applyNumberFormat="0" applyBorder="0" applyAlignment="0" applyProtection="0"/>
    <xf numFmtId="0" fontId="9" fillId="48" borderId="125" applyNumberFormat="0" applyAlignment="0" applyProtection="0"/>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0" borderId="128" applyFont="0" applyFill="0" applyBorder="0" applyAlignment="0" applyProtection="0"/>
    <xf numFmtId="49" fontId="95" fillId="38" borderId="129" applyProtection="0">
      <alignment horizontal="left" indent="1"/>
      <protection locked="0"/>
    </xf>
    <xf numFmtId="211" fontId="82" fillId="37" borderId="129">
      <alignment horizontal="center"/>
      <protection locked="0"/>
    </xf>
    <xf numFmtId="0" fontId="94" fillId="0" borderId="128">
      <alignment horizontal="left" vertical="center"/>
    </xf>
    <xf numFmtId="181" fontId="80" fillId="37" borderId="129">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211" fontId="82" fillId="37" borderId="129">
      <alignment horizontal="center"/>
      <protection locked="0"/>
    </xf>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49" fontId="95" fillId="37" borderId="129" applyProtection="0">
      <alignment horizontal="left" indent="1"/>
      <protection locked="0"/>
    </xf>
    <xf numFmtId="0" fontId="9" fillId="31" borderId="104" applyNumberFormat="0" applyProtection="0">
      <alignment horizontal="left" vertical="center" indent="1"/>
    </xf>
    <xf numFmtId="10" fontId="76" fillId="40" borderId="129" applyNumberFormat="0" applyBorder="0" applyAlignment="0" applyProtection="0"/>
    <xf numFmtId="0" fontId="67" fillId="25" borderId="104" applyNumberFormat="0" applyProtection="0">
      <alignment horizontal="left" vertical="top" indent="1"/>
    </xf>
    <xf numFmtId="181" fontId="80" fillId="37" borderId="129">
      <protection locked="0"/>
    </xf>
    <xf numFmtId="4" fontId="71" fillId="31" borderId="104" applyNumberFormat="0" applyProtection="0">
      <alignment horizontal="right" vertical="center"/>
    </xf>
    <xf numFmtId="4" fontId="69" fillId="10" borderId="104" applyNumberFormat="0" applyProtection="0">
      <alignment horizontal="right" vertical="center"/>
    </xf>
    <xf numFmtId="0" fontId="9" fillId="16" borderId="104" applyNumberFormat="0" applyProtection="0">
      <alignment horizontal="left" vertical="top" indent="1"/>
    </xf>
    <xf numFmtId="0" fontId="9" fillId="10" borderId="104" applyNumberFormat="0" applyProtection="0">
      <alignment horizontal="left" vertical="top" indent="1"/>
    </xf>
    <xf numFmtId="49" fontId="95" fillId="38" borderId="129" applyProtection="0">
      <alignment horizontal="left" indent="1"/>
      <protection locked="0"/>
    </xf>
    <xf numFmtId="0" fontId="9" fillId="16" borderId="104" applyNumberFormat="0" applyProtection="0">
      <alignment horizontal="left" vertical="top" indent="1"/>
    </xf>
    <xf numFmtId="0" fontId="9" fillId="14" borderId="104" applyNumberFormat="0" applyProtection="0">
      <alignment horizontal="left" vertical="center" indent="1"/>
    </xf>
    <xf numFmtId="49" fontId="95" fillId="37" borderId="129" applyProtection="0">
      <alignment horizontal="left" indent="1"/>
      <protection locked="0"/>
    </xf>
    <xf numFmtId="0" fontId="9" fillId="48" borderId="125" applyNumberFormat="0" applyAlignment="0" applyProtection="0"/>
    <xf numFmtId="4" fontId="69" fillId="31" borderId="104" applyNumberFormat="0" applyProtection="0">
      <alignment horizontal="right" vertical="center"/>
    </xf>
    <xf numFmtId="4" fontId="69" fillId="17" borderId="104" applyNumberFormat="0" applyProtection="0">
      <alignment horizontal="right" vertical="center"/>
    </xf>
    <xf numFmtId="4" fontId="67" fillId="25" borderId="104" applyNumberFormat="0" applyProtection="0">
      <alignment vertical="center"/>
    </xf>
    <xf numFmtId="4" fontId="68" fillId="25" borderId="104" applyNumberFormat="0" applyProtection="0">
      <alignment vertical="center"/>
    </xf>
    <xf numFmtId="4" fontId="67" fillId="25" borderId="104" applyNumberFormat="0" applyProtection="0">
      <alignment horizontal="left" vertical="center" indent="1"/>
    </xf>
    <xf numFmtId="0" fontId="67" fillId="25" borderId="104" applyNumberFormat="0" applyProtection="0">
      <alignment horizontal="left" vertical="top" indent="1"/>
    </xf>
    <xf numFmtId="4" fontId="69" fillId="15" borderId="104" applyNumberFormat="0" applyProtection="0">
      <alignment horizontal="right" vertical="center"/>
    </xf>
    <xf numFmtId="4" fontId="69" fillId="11" borderId="104" applyNumberFormat="0" applyProtection="0">
      <alignment horizontal="right" vertical="center"/>
    </xf>
    <xf numFmtId="4" fontId="69" fillId="23" borderId="104" applyNumberFormat="0" applyProtection="0">
      <alignment horizontal="right" vertical="center"/>
    </xf>
    <xf numFmtId="4" fontId="69" fillId="24" borderId="104" applyNumberFormat="0" applyProtection="0">
      <alignment horizontal="right" vertical="center"/>
    </xf>
    <xf numFmtId="4" fontId="69" fillId="26" borderId="104" applyNumberFormat="0" applyProtection="0">
      <alignment horizontal="right" vertical="center"/>
    </xf>
    <xf numFmtId="4" fontId="69" fillId="27" borderId="104" applyNumberFormat="0" applyProtection="0">
      <alignment horizontal="right" vertical="center"/>
    </xf>
    <xf numFmtId="4" fontId="69" fillId="17" borderId="104" applyNumberFormat="0" applyProtection="0">
      <alignment horizontal="right" vertical="center"/>
    </xf>
    <xf numFmtId="4" fontId="69" fillId="28" borderId="104" applyNumberFormat="0" applyProtection="0">
      <alignment horizontal="right" vertical="center"/>
    </xf>
    <xf numFmtId="4" fontId="69" fillId="29" borderId="104" applyNumberFormat="0" applyProtection="0">
      <alignment horizontal="right" vertical="center"/>
    </xf>
    <xf numFmtId="4" fontId="69" fillId="10" borderId="104" applyNumberFormat="0" applyProtection="0">
      <alignment horizontal="right" vertical="center"/>
    </xf>
    <xf numFmtId="0" fontId="9" fillId="16" borderId="104" applyNumberFormat="0" applyProtection="0">
      <alignment horizontal="left" vertical="center" indent="1"/>
    </xf>
    <xf numFmtId="0" fontId="9" fillId="16" borderId="104" applyNumberFormat="0" applyProtection="0">
      <alignment horizontal="left" vertical="top" indent="1"/>
    </xf>
    <xf numFmtId="0" fontId="9" fillId="10" borderId="104" applyNumberFormat="0" applyProtection="0">
      <alignment horizontal="left" vertical="center" indent="1"/>
    </xf>
    <xf numFmtId="0" fontId="9" fillId="10" borderId="104" applyNumberFormat="0" applyProtection="0">
      <alignment horizontal="left" vertical="top" indent="1"/>
    </xf>
    <xf numFmtId="0" fontId="9" fillId="14" borderId="104" applyNumberFormat="0" applyProtection="0">
      <alignment horizontal="left" vertical="center" indent="1"/>
    </xf>
    <xf numFmtId="0" fontId="9" fillId="14" borderId="104" applyNumberFormat="0" applyProtection="0">
      <alignment horizontal="left" vertical="top" indent="1"/>
    </xf>
    <xf numFmtId="0" fontId="9" fillId="31" borderId="104" applyNumberFormat="0" applyProtection="0">
      <alignment horizontal="left" vertical="center" indent="1"/>
    </xf>
    <xf numFmtId="0" fontId="9" fillId="31" borderId="104" applyNumberFormat="0" applyProtection="0">
      <alignment horizontal="left" vertical="top" indent="1"/>
    </xf>
    <xf numFmtId="4" fontId="69" fillId="12" borderId="104" applyNumberFormat="0" applyProtection="0">
      <alignment vertical="center"/>
    </xf>
    <xf numFmtId="4" fontId="71" fillId="12" borderId="104" applyNumberFormat="0" applyProtection="0">
      <alignment vertical="center"/>
    </xf>
    <xf numFmtId="4" fontId="69" fillId="12" borderId="104" applyNumberFormat="0" applyProtection="0">
      <alignment horizontal="left" vertical="center" indent="1"/>
    </xf>
    <xf numFmtId="0" fontId="69" fillId="12" borderId="104" applyNumberFormat="0" applyProtection="0">
      <alignment horizontal="left" vertical="top" indent="1"/>
    </xf>
    <xf numFmtId="4" fontId="69" fillId="31" borderId="104" applyNumberFormat="0" applyProtection="0">
      <alignment horizontal="right" vertical="center"/>
    </xf>
    <xf numFmtId="4" fontId="71" fillId="31" borderId="104" applyNumberFormat="0" applyProtection="0">
      <alignment horizontal="right" vertical="center"/>
    </xf>
    <xf numFmtId="4" fontId="69" fillId="35" borderId="104" applyNumberFormat="0" applyProtection="0">
      <alignment horizontal="left" vertical="center" indent="1"/>
    </xf>
    <xf numFmtId="0" fontId="69" fillId="10" borderId="104" applyNumberFormat="0" applyProtection="0">
      <alignment horizontal="left" vertical="top" indent="1"/>
    </xf>
    <xf numFmtId="4" fontId="73" fillId="31" borderId="104" applyNumberFormat="0" applyProtection="0">
      <alignment horizontal="right" vertical="center"/>
    </xf>
    <xf numFmtId="0" fontId="9" fillId="16" borderId="104" applyNumberFormat="0" applyProtection="0">
      <alignment horizontal="left" vertical="center" indent="1"/>
    </xf>
    <xf numFmtId="4" fontId="69" fillId="31" borderId="104" applyNumberFormat="0" applyProtection="0">
      <alignment horizontal="right" vertical="center"/>
    </xf>
    <xf numFmtId="0" fontId="9" fillId="10" borderId="104" applyNumberFormat="0" applyProtection="0">
      <alignment horizontal="left" vertical="center" indent="1"/>
    </xf>
    <xf numFmtId="0" fontId="9" fillId="14" borderId="104" applyNumberFormat="0" applyProtection="0">
      <alignment horizontal="left" vertical="center" indent="1"/>
    </xf>
    <xf numFmtId="0" fontId="9" fillId="31" borderId="104" applyNumberFormat="0" applyProtection="0">
      <alignment horizontal="left" vertical="center" indent="1"/>
    </xf>
    <xf numFmtId="4" fontId="69" fillId="31" borderId="104" applyNumberFormat="0" applyProtection="0">
      <alignment horizontal="right" vertical="center"/>
    </xf>
    <xf numFmtId="4" fontId="71" fillId="31" borderId="104" applyNumberFormat="0" applyProtection="0">
      <alignment horizontal="right" vertical="center"/>
    </xf>
    <xf numFmtId="0" fontId="9" fillId="16" borderId="104" applyNumberFormat="0" applyProtection="0">
      <alignment horizontal="left" vertical="center" indent="1"/>
    </xf>
    <xf numFmtId="4" fontId="69" fillId="31" borderId="104" applyNumberFormat="0" applyProtection="0">
      <alignment horizontal="right" vertical="center"/>
    </xf>
    <xf numFmtId="4" fontId="71" fillId="31" borderId="104" applyNumberFormat="0" applyProtection="0">
      <alignment horizontal="right" vertical="center"/>
    </xf>
    <xf numFmtId="0" fontId="9" fillId="10" borderId="104" applyNumberFormat="0" applyProtection="0">
      <alignment horizontal="left" vertical="center" indent="1"/>
    </xf>
    <xf numFmtId="0" fontId="9" fillId="14" borderId="104" applyNumberFormat="0" applyProtection="0">
      <alignment horizontal="left" vertical="center" indent="1"/>
    </xf>
    <xf numFmtId="0" fontId="9" fillId="31" borderId="104" applyNumberFormat="0" applyProtection="0">
      <alignment horizontal="left" vertical="center" indent="1"/>
    </xf>
    <xf numFmtId="4" fontId="69" fillId="12" borderId="104" applyNumberFormat="0" applyProtection="0">
      <alignment horizontal="left" vertical="center" indent="1"/>
    </xf>
    <xf numFmtId="40" fontId="89" fillId="40" borderId="129">
      <alignment vertical="center"/>
    </xf>
    <xf numFmtId="4" fontId="69" fillId="12" borderId="104" applyNumberFormat="0" applyProtection="0">
      <alignment horizontal="left" vertical="center" indent="1"/>
    </xf>
    <xf numFmtId="0" fontId="9" fillId="31" borderId="104" applyNumberFormat="0" applyProtection="0">
      <alignment horizontal="left" vertical="center" indent="1"/>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10" fontId="76" fillId="40" borderId="129" applyNumberFormat="0" applyBorder="0" applyAlignment="0" applyProtection="0"/>
    <xf numFmtId="0" fontId="9" fillId="40" borderId="124" applyNumberFormat="0" applyFont="0" applyBorder="0" applyAlignment="0" applyProtection="0"/>
    <xf numFmtId="49" fontId="95" fillId="38" borderId="129" applyProtection="0">
      <alignment horizontal="left" indent="1"/>
      <protection locked="0"/>
    </xf>
    <xf numFmtId="4" fontId="69" fillId="24" borderId="104" applyNumberFormat="0" applyProtection="0">
      <alignment horizontal="right" vertical="center"/>
    </xf>
    <xf numFmtId="0" fontId="9" fillId="16" borderId="104" applyNumberFormat="0" applyProtection="0">
      <alignment horizontal="left" vertical="center" indent="1"/>
    </xf>
    <xf numFmtId="49" fontId="95" fillId="37" borderId="129" applyProtection="0">
      <alignment horizontal="left" indent="1"/>
      <protection locked="0"/>
    </xf>
    <xf numFmtId="4" fontId="71" fillId="31" borderId="104" applyNumberFormat="0" applyProtection="0">
      <alignment horizontal="right" vertical="center"/>
    </xf>
    <xf numFmtId="4" fontId="69" fillId="35"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top" indent="1"/>
    </xf>
    <xf numFmtId="0" fontId="9" fillId="16" borderId="104" applyNumberFormat="0" applyProtection="0">
      <alignment horizontal="left" vertical="top" indent="1"/>
    </xf>
    <xf numFmtId="4" fontId="69" fillId="31" borderId="104" applyNumberFormat="0" applyProtection="0">
      <alignment horizontal="right" vertical="center"/>
    </xf>
    <xf numFmtId="40" fontId="89" fillId="40" borderId="129">
      <alignment vertical="center"/>
    </xf>
    <xf numFmtId="4" fontId="68" fillId="25" borderId="104" applyNumberFormat="0" applyProtection="0">
      <alignment vertical="center"/>
    </xf>
    <xf numFmtId="211" fontId="82" fillId="37" borderId="129">
      <alignment horizontal="center"/>
      <protection locked="0"/>
    </xf>
    <xf numFmtId="49" fontId="95" fillId="37" borderId="129" applyProtection="0">
      <alignment horizontal="left" indent="1"/>
      <protection locked="0"/>
    </xf>
    <xf numFmtId="4" fontId="69" fillId="31" borderId="104" applyNumberFormat="0" applyProtection="0">
      <alignment horizontal="right" vertical="center"/>
    </xf>
    <xf numFmtId="40" fontId="89" fillId="19" borderId="101">
      <alignment vertical="center"/>
    </xf>
    <xf numFmtId="4" fontId="67" fillId="25" borderId="104" applyNumberFormat="0" applyProtection="0">
      <alignment vertical="center"/>
    </xf>
    <xf numFmtId="4" fontId="68" fillId="25" borderId="104" applyNumberFormat="0" applyProtection="0">
      <alignment vertical="center"/>
    </xf>
    <xf numFmtId="4" fontId="67" fillId="25" borderId="104" applyNumberFormat="0" applyProtection="0">
      <alignment horizontal="left" vertical="center" indent="1"/>
    </xf>
    <xf numFmtId="0" fontId="67" fillId="25" borderId="104" applyNumberFormat="0" applyProtection="0">
      <alignment horizontal="left" vertical="top" indent="1"/>
    </xf>
    <xf numFmtId="4" fontId="69" fillId="15" borderId="104" applyNumberFormat="0" applyProtection="0">
      <alignment horizontal="right" vertical="center"/>
    </xf>
    <xf numFmtId="4" fontId="69" fillId="11" borderId="104" applyNumberFormat="0" applyProtection="0">
      <alignment horizontal="right" vertical="center"/>
    </xf>
    <xf numFmtId="4" fontId="69" fillId="23" borderId="104" applyNumberFormat="0" applyProtection="0">
      <alignment horizontal="right" vertical="center"/>
    </xf>
    <xf numFmtId="4" fontId="69" fillId="24" borderId="104" applyNumberFormat="0" applyProtection="0">
      <alignment horizontal="right" vertical="center"/>
    </xf>
    <xf numFmtId="4" fontId="69" fillId="26" borderId="104" applyNumberFormat="0" applyProtection="0">
      <alignment horizontal="right" vertical="center"/>
    </xf>
    <xf numFmtId="4" fontId="69" fillId="27" borderId="104" applyNumberFormat="0" applyProtection="0">
      <alignment horizontal="right" vertical="center"/>
    </xf>
    <xf numFmtId="4" fontId="69" fillId="17" borderId="104" applyNumberFormat="0" applyProtection="0">
      <alignment horizontal="right" vertical="center"/>
    </xf>
    <xf numFmtId="4" fontId="69" fillId="28" borderId="104" applyNumberFormat="0" applyProtection="0">
      <alignment horizontal="right" vertical="center"/>
    </xf>
    <xf numFmtId="4" fontId="69" fillId="29" borderId="104" applyNumberFormat="0" applyProtection="0">
      <alignment horizontal="right" vertical="center"/>
    </xf>
    <xf numFmtId="4" fontId="69" fillId="10" borderId="104" applyNumberFormat="0" applyProtection="0">
      <alignment horizontal="right" vertical="center"/>
    </xf>
    <xf numFmtId="0" fontId="9" fillId="16" borderId="104" applyNumberFormat="0" applyProtection="0">
      <alignment horizontal="left" vertical="center" indent="1"/>
    </xf>
    <xf numFmtId="0" fontId="9" fillId="16" borderId="104" applyNumberFormat="0" applyProtection="0">
      <alignment horizontal="left" vertical="top" indent="1"/>
    </xf>
    <xf numFmtId="0" fontId="9" fillId="10" borderId="104" applyNumberFormat="0" applyProtection="0">
      <alignment horizontal="left" vertical="center" indent="1"/>
    </xf>
    <xf numFmtId="0" fontId="9" fillId="10" borderId="104" applyNumberFormat="0" applyProtection="0">
      <alignment horizontal="left" vertical="top" indent="1"/>
    </xf>
    <xf numFmtId="0" fontId="9" fillId="14" borderId="104" applyNumberFormat="0" applyProtection="0">
      <alignment horizontal="left" vertical="center" indent="1"/>
    </xf>
    <xf numFmtId="0" fontId="9" fillId="14" borderId="104" applyNumberFormat="0" applyProtection="0">
      <alignment horizontal="left" vertical="top" indent="1"/>
    </xf>
    <xf numFmtId="0" fontId="9" fillId="31" borderId="104" applyNumberFormat="0" applyProtection="0">
      <alignment horizontal="left" vertical="center" indent="1"/>
    </xf>
    <xf numFmtId="0" fontId="9" fillId="31" borderId="104" applyNumberFormat="0" applyProtection="0">
      <alignment horizontal="left" vertical="top" indent="1"/>
    </xf>
    <xf numFmtId="0" fontId="9" fillId="13" borderId="129" applyNumberFormat="0">
      <protection locked="0"/>
    </xf>
    <xf numFmtId="4" fontId="69" fillId="12" borderId="104" applyNumberFormat="0" applyProtection="0">
      <alignment vertical="center"/>
    </xf>
    <xf numFmtId="4" fontId="71" fillId="12" borderId="104" applyNumberFormat="0" applyProtection="0">
      <alignment vertical="center"/>
    </xf>
    <xf numFmtId="4" fontId="69" fillId="12" borderId="104" applyNumberFormat="0" applyProtection="0">
      <alignment horizontal="left" vertical="center" indent="1"/>
    </xf>
    <xf numFmtId="0" fontId="69" fillId="12" borderId="104" applyNumberFormat="0" applyProtection="0">
      <alignment horizontal="left" vertical="top" indent="1"/>
    </xf>
    <xf numFmtId="4" fontId="69" fillId="31" borderId="104" applyNumberFormat="0" applyProtection="0">
      <alignment horizontal="right" vertical="center"/>
    </xf>
    <xf numFmtId="4" fontId="71" fillId="31" borderId="104" applyNumberFormat="0" applyProtection="0">
      <alignment horizontal="right" vertical="center"/>
    </xf>
    <xf numFmtId="4" fontId="69" fillId="35" borderId="104" applyNumberFormat="0" applyProtection="0">
      <alignment horizontal="left" vertical="center" indent="1"/>
    </xf>
    <xf numFmtId="0" fontId="69" fillId="10" borderId="104" applyNumberFormat="0" applyProtection="0">
      <alignment horizontal="left" vertical="top" indent="1"/>
    </xf>
    <xf numFmtId="4" fontId="73" fillId="31" borderId="104" applyNumberFormat="0" applyProtection="0">
      <alignment horizontal="right" vertical="center"/>
    </xf>
    <xf numFmtId="0" fontId="9" fillId="16" borderId="104" applyNumberFormat="0" applyProtection="0">
      <alignment horizontal="left" vertical="center" indent="1"/>
    </xf>
    <xf numFmtId="4" fontId="69" fillId="31" borderId="104" applyNumberFormat="0" applyProtection="0">
      <alignment horizontal="right" vertical="center"/>
    </xf>
    <xf numFmtId="0" fontId="9" fillId="10" borderId="104" applyNumberFormat="0" applyProtection="0">
      <alignment horizontal="left" vertical="center" indent="1"/>
    </xf>
    <xf numFmtId="0" fontId="9" fillId="14" borderId="104" applyNumberFormat="0" applyProtection="0">
      <alignment horizontal="left" vertical="center" indent="1"/>
    </xf>
    <xf numFmtId="0" fontId="9" fillId="31" borderId="104" applyNumberFormat="0" applyProtection="0">
      <alignment horizontal="left" vertical="center" indent="1"/>
    </xf>
    <xf numFmtId="4" fontId="69" fillId="31" borderId="104" applyNumberFormat="0" applyProtection="0">
      <alignment horizontal="right" vertical="center"/>
    </xf>
    <xf numFmtId="4" fontId="71" fillId="31" borderId="104" applyNumberFormat="0" applyProtection="0">
      <alignment horizontal="right" vertical="center"/>
    </xf>
    <xf numFmtId="0" fontId="9" fillId="16" borderId="104" applyNumberFormat="0" applyProtection="0">
      <alignment horizontal="left" vertical="center" indent="1"/>
    </xf>
    <xf numFmtId="4" fontId="69" fillId="31" borderId="104" applyNumberFormat="0" applyProtection="0">
      <alignment horizontal="right" vertical="center"/>
    </xf>
    <xf numFmtId="4" fontId="71" fillId="31" borderId="104" applyNumberFormat="0" applyProtection="0">
      <alignment horizontal="right" vertical="center"/>
    </xf>
    <xf numFmtId="0" fontId="9" fillId="10" borderId="104" applyNumberFormat="0" applyProtection="0">
      <alignment horizontal="left" vertical="center" indent="1"/>
    </xf>
    <xf numFmtId="0" fontId="9" fillId="14" borderId="104" applyNumberFormat="0" applyProtection="0">
      <alignment horizontal="left" vertical="center" indent="1"/>
    </xf>
    <xf numFmtId="0" fontId="9" fillId="31" borderId="104" applyNumberFormat="0" applyProtection="0">
      <alignment horizontal="left" vertical="center" indent="1"/>
    </xf>
    <xf numFmtId="4" fontId="69" fillId="12" borderId="104" applyNumberFormat="0" applyProtection="0">
      <alignment horizontal="left" vertical="center" indent="1"/>
    </xf>
    <xf numFmtId="40" fontId="89" fillId="40" borderId="129">
      <alignment vertical="center"/>
    </xf>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211" fontId="82" fillId="37" borderId="129">
      <alignment horizontal="center"/>
      <protection locked="0"/>
    </xf>
    <xf numFmtId="40" fontId="89" fillId="40" borderId="129">
      <alignment vertical="center"/>
    </xf>
    <xf numFmtId="0" fontId="69" fillId="12" borderId="104" applyNumberFormat="0" applyProtection="0">
      <alignment horizontal="left" vertical="top" indent="1"/>
    </xf>
    <xf numFmtId="211" fontId="82" fillId="37" borderId="129">
      <alignment horizontal="center"/>
      <protection locked="0"/>
    </xf>
    <xf numFmtId="0" fontId="9" fillId="14" borderId="104" applyNumberFormat="0" applyProtection="0">
      <alignment horizontal="left" vertical="center" indent="1"/>
    </xf>
    <xf numFmtId="49" fontId="95" fillId="38" borderId="129" applyProtection="0">
      <alignment horizontal="left" indent="1"/>
      <protection locked="0"/>
    </xf>
    <xf numFmtId="211" fontId="82" fillId="37" borderId="129">
      <alignment horizontal="center"/>
      <protection locked="0"/>
    </xf>
    <xf numFmtId="0" fontId="94" fillId="0" borderId="128">
      <alignment horizontal="left" vertical="center"/>
    </xf>
    <xf numFmtId="181" fontId="80" fillId="37" borderId="129">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49" fontId="95" fillId="37" borderId="129" applyProtection="0">
      <alignment horizontal="left" indent="1"/>
      <protection locked="0"/>
    </xf>
    <xf numFmtId="0" fontId="9" fillId="0" borderId="128" applyFont="0" applyFill="0" applyBorder="0" applyAlignment="0" applyProtection="0"/>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0" fontId="94" fillId="0" borderId="128">
      <alignment horizontal="left" vertical="center"/>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40" borderId="124" applyNumberFormat="0" applyFont="0" applyBorder="0" applyAlignment="0" applyProtection="0"/>
    <xf numFmtId="0" fontId="9" fillId="40" borderId="124" applyNumberFormat="0" applyFont="0" applyBorder="0" applyAlignment="0" applyProtection="0"/>
    <xf numFmtId="10" fontId="76" fillId="40" borderId="129" applyNumberFormat="0" applyBorder="0" applyAlignment="0" applyProtection="0"/>
    <xf numFmtId="0" fontId="9" fillId="48" borderId="125" applyNumberFormat="0" applyAlignment="0" applyProtection="0"/>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0" borderId="128" applyFont="0" applyFill="0" applyBorder="0" applyAlignment="0" applyProtection="0"/>
    <xf numFmtId="49" fontId="95" fillId="38" borderId="129" applyProtection="0">
      <alignment horizontal="left" indent="1"/>
      <protection locked="0"/>
    </xf>
    <xf numFmtId="211" fontId="82" fillId="37" borderId="129">
      <alignment horizontal="center"/>
      <protection locked="0"/>
    </xf>
    <xf numFmtId="181" fontId="80" fillId="37" borderId="129">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211" fontId="82" fillId="37" borderId="129">
      <alignment horizontal="center"/>
      <protection locked="0"/>
    </xf>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49" fontId="95" fillId="37" borderId="129" applyProtection="0">
      <alignment horizontal="left" indent="1"/>
      <protection locked="0"/>
    </xf>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0" fontId="94" fillId="0" borderId="128">
      <alignment horizontal="left" vertical="center"/>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40" borderId="124" applyNumberFormat="0" applyFont="0" applyBorder="0" applyAlignment="0" applyProtection="0"/>
    <xf numFmtId="0" fontId="9" fillId="40" borderId="124" applyNumberFormat="0" applyFont="0" applyBorder="0" applyAlignment="0" applyProtection="0"/>
    <xf numFmtId="10" fontId="76" fillId="40" borderId="129" applyNumberFormat="0" applyBorder="0" applyAlignment="0" applyProtection="0"/>
    <xf numFmtId="0" fontId="9" fillId="48" borderId="125" applyNumberFormat="0" applyAlignment="0" applyProtection="0"/>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0" borderId="128" applyFont="0" applyFill="0" applyBorder="0" applyAlignment="0" applyProtection="0"/>
    <xf numFmtId="49" fontId="95" fillId="38" borderId="129" applyProtection="0">
      <alignment horizontal="left" indent="1"/>
      <protection locked="0"/>
    </xf>
    <xf numFmtId="211" fontId="82" fillId="37" borderId="129">
      <alignment horizontal="center"/>
      <protection locked="0"/>
    </xf>
    <xf numFmtId="0" fontId="94" fillId="0" borderId="128">
      <alignment horizontal="left" vertical="center"/>
    </xf>
    <xf numFmtId="181" fontId="80" fillId="37" borderId="129">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211" fontId="82" fillId="37" borderId="129">
      <alignment horizontal="center"/>
      <protection locked="0"/>
    </xf>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49" fontId="95" fillId="37" borderId="129" applyProtection="0">
      <alignment horizontal="left" indent="1"/>
      <protection locked="0"/>
    </xf>
    <xf numFmtId="0" fontId="9" fillId="40" borderId="124" applyNumberFormat="0" applyFont="0" applyBorder="0" applyAlignment="0" applyProtection="0"/>
    <xf numFmtId="0" fontId="9" fillId="0" borderId="128" applyFont="0" applyFill="0" applyBorder="0" applyAlignment="0" applyProtection="0"/>
    <xf numFmtId="4" fontId="69" fillId="11" borderId="104" applyNumberFormat="0" applyProtection="0">
      <alignment horizontal="right" vertical="center"/>
    </xf>
    <xf numFmtId="49" fontId="95" fillId="38" borderId="129" applyProtection="0">
      <alignment horizontal="left" indent="1"/>
      <protection locked="0"/>
    </xf>
    <xf numFmtId="4" fontId="69" fillId="31" borderId="104" applyNumberFormat="0" applyProtection="0">
      <alignment horizontal="right" vertical="center"/>
    </xf>
    <xf numFmtId="4" fontId="69" fillId="12" borderId="104" applyNumberFormat="0" applyProtection="0">
      <alignment vertical="center"/>
    </xf>
    <xf numFmtId="0" fontId="9" fillId="14" borderId="104" applyNumberFormat="0" applyProtection="0">
      <alignment horizontal="left" vertical="center" indent="1"/>
    </xf>
    <xf numFmtId="0" fontId="9" fillId="14" borderId="104" applyNumberFormat="0" applyProtection="0">
      <alignment horizontal="left" vertical="top" indent="1"/>
    </xf>
    <xf numFmtId="0" fontId="94" fillId="0" borderId="128">
      <alignment horizontal="left" vertical="center"/>
    </xf>
    <xf numFmtId="4" fontId="69" fillId="10" borderId="104" applyNumberFormat="0" applyProtection="0">
      <alignment horizontal="right" vertical="center"/>
    </xf>
    <xf numFmtId="4" fontId="69" fillId="12" borderId="104" applyNumberFormat="0" applyProtection="0">
      <alignment horizontal="left" vertical="center" indent="1"/>
    </xf>
    <xf numFmtId="10" fontId="76" fillId="40" borderId="129" applyNumberFormat="0" applyBorder="0" applyAlignment="0" applyProtection="0"/>
    <xf numFmtId="40" fontId="89" fillId="19" borderId="101">
      <alignment vertical="center"/>
    </xf>
    <xf numFmtId="40" fontId="89" fillId="40" borderId="129">
      <alignment vertical="center"/>
    </xf>
    <xf numFmtId="10" fontId="76" fillId="40" borderId="129" applyNumberFormat="0" applyBorder="0" applyAlignment="0" applyProtection="0"/>
    <xf numFmtId="0" fontId="9" fillId="14" borderId="104" applyNumberFormat="0" applyProtection="0">
      <alignment horizontal="left" vertical="center" indent="1"/>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19" borderId="101">
      <alignment vertical="center"/>
    </xf>
    <xf numFmtId="4" fontId="67" fillId="25" borderId="104" applyNumberFormat="0" applyProtection="0">
      <alignment vertical="center"/>
    </xf>
    <xf numFmtId="4" fontId="68" fillId="25" borderId="104" applyNumberFormat="0" applyProtection="0">
      <alignment vertical="center"/>
    </xf>
    <xf numFmtId="4" fontId="67" fillId="25" borderId="104" applyNumberFormat="0" applyProtection="0">
      <alignment horizontal="left" vertical="center" indent="1"/>
    </xf>
    <xf numFmtId="0" fontId="67" fillId="25" borderId="104" applyNumberFormat="0" applyProtection="0">
      <alignment horizontal="left" vertical="top" indent="1"/>
    </xf>
    <xf numFmtId="4" fontId="69" fillId="15" borderId="104" applyNumberFormat="0" applyProtection="0">
      <alignment horizontal="right" vertical="center"/>
    </xf>
    <xf numFmtId="4" fontId="69" fillId="11" borderId="104" applyNumberFormat="0" applyProtection="0">
      <alignment horizontal="right" vertical="center"/>
    </xf>
    <xf numFmtId="4" fontId="69" fillId="23" borderId="104" applyNumberFormat="0" applyProtection="0">
      <alignment horizontal="right" vertical="center"/>
    </xf>
    <xf numFmtId="4" fontId="69" fillId="24" borderId="104" applyNumberFormat="0" applyProtection="0">
      <alignment horizontal="right" vertical="center"/>
    </xf>
    <xf numFmtId="4" fontId="69" fillId="26" borderId="104" applyNumberFormat="0" applyProtection="0">
      <alignment horizontal="right" vertical="center"/>
    </xf>
    <xf numFmtId="4" fontId="69" fillId="27" borderId="104" applyNumberFormat="0" applyProtection="0">
      <alignment horizontal="right" vertical="center"/>
    </xf>
    <xf numFmtId="4" fontId="69" fillId="17" borderId="104" applyNumberFormat="0" applyProtection="0">
      <alignment horizontal="right" vertical="center"/>
    </xf>
    <xf numFmtId="4" fontId="69" fillId="28" borderId="104" applyNumberFormat="0" applyProtection="0">
      <alignment horizontal="right" vertical="center"/>
    </xf>
    <xf numFmtId="4" fontId="69" fillId="29" borderId="104" applyNumberFormat="0" applyProtection="0">
      <alignment horizontal="right" vertical="center"/>
    </xf>
    <xf numFmtId="4" fontId="69" fillId="10" borderId="104" applyNumberFormat="0" applyProtection="0">
      <alignment horizontal="right" vertical="center"/>
    </xf>
    <xf numFmtId="0" fontId="9" fillId="16" borderId="104" applyNumberFormat="0" applyProtection="0">
      <alignment horizontal="left" vertical="center" indent="1"/>
    </xf>
    <xf numFmtId="0" fontId="9" fillId="16" borderId="104" applyNumberFormat="0" applyProtection="0">
      <alignment horizontal="left" vertical="top" indent="1"/>
    </xf>
    <xf numFmtId="0" fontId="9" fillId="10" borderId="104" applyNumberFormat="0" applyProtection="0">
      <alignment horizontal="left" vertical="center" indent="1"/>
    </xf>
    <xf numFmtId="0" fontId="9" fillId="10" borderId="104" applyNumberFormat="0" applyProtection="0">
      <alignment horizontal="left" vertical="top" indent="1"/>
    </xf>
    <xf numFmtId="0" fontId="9" fillId="14" borderId="104" applyNumberFormat="0" applyProtection="0">
      <alignment horizontal="left" vertical="center" indent="1"/>
    </xf>
    <xf numFmtId="0" fontId="9" fillId="14" borderId="104" applyNumberFormat="0" applyProtection="0">
      <alignment horizontal="left" vertical="top" indent="1"/>
    </xf>
    <xf numFmtId="0" fontId="9" fillId="31" borderId="104" applyNumberFormat="0" applyProtection="0">
      <alignment horizontal="left" vertical="center" indent="1"/>
    </xf>
    <xf numFmtId="0" fontId="9" fillId="31" borderId="104" applyNumberFormat="0" applyProtection="0">
      <alignment horizontal="left" vertical="top" indent="1"/>
    </xf>
    <xf numFmtId="0" fontId="9" fillId="13" borderId="129" applyNumberFormat="0">
      <protection locked="0"/>
    </xf>
    <xf numFmtId="4" fontId="69" fillId="12" borderId="104" applyNumberFormat="0" applyProtection="0">
      <alignment vertical="center"/>
    </xf>
    <xf numFmtId="4" fontId="71" fillId="12" borderId="104" applyNumberFormat="0" applyProtection="0">
      <alignment vertical="center"/>
    </xf>
    <xf numFmtId="4" fontId="69" fillId="12" borderId="104" applyNumberFormat="0" applyProtection="0">
      <alignment horizontal="left" vertical="center" indent="1"/>
    </xf>
    <xf numFmtId="0" fontId="69" fillId="12" borderId="104" applyNumberFormat="0" applyProtection="0">
      <alignment horizontal="left" vertical="top" indent="1"/>
    </xf>
    <xf numFmtId="4" fontId="69" fillId="31" borderId="104" applyNumberFormat="0" applyProtection="0">
      <alignment horizontal="right" vertical="center"/>
    </xf>
    <xf numFmtId="4" fontId="71" fillId="31" borderId="104" applyNumberFormat="0" applyProtection="0">
      <alignment horizontal="right" vertical="center"/>
    </xf>
    <xf numFmtId="4" fontId="69" fillId="35" borderId="104" applyNumberFormat="0" applyProtection="0">
      <alignment horizontal="left" vertical="center" indent="1"/>
    </xf>
    <xf numFmtId="0" fontId="69" fillId="10" borderId="104" applyNumberFormat="0" applyProtection="0">
      <alignment horizontal="left" vertical="top" indent="1"/>
    </xf>
    <xf numFmtId="4" fontId="73" fillId="31" borderId="104" applyNumberFormat="0" applyProtection="0">
      <alignment horizontal="right" vertical="center"/>
    </xf>
    <xf numFmtId="0" fontId="9" fillId="16" borderId="104" applyNumberFormat="0" applyProtection="0">
      <alignment horizontal="left" vertical="center" indent="1"/>
    </xf>
    <xf numFmtId="4" fontId="69" fillId="31" borderId="104" applyNumberFormat="0" applyProtection="0">
      <alignment horizontal="right" vertical="center"/>
    </xf>
    <xf numFmtId="0" fontId="9" fillId="10" borderId="104" applyNumberFormat="0" applyProtection="0">
      <alignment horizontal="left" vertical="center" indent="1"/>
    </xf>
    <xf numFmtId="0" fontId="9" fillId="14" borderId="104" applyNumberFormat="0" applyProtection="0">
      <alignment horizontal="left" vertical="center" indent="1"/>
    </xf>
    <xf numFmtId="0" fontId="9" fillId="31" borderId="104" applyNumberFormat="0" applyProtection="0">
      <alignment horizontal="left" vertical="center" indent="1"/>
    </xf>
    <xf numFmtId="4" fontId="69" fillId="31" borderId="104" applyNumberFormat="0" applyProtection="0">
      <alignment horizontal="right" vertical="center"/>
    </xf>
    <xf numFmtId="4" fontId="71" fillId="31" borderId="104" applyNumberFormat="0" applyProtection="0">
      <alignment horizontal="right" vertical="center"/>
    </xf>
    <xf numFmtId="0" fontId="9" fillId="16" borderId="104" applyNumberFormat="0" applyProtection="0">
      <alignment horizontal="left" vertical="center" indent="1"/>
    </xf>
    <xf numFmtId="4" fontId="69" fillId="31" borderId="104" applyNumberFormat="0" applyProtection="0">
      <alignment horizontal="right" vertical="center"/>
    </xf>
    <xf numFmtId="4" fontId="71" fillId="31" borderId="104" applyNumberFormat="0" applyProtection="0">
      <alignment horizontal="right" vertical="center"/>
    </xf>
    <xf numFmtId="0" fontId="9" fillId="10" borderId="104" applyNumberFormat="0" applyProtection="0">
      <alignment horizontal="left" vertical="center" indent="1"/>
    </xf>
    <xf numFmtId="0" fontId="9" fillId="14" borderId="104" applyNumberFormat="0" applyProtection="0">
      <alignment horizontal="left" vertical="center" indent="1"/>
    </xf>
    <xf numFmtId="0" fontId="9" fillId="31" borderId="104" applyNumberFormat="0" applyProtection="0">
      <alignment horizontal="left" vertical="center" indent="1"/>
    </xf>
    <xf numFmtId="4" fontId="69" fillId="12" borderId="104" applyNumberFormat="0" applyProtection="0">
      <alignment horizontal="left" vertical="center" indent="1"/>
    </xf>
    <xf numFmtId="40" fontId="89" fillId="40" borderId="129">
      <alignment vertical="center"/>
    </xf>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40" fontId="89" fillId="40" borderId="129">
      <alignment vertical="center"/>
    </xf>
    <xf numFmtId="211" fontId="82" fillId="37" borderId="129">
      <alignment horizontal="center"/>
      <protection locked="0"/>
    </xf>
    <xf numFmtId="49" fontId="95" fillId="38" borderId="129" applyProtection="0">
      <alignment horizontal="left" indent="1"/>
      <protection locked="0"/>
    </xf>
    <xf numFmtId="211" fontId="82" fillId="37" borderId="129">
      <alignment horizontal="center"/>
      <protection locked="0"/>
    </xf>
    <xf numFmtId="0" fontId="94" fillId="0" borderId="128">
      <alignment horizontal="left" vertical="center"/>
    </xf>
    <xf numFmtId="181" fontId="80" fillId="37" borderId="129">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49" fontId="95" fillId="37" borderId="129" applyProtection="0">
      <alignment horizontal="left" indent="1"/>
      <protection locked="0"/>
    </xf>
    <xf numFmtId="0" fontId="9" fillId="0" borderId="128" applyFont="0" applyFill="0" applyBorder="0" applyAlignment="0" applyProtection="0"/>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0" fontId="94" fillId="0" borderId="128">
      <alignment horizontal="left" vertical="center"/>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40" borderId="124" applyNumberFormat="0" applyFont="0" applyBorder="0" applyAlignment="0" applyProtection="0"/>
    <xf numFmtId="0" fontId="9" fillId="40" borderId="124" applyNumberFormat="0" applyFont="0" applyBorder="0" applyAlignment="0" applyProtection="0"/>
    <xf numFmtId="10" fontId="76" fillId="40" borderId="129" applyNumberFormat="0" applyBorder="0" applyAlignment="0" applyProtection="0"/>
    <xf numFmtId="0" fontId="9" fillId="48" borderId="125" applyNumberFormat="0" applyAlignment="0" applyProtection="0"/>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0" borderId="128" applyFont="0" applyFill="0" applyBorder="0" applyAlignment="0" applyProtection="0"/>
    <xf numFmtId="49" fontId="95" fillId="38" borderId="129" applyProtection="0">
      <alignment horizontal="left" indent="1"/>
      <protection locked="0"/>
    </xf>
    <xf numFmtId="211" fontId="82" fillId="37" borderId="129">
      <alignment horizontal="center"/>
      <protection locked="0"/>
    </xf>
    <xf numFmtId="181" fontId="80" fillId="37" borderId="129">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211" fontId="82" fillId="37" borderId="129">
      <alignment horizontal="center"/>
      <protection locked="0"/>
    </xf>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49" fontId="95" fillId="37" borderId="129" applyProtection="0">
      <alignment horizontal="left" indent="1"/>
      <protection locked="0"/>
    </xf>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0" fontId="94" fillId="0" borderId="128">
      <alignment horizontal="left" vertical="center"/>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40" borderId="124" applyNumberFormat="0" applyFont="0" applyBorder="0" applyAlignment="0" applyProtection="0"/>
    <xf numFmtId="0" fontId="9" fillId="40" borderId="124" applyNumberFormat="0" applyFont="0" applyBorder="0" applyAlignment="0" applyProtection="0"/>
    <xf numFmtId="10" fontId="76" fillId="40" borderId="129" applyNumberFormat="0" applyBorder="0" applyAlignment="0" applyProtection="0"/>
    <xf numFmtId="0" fontId="9" fillId="48" borderId="125" applyNumberFormat="0" applyAlignment="0" applyProtection="0"/>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0" borderId="128" applyFont="0" applyFill="0" applyBorder="0" applyAlignment="0" applyProtection="0"/>
    <xf numFmtId="49" fontId="95" fillId="38" borderId="129" applyProtection="0">
      <alignment horizontal="left" indent="1"/>
      <protection locked="0"/>
    </xf>
    <xf numFmtId="211" fontId="82" fillId="37" borderId="129">
      <alignment horizontal="center"/>
      <protection locked="0"/>
    </xf>
    <xf numFmtId="0" fontId="94" fillId="0" borderId="128">
      <alignment horizontal="left" vertical="center"/>
    </xf>
    <xf numFmtId="181" fontId="80" fillId="37" borderId="129">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211" fontId="82" fillId="37" borderId="129">
      <alignment horizontal="center"/>
      <protection locked="0"/>
    </xf>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49" fontId="95" fillId="37" borderId="129" applyProtection="0">
      <alignment horizontal="left" indent="1"/>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19" borderId="101">
      <alignment vertical="center"/>
    </xf>
    <xf numFmtId="4" fontId="67" fillId="25" borderId="104" applyNumberFormat="0" applyProtection="0">
      <alignment vertical="center"/>
    </xf>
    <xf numFmtId="4" fontId="68" fillId="25" borderId="104" applyNumberFormat="0" applyProtection="0">
      <alignment vertical="center"/>
    </xf>
    <xf numFmtId="4" fontId="67" fillId="25" borderId="104" applyNumberFormat="0" applyProtection="0">
      <alignment horizontal="left" vertical="center" indent="1"/>
    </xf>
    <xf numFmtId="0" fontId="67" fillId="25" borderId="104" applyNumberFormat="0" applyProtection="0">
      <alignment horizontal="left" vertical="top" indent="1"/>
    </xf>
    <xf numFmtId="4" fontId="69" fillId="15" borderId="104" applyNumberFormat="0" applyProtection="0">
      <alignment horizontal="right" vertical="center"/>
    </xf>
    <xf numFmtId="4" fontId="69" fillId="11" borderId="104" applyNumberFormat="0" applyProtection="0">
      <alignment horizontal="right" vertical="center"/>
    </xf>
    <xf numFmtId="4" fontId="69" fillId="23" borderId="104" applyNumberFormat="0" applyProtection="0">
      <alignment horizontal="right" vertical="center"/>
    </xf>
    <xf numFmtId="4" fontId="69" fillId="24" borderId="104" applyNumberFormat="0" applyProtection="0">
      <alignment horizontal="right" vertical="center"/>
    </xf>
    <xf numFmtId="4" fontId="69" fillId="26" borderId="104" applyNumberFormat="0" applyProtection="0">
      <alignment horizontal="right" vertical="center"/>
    </xf>
    <xf numFmtId="4" fontId="69" fillId="27" borderId="104" applyNumberFormat="0" applyProtection="0">
      <alignment horizontal="right" vertical="center"/>
    </xf>
    <xf numFmtId="4" fontId="69" fillId="17" borderId="104" applyNumberFormat="0" applyProtection="0">
      <alignment horizontal="right" vertical="center"/>
    </xf>
    <xf numFmtId="4" fontId="69" fillId="28" borderId="104" applyNumberFormat="0" applyProtection="0">
      <alignment horizontal="right" vertical="center"/>
    </xf>
    <xf numFmtId="4" fontId="69" fillId="29" borderId="104" applyNumberFormat="0" applyProtection="0">
      <alignment horizontal="right" vertical="center"/>
    </xf>
    <xf numFmtId="4" fontId="69" fillId="10" borderId="104" applyNumberFormat="0" applyProtection="0">
      <alignment horizontal="right" vertical="center"/>
    </xf>
    <xf numFmtId="0" fontId="9" fillId="16" borderId="104" applyNumberFormat="0" applyProtection="0">
      <alignment horizontal="left" vertical="center" indent="1"/>
    </xf>
    <xf numFmtId="0" fontId="9" fillId="16" borderId="104" applyNumberFormat="0" applyProtection="0">
      <alignment horizontal="left" vertical="top" indent="1"/>
    </xf>
    <xf numFmtId="0" fontId="9" fillId="10" borderId="104" applyNumberFormat="0" applyProtection="0">
      <alignment horizontal="left" vertical="center" indent="1"/>
    </xf>
    <xf numFmtId="0" fontId="9" fillId="10" borderId="104" applyNumberFormat="0" applyProtection="0">
      <alignment horizontal="left" vertical="top" indent="1"/>
    </xf>
    <xf numFmtId="0" fontId="9" fillId="14" borderId="104" applyNumberFormat="0" applyProtection="0">
      <alignment horizontal="left" vertical="center" indent="1"/>
    </xf>
    <xf numFmtId="0" fontId="9" fillId="14" borderId="104" applyNumberFormat="0" applyProtection="0">
      <alignment horizontal="left" vertical="top" indent="1"/>
    </xf>
    <xf numFmtId="0" fontId="9" fillId="31" borderId="104" applyNumberFormat="0" applyProtection="0">
      <alignment horizontal="left" vertical="center" indent="1"/>
    </xf>
    <xf numFmtId="0" fontId="9" fillId="31" borderId="104" applyNumberFormat="0" applyProtection="0">
      <alignment horizontal="left" vertical="top" indent="1"/>
    </xf>
    <xf numFmtId="0" fontId="9" fillId="13" borderId="129" applyNumberFormat="0">
      <protection locked="0"/>
    </xf>
    <xf numFmtId="4" fontId="69" fillId="12" borderId="104" applyNumberFormat="0" applyProtection="0">
      <alignment vertical="center"/>
    </xf>
    <xf numFmtId="4" fontId="71" fillId="12" borderId="104" applyNumberFormat="0" applyProtection="0">
      <alignment vertical="center"/>
    </xf>
    <xf numFmtId="4" fontId="69" fillId="12" borderId="104" applyNumberFormat="0" applyProtection="0">
      <alignment horizontal="left" vertical="center" indent="1"/>
    </xf>
    <xf numFmtId="0" fontId="69" fillId="12" borderId="104" applyNumberFormat="0" applyProtection="0">
      <alignment horizontal="left" vertical="top" indent="1"/>
    </xf>
    <xf numFmtId="4" fontId="69" fillId="31" borderId="104" applyNumberFormat="0" applyProtection="0">
      <alignment horizontal="right" vertical="center"/>
    </xf>
    <xf numFmtId="4" fontId="71" fillId="31" borderId="104" applyNumberFormat="0" applyProtection="0">
      <alignment horizontal="right" vertical="center"/>
    </xf>
    <xf numFmtId="4" fontId="69" fillId="35" borderId="104" applyNumberFormat="0" applyProtection="0">
      <alignment horizontal="left" vertical="center" indent="1"/>
    </xf>
    <xf numFmtId="0" fontId="69" fillId="10" borderId="104" applyNumberFormat="0" applyProtection="0">
      <alignment horizontal="left" vertical="top" indent="1"/>
    </xf>
    <xf numFmtId="4" fontId="73" fillId="31" borderId="104" applyNumberFormat="0" applyProtection="0">
      <alignment horizontal="right" vertical="center"/>
    </xf>
    <xf numFmtId="0" fontId="9" fillId="16" borderId="104" applyNumberFormat="0" applyProtection="0">
      <alignment horizontal="left" vertical="center" indent="1"/>
    </xf>
    <xf numFmtId="4" fontId="69" fillId="31" borderId="104" applyNumberFormat="0" applyProtection="0">
      <alignment horizontal="right" vertical="center"/>
    </xf>
    <xf numFmtId="0" fontId="9" fillId="10" borderId="104" applyNumberFormat="0" applyProtection="0">
      <alignment horizontal="left" vertical="center" indent="1"/>
    </xf>
    <xf numFmtId="0" fontId="9" fillId="14" borderId="104" applyNumberFormat="0" applyProtection="0">
      <alignment horizontal="left" vertical="center" indent="1"/>
    </xf>
    <xf numFmtId="0" fontId="9" fillId="31" borderId="104" applyNumberFormat="0" applyProtection="0">
      <alignment horizontal="left" vertical="center" indent="1"/>
    </xf>
    <xf numFmtId="4" fontId="69" fillId="31" borderId="104" applyNumberFormat="0" applyProtection="0">
      <alignment horizontal="right" vertical="center"/>
    </xf>
    <xf numFmtId="4" fontId="71" fillId="31" borderId="104" applyNumberFormat="0" applyProtection="0">
      <alignment horizontal="right" vertical="center"/>
    </xf>
    <xf numFmtId="0" fontId="9" fillId="16" borderId="104" applyNumberFormat="0" applyProtection="0">
      <alignment horizontal="left" vertical="center" indent="1"/>
    </xf>
    <xf numFmtId="4" fontId="69" fillId="31" borderId="104" applyNumberFormat="0" applyProtection="0">
      <alignment horizontal="right" vertical="center"/>
    </xf>
    <xf numFmtId="4" fontId="71" fillId="31" borderId="104" applyNumberFormat="0" applyProtection="0">
      <alignment horizontal="right" vertical="center"/>
    </xf>
    <xf numFmtId="0" fontId="9" fillId="10" borderId="104" applyNumberFormat="0" applyProtection="0">
      <alignment horizontal="left" vertical="center" indent="1"/>
    </xf>
    <xf numFmtId="0" fontId="9" fillId="14" borderId="104" applyNumberFormat="0" applyProtection="0">
      <alignment horizontal="left" vertical="center" indent="1"/>
    </xf>
    <xf numFmtId="0" fontId="9" fillId="31" borderId="104" applyNumberFormat="0" applyProtection="0">
      <alignment horizontal="left" vertical="center" indent="1"/>
    </xf>
    <xf numFmtId="4" fontId="69" fillId="12" borderId="104" applyNumberFormat="0" applyProtection="0">
      <alignment horizontal="left" vertical="center" indent="1"/>
    </xf>
    <xf numFmtId="40" fontId="89" fillId="40" borderId="129">
      <alignment vertical="center"/>
    </xf>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40" fontId="89" fillId="40" borderId="129">
      <alignment vertical="center"/>
    </xf>
    <xf numFmtId="211" fontId="82" fillId="37" borderId="129">
      <alignment horizontal="center"/>
      <protection locked="0"/>
    </xf>
    <xf numFmtId="49" fontId="95" fillId="38" borderId="129" applyProtection="0">
      <alignment horizontal="left" indent="1"/>
      <protection locked="0"/>
    </xf>
    <xf numFmtId="211" fontId="82" fillId="37" borderId="129">
      <alignment horizontal="center"/>
      <protection locked="0"/>
    </xf>
    <xf numFmtId="0" fontId="94" fillId="0" borderId="128">
      <alignment horizontal="left" vertical="center"/>
    </xf>
    <xf numFmtId="181" fontId="80" fillId="37" borderId="129">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49" fontId="95" fillId="37" borderId="129" applyProtection="0">
      <alignment horizontal="left" indent="1"/>
      <protection locked="0"/>
    </xf>
    <xf numFmtId="0" fontId="9" fillId="0" borderId="128" applyFont="0" applyFill="0" applyBorder="0" applyAlignment="0" applyProtection="0"/>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0" fontId="94" fillId="0" borderId="128">
      <alignment horizontal="left" vertical="center"/>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40" borderId="124" applyNumberFormat="0" applyFont="0" applyBorder="0" applyAlignment="0" applyProtection="0"/>
    <xf numFmtId="0" fontId="9" fillId="40" borderId="124" applyNumberFormat="0" applyFont="0" applyBorder="0" applyAlignment="0" applyProtection="0"/>
    <xf numFmtId="10" fontId="76" fillId="40" borderId="129" applyNumberFormat="0" applyBorder="0" applyAlignment="0" applyProtection="0"/>
    <xf numFmtId="0" fontId="9" fillId="48" borderId="125" applyNumberFormat="0" applyAlignment="0" applyProtection="0"/>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0" borderId="128" applyFont="0" applyFill="0" applyBorder="0" applyAlignment="0" applyProtection="0"/>
    <xf numFmtId="49" fontId="95" fillId="38" borderId="129" applyProtection="0">
      <alignment horizontal="left" indent="1"/>
      <protection locked="0"/>
    </xf>
    <xf numFmtId="211" fontId="82" fillId="37" borderId="129">
      <alignment horizontal="center"/>
      <protection locked="0"/>
    </xf>
    <xf numFmtId="181" fontId="80" fillId="37" borderId="129">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211" fontId="82" fillId="37" borderId="129">
      <alignment horizontal="center"/>
      <protection locked="0"/>
    </xf>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49" fontId="95" fillId="37" borderId="129" applyProtection="0">
      <alignment horizontal="left" indent="1"/>
      <protection locked="0"/>
    </xf>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0" fontId="94" fillId="0" borderId="128">
      <alignment horizontal="left" vertical="center"/>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40" borderId="124" applyNumberFormat="0" applyFont="0" applyBorder="0" applyAlignment="0" applyProtection="0"/>
    <xf numFmtId="0" fontId="9" fillId="40" borderId="124" applyNumberFormat="0" applyFont="0" applyBorder="0" applyAlignment="0" applyProtection="0"/>
    <xf numFmtId="10" fontId="76" fillId="40" borderId="129" applyNumberFormat="0" applyBorder="0" applyAlignment="0" applyProtection="0"/>
    <xf numFmtId="0" fontId="9" fillId="48" borderId="125" applyNumberFormat="0" applyAlignment="0" applyProtection="0"/>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0" borderId="128" applyFont="0" applyFill="0" applyBorder="0" applyAlignment="0" applyProtection="0"/>
    <xf numFmtId="49" fontId="95" fillId="38" borderId="129" applyProtection="0">
      <alignment horizontal="left" indent="1"/>
      <protection locked="0"/>
    </xf>
    <xf numFmtId="211" fontId="82" fillId="37" borderId="129">
      <alignment horizontal="center"/>
      <protection locked="0"/>
    </xf>
    <xf numFmtId="0" fontId="94" fillId="0" borderId="128">
      <alignment horizontal="left" vertical="center"/>
    </xf>
    <xf numFmtId="181" fontId="80" fillId="37" borderId="129">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211" fontId="82" fillId="37" borderId="129">
      <alignment horizontal="center"/>
      <protection locked="0"/>
    </xf>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49" fontId="95" fillId="37" borderId="129" applyProtection="0">
      <alignment horizontal="left" indent="1"/>
      <protection locked="0"/>
    </xf>
    <xf numFmtId="211" fontId="82" fillId="37" borderId="129">
      <alignment horizontal="center"/>
      <protection locked="0"/>
    </xf>
    <xf numFmtId="4" fontId="68" fillId="25" borderId="104" applyNumberFormat="0" applyProtection="0">
      <alignment vertical="center"/>
    </xf>
    <xf numFmtId="0" fontId="9" fillId="10" borderId="104" applyNumberFormat="0" applyProtection="0">
      <alignment horizontal="left" vertical="top" indent="1"/>
    </xf>
    <xf numFmtId="4" fontId="69" fillId="17" borderId="104" applyNumberFormat="0" applyProtection="0">
      <alignment horizontal="right" vertical="center"/>
    </xf>
    <xf numFmtId="4" fontId="69" fillId="24" borderId="104" applyNumberFormat="0" applyProtection="0">
      <alignment horizontal="right" vertical="center"/>
    </xf>
    <xf numFmtId="0" fontId="9" fillId="16" borderId="104" applyNumberFormat="0" applyProtection="0">
      <alignment horizontal="left" vertical="center" indent="1"/>
    </xf>
    <xf numFmtId="4" fontId="69" fillId="31" borderId="104" applyNumberFormat="0" applyProtection="0">
      <alignment horizontal="right" vertical="center"/>
    </xf>
    <xf numFmtId="211" fontId="82" fillId="37" borderId="129">
      <alignment horizontal="center"/>
      <protection locked="0"/>
    </xf>
    <xf numFmtId="0" fontId="9" fillId="16" borderId="104" applyNumberFormat="0" applyProtection="0">
      <alignment horizontal="left" vertical="top" indent="1"/>
    </xf>
    <xf numFmtId="0" fontId="9" fillId="48" borderId="125" applyNumberFormat="0" applyAlignment="0" applyProtection="0"/>
    <xf numFmtId="49" fontId="95" fillId="38" borderId="129" applyProtection="0">
      <alignment horizontal="left" indent="1"/>
      <protection locked="0"/>
    </xf>
    <xf numFmtId="49" fontId="95" fillId="37" borderId="129" applyProtection="0">
      <alignment horizontal="left" indent="1"/>
      <protection locked="0"/>
    </xf>
    <xf numFmtId="40" fontId="89" fillId="40" borderId="129">
      <alignment vertical="center"/>
    </xf>
    <xf numFmtId="211" fontId="82" fillId="37" borderId="129">
      <alignment horizontal="center"/>
      <protection locked="0"/>
    </xf>
    <xf numFmtId="49" fontId="95" fillId="38" borderId="129" applyProtection="0">
      <alignment horizontal="left" indent="1"/>
      <protection locked="0"/>
    </xf>
    <xf numFmtId="0" fontId="94" fillId="0" borderId="128">
      <alignment horizontal="left" vertical="center"/>
    </xf>
    <xf numFmtId="181" fontId="80" fillId="37" borderId="129">
      <protection locked="0"/>
    </xf>
    <xf numFmtId="4" fontId="69" fillId="10" borderId="104" applyNumberFormat="0" applyProtection="0">
      <alignment horizontal="right" vertical="center"/>
    </xf>
    <xf numFmtId="0" fontId="9" fillId="14" borderId="104" applyNumberFormat="0" applyProtection="0">
      <alignment horizontal="left" vertical="center" indent="1"/>
    </xf>
    <xf numFmtId="0" fontId="9" fillId="31" borderId="104" applyNumberFormat="0" applyProtection="0">
      <alignment horizontal="left" vertical="center" indent="1"/>
    </xf>
    <xf numFmtId="40" fontId="89" fillId="40" borderId="129">
      <alignment vertical="center"/>
    </xf>
    <xf numFmtId="40" fontId="89" fillId="40" borderId="129">
      <alignment vertical="center"/>
    </xf>
    <xf numFmtId="211" fontId="82" fillId="37" borderId="129">
      <alignment horizontal="center"/>
      <protection locked="0"/>
    </xf>
    <xf numFmtId="0" fontId="9" fillId="40" borderId="124" applyNumberFormat="0" applyFont="0" applyBorder="0" applyAlignment="0" applyProtection="0"/>
    <xf numFmtId="10" fontId="76" fillId="40" borderId="129" applyNumberFormat="0" applyBorder="0" applyAlignment="0" applyProtection="0"/>
    <xf numFmtId="49" fontId="95" fillId="37" borderId="129" applyProtection="0">
      <alignment horizontal="left" indent="1"/>
      <protection locked="0"/>
    </xf>
    <xf numFmtId="0" fontId="67" fillId="25" borderId="104" applyNumberFormat="0" applyProtection="0">
      <alignment horizontal="left" vertical="top" indent="1"/>
    </xf>
    <xf numFmtId="4" fontId="71" fillId="31" borderId="104" applyNumberFormat="0" applyProtection="0">
      <alignment horizontal="right" vertical="center"/>
    </xf>
    <xf numFmtId="0" fontId="9" fillId="31" borderId="104" applyNumberFormat="0" applyProtection="0">
      <alignment horizontal="left" vertical="center" indent="1"/>
    </xf>
    <xf numFmtId="49" fontId="95" fillId="38" borderId="129" applyProtection="0">
      <alignment horizontal="left" indent="1"/>
      <protection locked="0"/>
    </xf>
    <xf numFmtId="0" fontId="9" fillId="31" borderId="104" applyNumberFormat="0" applyProtection="0">
      <alignment horizontal="left" vertical="center" indent="1"/>
    </xf>
    <xf numFmtId="0" fontId="9" fillId="14" borderId="104" applyNumberFormat="0" applyProtection="0">
      <alignment horizontal="left" vertical="center" indent="1"/>
    </xf>
    <xf numFmtId="4" fontId="69" fillId="24" borderId="104" applyNumberFormat="0" applyProtection="0">
      <alignment horizontal="right" vertical="center"/>
    </xf>
    <xf numFmtId="0" fontId="9" fillId="16" borderId="104" applyNumberFormat="0" applyProtection="0">
      <alignment horizontal="left" vertical="top" indent="1"/>
    </xf>
    <xf numFmtId="0" fontId="9" fillId="31" borderId="104" applyNumberFormat="0" applyProtection="0">
      <alignment horizontal="left" vertical="center" indent="1"/>
    </xf>
    <xf numFmtId="0" fontId="9" fillId="40" borderId="124" applyNumberFormat="0" applyFont="0" applyBorder="0" applyAlignment="0" applyProtection="0"/>
    <xf numFmtId="10" fontId="76" fillId="40" borderId="129" applyNumberFormat="0" applyBorder="0" applyAlignment="0" applyProtection="0"/>
    <xf numFmtId="10" fontId="76" fillId="40" borderId="129" applyNumberFormat="0" applyBorder="0" applyAlignment="0" applyProtection="0"/>
    <xf numFmtId="10" fontId="76" fillId="40" borderId="129" applyNumberFormat="0" applyBorder="0" applyAlignment="0" applyProtection="0"/>
    <xf numFmtId="4" fontId="69" fillId="27" borderId="104" applyNumberFormat="0" applyProtection="0">
      <alignment horizontal="right" vertical="center"/>
    </xf>
    <xf numFmtId="4" fontId="69" fillId="10" borderId="104" applyNumberFormat="0" applyProtection="0">
      <alignment horizontal="right" vertical="center"/>
    </xf>
    <xf numFmtId="4" fontId="69" fillId="12" borderId="104" applyNumberFormat="0" applyProtection="0">
      <alignment vertical="center"/>
    </xf>
    <xf numFmtId="0" fontId="9" fillId="10" borderId="104" applyNumberFormat="0" applyProtection="0">
      <alignment horizontal="left" vertical="center" indent="1"/>
    </xf>
    <xf numFmtId="4" fontId="69" fillId="31" borderId="104" applyNumberFormat="0" applyProtection="0">
      <alignment horizontal="right" vertical="center"/>
    </xf>
    <xf numFmtId="4" fontId="69" fillId="11" borderId="104" applyNumberFormat="0" applyProtection="0">
      <alignment horizontal="right" vertical="center"/>
    </xf>
    <xf numFmtId="0" fontId="9" fillId="10" borderId="104" applyNumberFormat="0" applyProtection="0">
      <alignment horizontal="left" vertical="center" indent="1"/>
    </xf>
    <xf numFmtId="10" fontId="76" fillId="40" borderId="129" applyNumberFormat="0" applyBorder="0" applyAlignment="0" applyProtection="0"/>
    <xf numFmtId="40" fontId="89" fillId="40" borderId="129">
      <alignment vertical="center"/>
    </xf>
    <xf numFmtId="4" fontId="69" fillId="31" borderId="104" applyNumberFormat="0" applyProtection="0">
      <alignment horizontal="right" vertical="center"/>
    </xf>
    <xf numFmtId="4" fontId="69" fillId="23" borderId="104" applyNumberFormat="0" applyProtection="0">
      <alignment horizontal="right" vertical="center"/>
    </xf>
    <xf numFmtId="4" fontId="69" fillId="26" borderId="104" applyNumberFormat="0" applyProtection="0">
      <alignment horizontal="right" vertical="center"/>
    </xf>
    <xf numFmtId="4" fontId="69" fillId="28" borderId="104" applyNumberFormat="0" applyProtection="0">
      <alignment horizontal="right" vertical="center"/>
    </xf>
    <xf numFmtId="0" fontId="9" fillId="16" borderId="104" applyNumberFormat="0" applyProtection="0">
      <alignment horizontal="left" vertical="top" indent="1"/>
    </xf>
    <xf numFmtId="0" fontId="9" fillId="31" borderId="104" applyNumberFormat="0" applyProtection="0">
      <alignment horizontal="left" vertical="center" indent="1"/>
    </xf>
    <xf numFmtId="4" fontId="69" fillId="31" borderId="104" applyNumberFormat="0" applyProtection="0">
      <alignment horizontal="right" vertical="center"/>
    </xf>
    <xf numFmtId="0" fontId="94" fillId="0" borderId="128">
      <alignment horizontal="left" vertical="center"/>
    </xf>
    <xf numFmtId="0" fontId="9" fillId="14" borderId="104" applyNumberFormat="0" applyProtection="0">
      <alignment horizontal="left" vertical="center" indent="1"/>
    </xf>
    <xf numFmtId="0" fontId="9" fillId="16" borderId="104" applyNumberFormat="0" applyProtection="0">
      <alignment horizontal="left" vertical="top" indent="1"/>
    </xf>
    <xf numFmtId="211" fontId="82" fillId="37" borderId="129">
      <alignment horizontal="center"/>
      <protection locked="0"/>
    </xf>
    <xf numFmtId="4" fontId="69" fillId="31" borderId="104" applyNumberFormat="0" applyProtection="0">
      <alignment horizontal="right" vertical="center"/>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24" borderId="104" applyNumberFormat="0" applyProtection="0">
      <alignment horizontal="right" vertical="center"/>
    </xf>
    <xf numFmtId="4" fontId="69" fillId="17" borderId="104" applyNumberFormat="0" applyProtection="0">
      <alignment horizontal="right" vertical="center"/>
    </xf>
    <xf numFmtId="4" fontId="69" fillId="10" borderId="104" applyNumberFormat="0" applyProtection="0">
      <alignment horizontal="right" vertical="center"/>
    </xf>
    <xf numFmtId="0" fontId="9" fillId="10" borderId="104" applyNumberFormat="0" applyProtection="0">
      <alignment horizontal="left" vertical="top" indent="1"/>
    </xf>
    <xf numFmtId="0" fontId="9" fillId="0" borderId="128" applyFont="0" applyFill="0" applyBorder="0" applyAlignment="0" applyProtection="0"/>
    <xf numFmtId="0" fontId="9" fillId="16" borderId="104" applyNumberFormat="0" applyProtection="0">
      <alignment horizontal="left" vertical="top" indent="1"/>
    </xf>
    <xf numFmtId="0" fontId="9" fillId="16" borderId="104" applyNumberFormat="0" applyProtection="0">
      <alignment horizontal="left" vertical="top" indent="1"/>
    </xf>
    <xf numFmtId="4" fontId="71" fillId="31" borderId="104" applyNumberFormat="0" applyProtection="0">
      <alignment horizontal="right" vertical="center"/>
    </xf>
    <xf numFmtId="4" fontId="69" fillId="23" borderId="104" applyNumberFormat="0" applyProtection="0">
      <alignment horizontal="right" vertical="center"/>
    </xf>
    <xf numFmtId="4" fontId="69" fillId="12" borderId="104" applyNumberFormat="0" applyProtection="0">
      <alignment horizontal="left" vertical="center" indent="1"/>
    </xf>
    <xf numFmtId="0" fontId="9" fillId="14" borderId="104" applyNumberFormat="0" applyProtection="0">
      <alignment horizontal="left" vertical="center" indent="1"/>
    </xf>
    <xf numFmtId="4" fontId="69" fillId="10" borderId="104" applyNumberFormat="0" applyProtection="0">
      <alignment horizontal="right" vertical="center"/>
    </xf>
    <xf numFmtId="4" fontId="69" fillId="12" borderId="104" applyNumberFormat="0" applyProtection="0">
      <alignment horizontal="left" vertical="center" indent="1"/>
    </xf>
    <xf numFmtId="4" fontId="69" fillId="10" borderId="104" applyNumberFormat="0" applyProtection="0">
      <alignment horizontal="right" vertical="center"/>
    </xf>
    <xf numFmtId="10" fontId="76" fillId="40" borderId="129" applyNumberFormat="0" applyBorder="0" applyAlignment="0" applyProtection="0"/>
    <xf numFmtId="0" fontId="9" fillId="14" borderId="104" applyNumberFormat="0" applyProtection="0">
      <alignment horizontal="left" vertical="center" indent="1"/>
    </xf>
    <xf numFmtId="0" fontId="9" fillId="40" borderId="124" applyNumberFormat="0" applyFont="0" applyBorder="0" applyAlignment="0" applyProtection="0"/>
    <xf numFmtId="4" fontId="69" fillId="31" borderId="104" applyNumberFormat="0" applyProtection="0">
      <alignment horizontal="right" vertical="center"/>
    </xf>
    <xf numFmtId="40" fontId="89" fillId="19" borderId="101">
      <alignment vertical="center"/>
    </xf>
    <xf numFmtId="4" fontId="69" fillId="11" borderId="104" applyNumberFormat="0" applyProtection="0">
      <alignment horizontal="right" vertical="center"/>
    </xf>
    <xf numFmtId="0" fontId="67" fillId="25" borderId="104" applyNumberFormat="0" applyProtection="0">
      <alignment horizontal="left" vertical="top" indent="1"/>
    </xf>
    <xf numFmtId="0" fontId="9" fillId="10" borderId="104" applyNumberFormat="0" applyProtection="0">
      <alignment horizontal="left" vertical="top" indent="1"/>
    </xf>
    <xf numFmtId="4" fontId="69" fillId="31" borderId="104" applyNumberFormat="0" applyProtection="0">
      <alignment horizontal="right" vertical="center"/>
    </xf>
    <xf numFmtId="4" fontId="69" fillId="10" borderId="104" applyNumberFormat="0" applyProtection="0">
      <alignment horizontal="right" vertical="center"/>
    </xf>
    <xf numFmtId="211" fontId="82" fillId="37" borderId="129">
      <alignment horizontal="center"/>
      <protection locked="0"/>
    </xf>
    <xf numFmtId="4" fontId="67" fillId="25" borderId="104" applyNumberFormat="0" applyProtection="0">
      <alignment vertical="center"/>
    </xf>
    <xf numFmtId="0" fontId="9" fillId="16" borderId="104" applyNumberFormat="0" applyProtection="0">
      <alignment horizontal="left" vertical="top" indent="1"/>
    </xf>
    <xf numFmtId="0" fontId="9" fillId="10" borderId="104" applyNumberFormat="0" applyProtection="0">
      <alignment horizontal="left" vertical="center" indent="1"/>
    </xf>
    <xf numFmtId="4" fontId="69" fillId="15" borderId="104" applyNumberFormat="0" applyProtection="0">
      <alignment horizontal="right" vertical="center"/>
    </xf>
    <xf numFmtId="4" fontId="68" fillId="25" borderId="104" applyNumberFormat="0" applyProtection="0">
      <alignment vertical="center"/>
    </xf>
    <xf numFmtId="0" fontId="9" fillId="48" borderId="125" applyNumberFormat="0" applyAlignment="0" applyProtection="0"/>
    <xf numFmtId="10" fontId="76" fillId="40" borderId="129" applyNumberFormat="0" applyBorder="0" applyAlignment="0" applyProtection="0"/>
    <xf numFmtId="211" fontId="82" fillId="37" borderId="129">
      <alignment horizontal="center"/>
      <protection locked="0"/>
    </xf>
    <xf numFmtId="10" fontId="76" fillId="40" borderId="129" applyNumberFormat="0" applyBorder="0" applyAlignment="0" applyProtection="0"/>
    <xf numFmtId="40" fontId="89" fillId="40" borderId="129">
      <alignment vertical="center"/>
    </xf>
    <xf numFmtId="4" fontId="69" fillId="35" borderId="104" applyNumberFormat="0" applyProtection="0">
      <alignment horizontal="left" vertical="center" indent="1"/>
    </xf>
    <xf numFmtId="0" fontId="9" fillId="10" borderId="104" applyNumberFormat="0" applyProtection="0">
      <alignment horizontal="left" vertical="center" indent="1"/>
    </xf>
    <xf numFmtId="4" fontId="69" fillId="10" borderId="104" applyNumberFormat="0" applyProtection="0">
      <alignment horizontal="right" vertical="center"/>
    </xf>
    <xf numFmtId="0" fontId="9" fillId="16" borderId="104" applyNumberFormat="0" applyProtection="0">
      <alignment horizontal="left" vertical="top" indent="1"/>
    </xf>
    <xf numFmtId="49" fontId="95" fillId="38" borderId="129" applyProtection="0">
      <alignment horizontal="left" indent="1"/>
      <protection locked="0"/>
    </xf>
    <xf numFmtId="4" fontId="69" fillId="28" borderId="104" applyNumberFormat="0" applyProtection="0">
      <alignment horizontal="right" vertical="center"/>
    </xf>
    <xf numFmtId="4" fontId="69" fillId="10" borderId="104" applyNumberFormat="0" applyProtection="0">
      <alignment horizontal="right" vertical="center"/>
    </xf>
    <xf numFmtId="211" fontId="82" fillId="37" borderId="129">
      <alignment horizontal="center"/>
      <protection locked="0"/>
    </xf>
    <xf numFmtId="4" fontId="67" fillId="25" borderId="104" applyNumberFormat="0" applyProtection="0">
      <alignment vertical="center"/>
    </xf>
    <xf numFmtId="4" fontId="67" fillId="25" borderId="104" applyNumberFormat="0" applyProtection="0">
      <alignment horizontal="left" vertical="center" indent="1"/>
    </xf>
    <xf numFmtId="4" fontId="69" fillId="15" borderId="104" applyNumberFormat="0" applyProtection="0">
      <alignment horizontal="right" vertical="center"/>
    </xf>
    <xf numFmtId="4" fontId="69" fillId="26" borderId="104" applyNumberFormat="0" applyProtection="0">
      <alignment horizontal="right" vertical="center"/>
    </xf>
    <xf numFmtId="4" fontId="69" fillId="17" borderId="104" applyNumberFormat="0" applyProtection="0">
      <alignment horizontal="right" vertical="center"/>
    </xf>
    <xf numFmtId="4" fontId="69" fillId="28" borderId="104" applyNumberFormat="0" applyProtection="0">
      <alignment horizontal="right" vertical="center"/>
    </xf>
    <xf numFmtId="4" fontId="69" fillId="29" borderId="104" applyNumberFormat="0" applyProtection="0">
      <alignment horizontal="right" vertical="center"/>
    </xf>
    <xf numFmtId="0" fontId="9" fillId="16" borderId="104" applyNumberFormat="0" applyProtection="0">
      <alignment horizontal="left" vertical="center" indent="1"/>
    </xf>
    <xf numFmtId="0" fontId="9" fillId="10" borderId="104" applyNumberFormat="0" applyProtection="0">
      <alignment horizontal="left" vertical="center" indent="1"/>
    </xf>
    <xf numFmtId="0" fontId="9" fillId="14" borderId="104" applyNumberFormat="0" applyProtection="0">
      <alignment horizontal="left" vertical="center" indent="1"/>
    </xf>
    <xf numFmtId="0" fontId="9" fillId="31" borderId="104" applyNumberFormat="0" applyProtection="0">
      <alignment horizontal="left" vertical="center" indent="1"/>
    </xf>
    <xf numFmtId="4" fontId="69" fillId="31" borderId="104" applyNumberFormat="0" applyProtection="0">
      <alignment horizontal="right" vertical="center"/>
    </xf>
    <xf numFmtId="4" fontId="71" fillId="31" borderId="104" applyNumberFormat="0" applyProtection="0">
      <alignment horizontal="right" vertical="center"/>
    </xf>
    <xf numFmtId="4" fontId="73" fillId="31" borderId="104" applyNumberFormat="0" applyProtection="0">
      <alignment horizontal="right" vertical="center"/>
    </xf>
    <xf numFmtId="4" fontId="69" fillId="31"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4" fontId="69" fillId="31" borderId="104" applyNumberFormat="0" applyProtection="0">
      <alignment horizontal="right" vertical="center"/>
    </xf>
    <xf numFmtId="4" fontId="71" fillId="31" borderId="104" applyNumberFormat="0" applyProtection="0">
      <alignment horizontal="right" vertical="center"/>
    </xf>
    <xf numFmtId="4" fontId="69" fillId="12" borderId="104" applyNumberFormat="0" applyProtection="0">
      <alignment horizontal="left" vertical="center" indent="1"/>
    </xf>
    <xf numFmtId="0" fontId="9" fillId="16" borderId="104" applyNumberFormat="0" applyProtection="0">
      <alignment horizontal="left" vertical="top" indent="1"/>
    </xf>
    <xf numFmtId="0" fontId="9" fillId="14" borderId="104" applyNumberFormat="0" applyProtection="0">
      <alignment horizontal="left" vertical="center" indent="1"/>
    </xf>
    <xf numFmtId="0" fontId="9" fillId="31" borderId="104" applyNumberFormat="0" applyProtection="0">
      <alignment horizontal="left" vertical="center" indent="1"/>
    </xf>
    <xf numFmtId="40" fontId="89" fillId="40" borderId="129">
      <alignment vertical="center"/>
    </xf>
    <xf numFmtId="10" fontId="76" fillId="40" borderId="129" applyNumberForma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0" fontId="9" fillId="16" borderId="104" applyNumberFormat="0" applyProtection="0">
      <alignment horizontal="left" vertical="top" indent="1"/>
    </xf>
    <xf numFmtId="4" fontId="69" fillId="10" borderId="104" applyNumberFormat="0" applyProtection="0">
      <alignment horizontal="right" vertical="center"/>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40" borderId="124" applyNumberFormat="0" applyFont="0" applyBorder="0" applyAlignment="0" applyProtection="0"/>
    <xf numFmtId="10" fontId="76" fillId="40" borderId="129" applyNumberFormat="0" applyBorder="0" applyAlignment="0" applyProtection="0"/>
    <xf numFmtId="0" fontId="9" fillId="48" borderId="125" applyNumberFormat="0" applyAlignment="0" applyProtection="0"/>
    <xf numFmtId="181" fontId="80" fillId="37" borderId="129">
      <protection locked="0"/>
    </xf>
    <xf numFmtId="49" fontId="95" fillId="37" borderId="129" applyProtection="0">
      <alignment horizontal="left" indent="1"/>
      <protection locked="0"/>
    </xf>
    <xf numFmtId="40" fontId="89" fillId="40" borderId="129">
      <alignment vertical="center"/>
    </xf>
    <xf numFmtId="10" fontId="76" fillId="40" borderId="129" applyNumberFormat="0" applyBorder="0" applyAlignment="0" applyProtection="0"/>
    <xf numFmtId="0" fontId="9" fillId="0" borderId="128" applyFont="0" applyFill="0" applyBorder="0" applyAlignment="0" applyProtection="0"/>
    <xf numFmtId="49" fontId="95" fillId="38" borderId="129" applyProtection="0">
      <alignment horizontal="left" indent="1"/>
      <protection locked="0"/>
    </xf>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49" fontId="95" fillId="37" borderId="129" applyProtection="0">
      <alignment horizontal="left" indent="1"/>
      <protection locked="0"/>
    </xf>
    <xf numFmtId="181" fontId="80" fillId="37" borderId="129">
      <protection locked="0"/>
    </xf>
    <xf numFmtId="49" fontId="95" fillId="38" borderId="129" applyProtection="0">
      <alignment horizontal="left" indent="1"/>
      <protection locked="0"/>
    </xf>
    <xf numFmtId="10" fontId="76" fillId="40" borderId="129" applyNumberFormat="0" applyBorder="0" applyAlignment="0" applyProtection="0"/>
    <xf numFmtId="0" fontId="94" fillId="0" borderId="128">
      <alignment horizontal="left" vertical="center"/>
    </xf>
    <xf numFmtId="0" fontId="9" fillId="16" borderId="104" applyNumberFormat="0" applyProtection="0">
      <alignment horizontal="left" vertical="top" indent="1"/>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40" borderId="124" applyNumberFormat="0" applyFont="0" applyBorder="0" applyAlignment="0" applyProtection="0"/>
    <xf numFmtId="10" fontId="76" fillId="40" borderId="129" applyNumberFormat="0" applyBorder="0" applyAlignment="0" applyProtection="0"/>
    <xf numFmtId="4" fontId="67" fillId="25" borderId="104" applyNumberFormat="0" applyProtection="0">
      <alignment vertical="center"/>
    </xf>
    <xf numFmtId="4" fontId="67" fillId="25" borderId="104" applyNumberFormat="0" applyProtection="0">
      <alignment horizontal="left" vertical="center" indent="1"/>
    </xf>
    <xf numFmtId="4" fontId="69" fillId="11" borderId="104" applyNumberFormat="0" applyProtection="0">
      <alignment horizontal="right" vertical="center"/>
    </xf>
    <xf numFmtId="0" fontId="9" fillId="14" borderId="104" applyNumberFormat="0" applyProtection="0">
      <alignment horizontal="left" vertical="center" indent="1"/>
    </xf>
    <xf numFmtId="0" fontId="9" fillId="14" borderId="104" applyNumberFormat="0" applyProtection="0">
      <alignment horizontal="left" vertical="top" indent="1"/>
    </xf>
    <xf numFmtId="0" fontId="9" fillId="31" borderId="104" applyNumberFormat="0" applyProtection="0">
      <alignment horizontal="left" vertical="top" indent="1"/>
    </xf>
    <xf numFmtId="4" fontId="69" fillId="12" borderId="104" applyNumberFormat="0" applyProtection="0">
      <alignment vertical="center"/>
    </xf>
    <xf numFmtId="4" fontId="71" fillId="12" borderId="104" applyNumberFormat="0" applyProtection="0">
      <alignment vertical="center"/>
    </xf>
    <xf numFmtId="0" fontId="69" fillId="12" borderId="104" applyNumberFormat="0" applyProtection="0">
      <alignment horizontal="left" vertical="top" indent="1"/>
    </xf>
    <xf numFmtId="4" fontId="69" fillId="31" borderId="104" applyNumberFormat="0" applyProtection="0">
      <alignment horizontal="right" vertical="center"/>
    </xf>
    <xf numFmtId="4" fontId="71" fillId="31" borderId="104" applyNumberFormat="0" applyProtection="0">
      <alignment horizontal="right" vertical="center"/>
    </xf>
    <xf numFmtId="0" fontId="69" fillId="10" borderId="104" applyNumberFormat="0" applyProtection="0">
      <alignment horizontal="left" vertical="top" indent="1"/>
    </xf>
    <xf numFmtId="4" fontId="73" fillId="31" borderId="104" applyNumberFormat="0" applyProtection="0">
      <alignment horizontal="right" vertical="center"/>
    </xf>
    <xf numFmtId="4" fontId="69" fillId="31" borderId="104" applyNumberFormat="0" applyProtection="0">
      <alignment horizontal="right" vertical="center"/>
    </xf>
    <xf numFmtId="0" fontId="9" fillId="10" borderId="104" applyNumberFormat="0" applyProtection="0">
      <alignment horizontal="left" vertical="center" indent="1"/>
    </xf>
    <xf numFmtId="4" fontId="69" fillId="31" borderId="104" applyNumberFormat="0" applyProtection="0">
      <alignment horizontal="right" vertical="center"/>
    </xf>
    <xf numFmtId="4" fontId="69" fillId="31" borderId="104" applyNumberFormat="0" applyProtection="0">
      <alignment horizontal="right" vertical="center"/>
    </xf>
    <xf numFmtId="4" fontId="71" fillId="31" borderId="104" applyNumberFormat="0" applyProtection="0">
      <alignment horizontal="right" vertical="center"/>
    </xf>
    <xf numFmtId="0" fontId="9" fillId="14" borderId="104" applyNumberFormat="0" applyProtection="0">
      <alignment horizontal="left" vertical="center" indent="1"/>
    </xf>
    <xf numFmtId="0" fontId="9" fillId="31" borderId="104" applyNumberFormat="0" applyProtection="0">
      <alignment horizontal="left" vertical="center" indent="1"/>
    </xf>
    <xf numFmtId="4" fontId="69" fillId="10" borderId="104" applyNumberFormat="0" applyProtection="0">
      <alignment horizontal="right" vertical="center"/>
    </xf>
    <xf numFmtId="4" fontId="69" fillId="10" borderId="104" applyNumberFormat="0" applyProtection="0">
      <alignment horizontal="right" vertical="center"/>
    </xf>
    <xf numFmtId="0" fontId="9" fillId="14" borderId="104" applyNumberFormat="0" applyProtection="0">
      <alignment horizontal="left" vertical="center" indent="1"/>
    </xf>
    <xf numFmtId="0" fontId="9" fillId="16" borderId="104" applyNumberFormat="0" applyProtection="0">
      <alignment horizontal="left" vertical="center" indent="1"/>
    </xf>
    <xf numFmtId="0" fontId="9" fillId="14" borderId="104" applyNumberFormat="0" applyProtection="0">
      <alignment horizontal="left" vertical="center" indent="1"/>
    </xf>
    <xf numFmtId="0" fontId="9" fillId="48" borderId="125" applyNumberFormat="0" applyAlignment="0" applyProtection="0"/>
    <xf numFmtId="0" fontId="9" fillId="14" borderId="104" applyNumberFormat="0" applyProtection="0">
      <alignment horizontal="left" vertical="top" indent="1"/>
    </xf>
    <xf numFmtId="0" fontId="9" fillId="14" borderId="104" applyNumberFormat="0" applyProtection="0">
      <alignment horizontal="left" vertical="center" indent="1"/>
    </xf>
    <xf numFmtId="0" fontId="9" fillId="40" borderId="124" applyNumberFormat="0" applyFont="0" applyBorder="0" applyAlignment="0" applyProtection="0"/>
    <xf numFmtId="40" fontId="89" fillId="40" borderId="129">
      <alignment vertical="center"/>
    </xf>
    <xf numFmtId="0" fontId="9" fillId="31" borderId="104" applyNumberFormat="0" applyProtection="0">
      <alignment horizontal="left" vertical="center" indent="1"/>
    </xf>
    <xf numFmtId="0" fontId="69" fillId="12" borderId="104" applyNumberFormat="0" applyProtection="0">
      <alignment horizontal="left" vertical="top" indent="1"/>
    </xf>
    <xf numFmtId="0" fontId="9" fillId="16" borderId="104" applyNumberFormat="0" applyProtection="0">
      <alignment horizontal="left" vertical="center" indent="1"/>
    </xf>
    <xf numFmtId="0" fontId="9" fillId="40" borderId="124" applyNumberFormat="0" applyFont="0" applyBorder="0" applyAlignment="0" applyProtection="0"/>
    <xf numFmtId="49" fontId="95" fillId="37" borderId="129" applyProtection="0">
      <alignment horizontal="left" indent="1"/>
      <protection locked="0"/>
    </xf>
    <xf numFmtId="0" fontId="94" fillId="0" borderId="128">
      <alignment horizontal="left" vertical="center"/>
    </xf>
    <xf numFmtId="4" fontId="69" fillId="28" borderId="104" applyNumberFormat="0" applyProtection="0">
      <alignment horizontal="right" vertical="center"/>
    </xf>
    <xf numFmtId="0" fontId="9" fillId="40" borderId="124" applyNumberFormat="0" applyFont="0" applyBorder="0" applyAlignment="0" applyProtection="0"/>
    <xf numFmtId="4" fontId="69" fillId="27" borderId="104" applyNumberFormat="0" applyProtection="0">
      <alignment horizontal="right" vertical="center"/>
    </xf>
    <xf numFmtId="49" fontId="95" fillId="37" borderId="129" applyProtection="0">
      <alignment horizontal="left" indent="1"/>
      <protection locked="0"/>
    </xf>
    <xf numFmtId="0" fontId="9" fillId="31" borderId="104" applyNumberFormat="0" applyProtection="0">
      <alignment horizontal="left" vertical="center" indent="1"/>
    </xf>
    <xf numFmtId="0" fontId="94" fillId="0" borderId="128">
      <alignment horizontal="left" vertical="center"/>
    </xf>
    <xf numFmtId="0" fontId="9" fillId="16" borderId="104" applyNumberFormat="0" applyProtection="0">
      <alignment horizontal="left" vertical="top" indent="1"/>
    </xf>
    <xf numFmtId="0" fontId="9" fillId="16" borderId="104" applyNumberFormat="0" applyProtection="0">
      <alignment horizontal="left" vertical="top" indent="1"/>
    </xf>
    <xf numFmtId="181" fontId="80" fillId="37" borderId="129">
      <protection locked="0"/>
    </xf>
    <xf numFmtId="0" fontId="9" fillId="16" borderId="104" applyNumberFormat="0" applyProtection="0">
      <alignment horizontal="left" vertical="center" indent="1"/>
    </xf>
    <xf numFmtId="4" fontId="71" fillId="12" borderId="104" applyNumberFormat="0" applyProtection="0">
      <alignment vertical="center"/>
    </xf>
    <xf numFmtId="10" fontId="76" fillId="40" borderId="129" applyNumberFormat="0" applyBorder="0" applyAlignment="0" applyProtection="0"/>
    <xf numFmtId="0" fontId="9" fillId="31" borderId="104" applyNumberFormat="0" applyProtection="0">
      <alignment horizontal="left" vertical="center" indent="1"/>
    </xf>
    <xf numFmtId="211" fontId="82" fillId="37" borderId="129">
      <alignment horizontal="center"/>
      <protection locked="0"/>
    </xf>
    <xf numFmtId="4" fontId="69" fillId="10" borderId="104" applyNumberFormat="0" applyProtection="0">
      <alignment horizontal="right" vertical="center"/>
    </xf>
    <xf numFmtId="0" fontId="69" fillId="10" borderId="104" applyNumberFormat="0" applyProtection="0">
      <alignment horizontal="left" vertical="top" indent="1"/>
    </xf>
    <xf numFmtId="40" fontId="89" fillId="40" borderId="129">
      <alignment vertical="center"/>
    </xf>
    <xf numFmtId="49" fontId="95" fillId="38" borderId="129" applyProtection="0">
      <alignment horizontal="left" indent="1"/>
      <protection locked="0"/>
    </xf>
    <xf numFmtId="211" fontId="82" fillId="37" borderId="129">
      <alignment horizontal="center"/>
      <protection locked="0"/>
    </xf>
    <xf numFmtId="4" fontId="69" fillId="29" borderId="104" applyNumberFormat="0" applyProtection="0">
      <alignment horizontal="right" vertical="center"/>
    </xf>
    <xf numFmtId="49" fontId="95" fillId="38" borderId="129" applyProtection="0">
      <alignment horizontal="left" indent="1"/>
      <protection locked="0"/>
    </xf>
    <xf numFmtId="40" fontId="89" fillId="40" borderId="129">
      <alignment vertical="center"/>
    </xf>
    <xf numFmtId="40" fontId="89" fillId="40" borderId="129">
      <alignment vertical="center"/>
    </xf>
    <xf numFmtId="49" fontId="95" fillId="37" borderId="129" applyProtection="0">
      <alignment horizontal="left" indent="1"/>
      <protection locked="0"/>
    </xf>
    <xf numFmtId="0" fontId="9" fillId="14" borderId="104" applyNumberFormat="0" applyProtection="0">
      <alignment horizontal="left" vertical="center" indent="1"/>
    </xf>
    <xf numFmtId="4" fontId="69" fillId="10" borderId="104" applyNumberFormat="0" applyProtection="0">
      <alignment horizontal="right" vertical="center"/>
    </xf>
    <xf numFmtId="0" fontId="9" fillId="31" borderId="104" applyNumberFormat="0" applyProtection="0">
      <alignment horizontal="left" vertical="top" indent="1"/>
    </xf>
    <xf numFmtId="49" fontId="95" fillId="37" borderId="129" applyProtection="0">
      <alignment horizontal="left" indent="1"/>
      <protection locked="0"/>
    </xf>
    <xf numFmtId="4" fontId="69" fillId="31" borderId="104" applyNumberFormat="0" applyProtection="0">
      <alignment horizontal="right" vertical="center"/>
    </xf>
    <xf numFmtId="0" fontId="9" fillId="14" borderId="104" applyNumberFormat="0" applyProtection="0">
      <alignment horizontal="left" vertical="center" indent="1"/>
    </xf>
    <xf numFmtId="211" fontId="82" fillId="37" borderId="129">
      <alignment horizontal="center"/>
      <protection locked="0"/>
    </xf>
    <xf numFmtId="0" fontId="9" fillId="14" borderId="104" applyNumberFormat="0" applyProtection="0">
      <alignment horizontal="left" vertical="center" indent="1"/>
    </xf>
    <xf numFmtId="4" fontId="69" fillId="12" borderId="104" applyNumberFormat="0" applyProtection="0">
      <alignment horizontal="left" vertical="center" indent="1"/>
    </xf>
    <xf numFmtId="0" fontId="9" fillId="31" borderId="104" applyNumberFormat="0" applyProtection="0">
      <alignment horizontal="left" vertical="center" indent="1"/>
    </xf>
    <xf numFmtId="211" fontId="82" fillId="37" borderId="129">
      <alignment horizontal="center"/>
      <protection locked="0"/>
    </xf>
    <xf numFmtId="181" fontId="80" fillId="37" borderId="129">
      <protection locked="0"/>
    </xf>
    <xf numFmtId="0" fontId="9" fillId="0" borderId="128" applyFont="0" applyFill="0" applyBorder="0" applyAlignment="0" applyProtection="0"/>
    <xf numFmtId="4" fontId="69" fillId="26" borderId="104" applyNumberFormat="0" applyProtection="0">
      <alignment horizontal="right" vertical="center"/>
    </xf>
    <xf numFmtId="211" fontId="82" fillId="37" borderId="129">
      <alignment horizontal="center"/>
      <protection locked="0"/>
    </xf>
    <xf numFmtId="0" fontId="9" fillId="14" borderId="104" applyNumberFormat="0" applyProtection="0">
      <alignment horizontal="left" vertical="center" indent="1"/>
    </xf>
    <xf numFmtId="211" fontId="82" fillId="37" borderId="129">
      <alignment horizontal="center"/>
      <protection locked="0"/>
    </xf>
    <xf numFmtId="40" fontId="89" fillId="40" borderId="129">
      <alignment vertical="center"/>
    </xf>
    <xf numFmtId="49" fontId="95" fillId="37" borderId="129" applyProtection="0">
      <alignment horizontal="left" indent="1"/>
      <protection locked="0"/>
    </xf>
    <xf numFmtId="0" fontId="9" fillId="40" borderId="124" applyNumberFormat="0" applyFont="0" applyBorder="0" applyAlignment="0" applyProtection="0"/>
    <xf numFmtId="10" fontId="76" fillId="40" borderId="129" applyNumberFormat="0" applyBorder="0" applyAlignment="0" applyProtection="0"/>
    <xf numFmtId="4" fontId="69" fillId="31" borderId="104" applyNumberFormat="0" applyProtection="0">
      <alignment horizontal="right" vertical="center"/>
    </xf>
    <xf numFmtId="0" fontId="9" fillId="48" borderId="125" applyNumberFormat="0" applyAlignment="0" applyProtection="0"/>
    <xf numFmtId="4" fontId="68" fillId="25" borderId="104" applyNumberFormat="0" applyProtection="0">
      <alignment vertical="center"/>
    </xf>
    <xf numFmtId="0" fontId="9" fillId="10" borderId="104" applyNumberFormat="0" applyProtection="0">
      <alignment horizontal="left" vertical="center" indent="1"/>
    </xf>
    <xf numFmtId="0" fontId="9" fillId="16" borderId="104" applyNumberFormat="0" applyProtection="0">
      <alignment horizontal="left" vertical="center" indent="1"/>
    </xf>
    <xf numFmtId="0" fontId="9" fillId="10" borderId="104" applyNumberFormat="0" applyProtection="0">
      <alignment horizontal="left" vertical="center" indent="1"/>
    </xf>
    <xf numFmtId="0" fontId="9" fillId="31" borderId="104" applyNumberFormat="0" applyProtection="0">
      <alignment horizontal="left" vertical="center" indent="1"/>
    </xf>
    <xf numFmtId="0" fontId="9" fillId="40" borderId="124" applyNumberFormat="0" applyFont="0" applyBorder="0" applyAlignment="0" applyProtection="0"/>
    <xf numFmtId="4" fontId="69" fillId="35" borderId="104" applyNumberFormat="0" applyProtection="0">
      <alignment horizontal="left" vertical="center" indent="1"/>
    </xf>
    <xf numFmtId="4" fontId="69" fillId="29" borderId="104" applyNumberFormat="0" applyProtection="0">
      <alignment horizontal="right" vertical="center"/>
    </xf>
    <xf numFmtId="0" fontId="9" fillId="14" borderId="104" applyNumberFormat="0" applyProtection="0">
      <alignment horizontal="left" vertical="center" indent="1"/>
    </xf>
    <xf numFmtId="4" fontId="71" fillId="31" borderId="104" applyNumberFormat="0" applyProtection="0">
      <alignment horizontal="right" vertical="center"/>
    </xf>
    <xf numFmtId="4" fontId="69" fillId="31" borderId="104" applyNumberFormat="0" applyProtection="0">
      <alignment horizontal="right" vertical="center"/>
    </xf>
    <xf numFmtId="4" fontId="69" fillId="31" borderId="104" applyNumberFormat="0" applyProtection="0">
      <alignment horizontal="right" vertical="center"/>
    </xf>
    <xf numFmtId="0" fontId="9" fillId="31" borderId="104" applyNumberFormat="0" applyProtection="0">
      <alignment horizontal="left" vertical="top" indent="1"/>
    </xf>
    <xf numFmtId="0" fontId="67" fillId="25" borderId="104" applyNumberFormat="0" applyProtection="0">
      <alignment horizontal="left" vertical="top" indent="1"/>
    </xf>
    <xf numFmtId="0" fontId="9" fillId="31" borderId="104" applyNumberFormat="0" applyProtection="0">
      <alignment horizontal="left" vertical="center" indent="1"/>
    </xf>
    <xf numFmtId="0" fontId="94" fillId="0" borderId="128">
      <alignment horizontal="left" vertical="center"/>
    </xf>
    <xf numFmtId="49" fontId="95" fillId="37" borderId="129" applyProtection="0">
      <alignment horizontal="left" indent="1"/>
      <protection locked="0"/>
    </xf>
    <xf numFmtId="4" fontId="69" fillId="23" borderId="104" applyNumberFormat="0" applyProtection="0">
      <alignment horizontal="right" vertical="center"/>
    </xf>
    <xf numFmtId="40" fontId="89" fillId="19" borderId="101">
      <alignment vertical="center"/>
    </xf>
    <xf numFmtId="4" fontId="67" fillId="25" borderId="104" applyNumberFormat="0" applyProtection="0">
      <alignment vertical="center"/>
    </xf>
    <xf numFmtId="4" fontId="68" fillId="25" borderId="104" applyNumberFormat="0" applyProtection="0">
      <alignment vertical="center"/>
    </xf>
    <xf numFmtId="4" fontId="67" fillId="25" borderId="104" applyNumberFormat="0" applyProtection="0">
      <alignment horizontal="left" vertical="center" indent="1"/>
    </xf>
    <xf numFmtId="0" fontId="67" fillId="25" borderId="104" applyNumberFormat="0" applyProtection="0">
      <alignment horizontal="left" vertical="top" indent="1"/>
    </xf>
    <xf numFmtId="4" fontId="69" fillId="15" borderId="104" applyNumberFormat="0" applyProtection="0">
      <alignment horizontal="right" vertical="center"/>
    </xf>
    <xf numFmtId="4" fontId="69" fillId="11" borderId="104" applyNumberFormat="0" applyProtection="0">
      <alignment horizontal="right" vertical="center"/>
    </xf>
    <xf numFmtId="4" fontId="69" fillId="23" borderId="104" applyNumberFormat="0" applyProtection="0">
      <alignment horizontal="right" vertical="center"/>
    </xf>
    <xf numFmtId="4" fontId="69" fillId="24" borderId="104" applyNumberFormat="0" applyProtection="0">
      <alignment horizontal="right" vertical="center"/>
    </xf>
    <xf numFmtId="4" fontId="69" fillId="26" borderId="104" applyNumberFormat="0" applyProtection="0">
      <alignment horizontal="right" vertical="center"/>
    </xf>
    <xf numFmtId="4" fontId="69" fillId="27" borderId="104" applyNumberFormat="0" applyProtection="0">
      <alignment horizontal="right" vertical="center"/>
    </xf>
    <xf numFmtId="4" fontId="69" fillId="17" borderId="104" applyNumberFormat="0" applyProtection="0">
      <alignment horizontal="right" vertical="center"/>
    </xf>
    <xf numFmtId="4" fontId="69" fillId="28" borderId="104" applyNumberFormat="0" applyProtection="0">
      <alignment horizontal="right" vertical="center"/>
    </xf>
    <xf numFmtId="4" fontId="69" fillId="29" borderId="104" applyNumberFormat="0" applyProtection="0">
      <alignment horizontal="right" vertical="center"/>
    </xf>
    <xf numFmtId="4" fontId="69" fillId="10" borderId="104" applyNumberFormat="0" applyProtection="0">
      <alignment horizontal="right" vertical="center"/>
    </xf>
    <xf numFmtId="0" fontId="9" fillId="16" borderId="104" applyNumberFormat="0" applyProtection="0">
      <alignment horizontal="left" vertical="center" indent="1"/>
    </xf>
    <xf numFmtId="0" fontId="9" fillId="16" borderId="104" applyNumberFormat="0" applyProtection="0">
      <alignment horizontal="left" vertical="top" indent="1"/>
    </xf>
    <xf numFmtId="0" fontId="9" fillId="10" borderId="104" applyNumberFormat="0" applyProtection="0">
      <alignment horizontal="left" vertical="center" indent="1"/>
    </xf>
    <xf numFmtId="0" fontId="9" fillId="10" borderId="104" applyNumberFormat="0" applyProtection="0">
      <alignment horizontal="left" vertical="top" indent="1"/>
    </xf>
    <xf numFmtId="0" fontId="9" fillId="14" borderId="104" applyNumberFormat="0" applyProtection="0">
      <alignment horizontal="left" vertical="center" indent="1"/>
    </xf>
    <xf numFmtId="0" fontId="9" fillId="14" borderId="104" applyNumberFormat="0" applyProtection="0">
      <alignment horizontal="left" vertical="top" indent="1"/>
    </xf>
    <xf numFmtId="0" fontId="9" fillId="31" borderId="104" applyNumberFormat="0" applyProtection="0">
      <alignment horizontal="left" vertical="center" indent="1"/>
    </xf>
    <xf numFmtId="0" fontId="9" fillId="31" borderId="104" applyNumberFormat="0" applyProtection="0">
      <alignment horizontal="left" vertical="top" indent="1"/>
    </xf>
    <xf numFmtId="4" fontId="69" fillId="12" borderId="104" applyNumberFormat="0" applyProtection="0">
      <alignment vertical="center"/>
    </xf>
    <xf numFmtId="4" fontId="71" fillId="12" borderId="104" applyNumberFormat="0" applyProtection="0">
      <alignment vertical="center"/>
    </xf>
    <xf numFmtId="4" fontId="69" fillId="12" borderId="104" applyNumberFormat="0" applyProtection="0">
      <alignment horizontal="left" vertical="center" indent="1"/>
    </xf>
    <xf numFmtId="0" fontId="69" fillId="12" borderId="104" applyNumberFormat="0" applyProtection="0">
      <alignment horizontal="left" vertical="top" indent="1"/>
    </xf>
    <xf numFmtId="4" fontId="69" fillId="31" borderId="104" applyNumberFormat="0" applyProtection="0">
      <alignment horizontal="right" vertical="center"/>
    </xf>
    <xf numFmtId="4" fontId="71" fillId="31" borderId="104" applyNumberFormat="0" applyProtection="0">
      <alignment horizontal="right" vertical="center"/>
    </xf>
    <xf numFmtId="4" fontId="69" fillId="35" borderId="104" applyNumberFormat="0" applyProtection="0">
      <alignment horizontal="left" vertical="center" indent="1"/>
    </xf>
    <xf numFmtId="0" fontId="69" fillId="10" borderId="104" applyNumberFormat="0" applyProtection="0">
      <alignment horizontal="left" vertical="top" indent="1"/>
    </xf>
    <xf numFmtId="4" fontId="73" fillId="31" borderId="104" applyNumberFormat="0" applyProtection="0">
      <alignment horizontal="right" vertical="center"/>
    </xf>
    <xf numFmtId="0" fontId="9" fillId="16" borderId="104" applyNumberFormat="0" applyProtection="0">
      <alignment horizontal="left" vertical="center" indent="1"/>
    </xf>
    <xf numFmtId="4" fontId="69" fillId="31" borderId="104" applyNumberFormat="0" applyProtection="0">
      <alignment horizontal="right" vertical="center"/>
    </xf>
    <xf numFmtId="0" fontId="9" fillId="10" borderId="104" applyNumberFormat="0" applyProtection="0">
      <alignment horizontal="left" vertical="center" indent="1"/>
    </xf>
    <xf numFmtId="0" fontId="9" fillId="14" borderId="104" applyNumberFormat="0" applyProtection="0">
      <alignment horizontal="left" vertical="center" indent="1"/>
    </xf>
    <xf numFmtId="0" fontId="9" fillId="31" borderId="104" applyNumberFormat="0" applyProtection="0">
      <alignment horizontal="left" vertical="center" indent="1"/>
    </xf>
    <xf numFmtId="4" fontId="69" fillId="31" borderId="104" applyNumberFormat="0" applyProtection="0">
      <alignment horizontal="right" vertical="center"/>
    </xf>
    <xf numFmtId="4" fontId="71" fillId="31" borderId="104" applyNumberFormat="0" applyProtection="0">
      <alignment horizontal="right" vertical="center"/>
    </xf>
    <xf numFmtId="0" fontId="9" fillId="16" borderId="104" applyNumberFormat="0" applyProtection="0">
      <alignment horizontal="left" vertical="center" indent="1"/>
    </xf>
    <xf numFmtId="4" fontId="69" fillId="31" borderId="104" applyNumberFormat="0" applyProtection="0">
      <alignment horizontal="right" vertical="center"/>
    </xf>
    <xf numFmtId="4" fontId="71" fillId="31" borderId="104" applyNumberFormat="0" applyProtection="0">
      <alignment horizontal="right" vertical="center"/>
    </xf>
    <xf numFmtId="0" fontId="9" fillId="10" borderId="104" applyNumberFormat="0" applyProtection="0">
      <alignment horizontal="left" vertical="center" indent="1"/>
    </xf>
    <xf numFmtId="0" fontId="9" fillId="14" borderId="104" applyNumberFormat="0" applyProtection="0">
      <alignment horizontal="left" vertical="center" indent="1"/>
    </xf>
    <xf numFmtId="0" fontId="9" fillId="31" borderId="104" applyNumberFormat="0" applyProtection="0">
      <alignment horizontal="left" vertical="center" indent="1"/>
    </xf>
    <xf numFmtId="4" fontId="69" fillId="12" borderId="104" applyNumberFormat="0" applyProtection="0">
      <alignment horizontal="left" vertical="center" indent="1"/>
    </xf>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40" fontId="89" fillId="40" borderId="129">
      <alignment vertical="center"/>
    </xf>
    <xf numFmtId="211" fontId="82" fillId="37" borderId="129">
      <alignment horizontal="center"/>
      <protection locked="0"/>
    </xf>
    <xf numFmtId="49" fontId="95" fillId="38" borderId="129" applyProtection="0">
      <alignment horizontal="left" indent="1"/>
      <protection locked="0"/>
    </xf>
    <xf numFmtId="211" fontId="82" fillId="37" borderId="129">
      <alignment horizontal="center"/>
      <protection locked="0"/>
    </xf>
    <xf numFmtId="0" fontId="94" fillId="0" borderId="128">
      <alignment horizontal="left" vertical="center"/>
    </xf>
    <xf numFmtId="181" fontId="80" fillId="37" borderId="129">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49" fontId="95" fillId="37" borderId="129" applyProtection="0">
      <alignment horizontal="left" indent="1"/>
      <protection locked="0"/>
    </xf>
    <xf numFmtId="0" fontId="9" fillId="0" borderId="128" applyFont="0" applyFill="0" applyBorder="0" applyAlignment="0" applyProtection="0"/>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0" fontId="94" fillId="0" borderId="128">
      <alignment horizontal="left" vertical="center"/>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40" borderId="124" applyNumberFormat="0" applyFont="0" applyBorder="0" applyAlignment="0" applyProtection="0"/>
    <xf numFmtId="0" fontId="9" fillId="40" borderId="124" applyNumberFormat="0" applyFont="0" applyBorder="0" applyAlignment="0" applyProtection="0"/>
    <xf numFmtId="10" fontId="76" fillId="40" borderId="129" applyNumberFormat="0" applyBorder="0" applyAlignment="0" applyProtection="0"/>
    <xf numFmtId="0" fontId="9" fillId="48" borderId="125" applyNumberFormat="0" applyAlignment="0" applyProtection="0"/>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0" borderId="128" applyFont="0" applyFill="0" applyBorder="0" applyAlignment="0" applyProtection="0"/>
    <xf numFmtId="49" fontId="95" fillId="38" borderId="129" applyProtection="0">
      <alignment horizontal="left" indent="1"/>
      <protection locked="0"/>
    </xf>
    <xf numFmtId="211" fontId="82" fillId="37" borderId="129">
      <alignment horizontal="center"/>
      <protection locked="0"/>
    </xf>
    <xf numFmtId="181" fontId="80" fillId="37" borderId="129">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211" fontId="82" fillId="37" borderId="129">
      <alignment horizontal="center"/>
      <protection locked="0"/>
    </xf>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49" fontId="95" fillId="37" borderId="129" applyProtection="0">
      <alignment horizontal="left" indent="1"/>
      <protection locked="0"/>
    </xf>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0" fontId="94" fillId="0" borderId="128">
      <alignment horizontal="left" vertical="center"/>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40" borderId="124" applyNumberFormat="0" applyFont="0" applyBorder="0" applyAlignment="0" applyProtection="0"/>
    <xf numFmtId="0" fontId="9" fillId="40" borderId="124" applyNumberFormat="0" applyFont="0" applyBorder="0" applyAlignment="0" applyProtection="0"/>
    <xf numFmtId="10" fontId="76" fillId="40" borderId="129" applyNumberFormat="0" applyBorder="0" applyAlignment="0" applyProtection="0"/>
    <xf numFmtId="0" fontId="9" fillId="48" borderId="125" applyNumberFormat="0" applyAlignment="0" applyProtection="0"/>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0" borderId="128" applyFont="0" applyFill="0" applyBorder="0" applyAlignment="0" applyProtection="0"/>
    <xf numFmtId="49" fontId="95" fillId="38" borderId="129" applyProtection="0">
      <alignment horizontal="left" indent="1"/>
      <protection locked="0"/>
    </xf>
    <xf numFmtId="211" fontId="82" fillId="37" borderId="129">
      <alignment horizontal="center"/>
      <protection locked="0"/>
    </xf>
    <xf numFmtId="0" fontId="94" fillId="0" borderId="128">
      <alignment horizontal="left" vertical="center"/>
    </xf>
    <xf numFmtId="181" fontId="80" fillId="37" borderId="129">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211" fontId="82" fillId="37" borderId="129">
      <alignment horizontal="center"/>
      <protection locked="0"/>
    </xf>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49" fontId="95" fillId="37" borderId="129" applyProtection="0">
      <alignment horizontal="left" indent="1"/>
      <protection locked="0"/>
    </xf>
    <xf numFmtId="181" fontId="80" fillId="37" borderId="129">
      <protection locked="0"/>
    </xf>
    <xf numFmtId="4" fontId="67" fillId="25" borderId="104" applyNumberFormat="0" applyProtection="0">
      <alignment vertical="center"/>
    </xf>
    <xf numFmtId="4" fontId="68" fillId="25" borderId="104" applyNumberFormat="0" applyProtection="0">
      <alignment vertical="center"/>
    </xf>
    <xf numFmtId="4" fontId="67" fillId="25" borderId="104" applyNumberFormat="0" applyProtection="0">
      <alignment horizontal="left" vertical="center" indent="1"/>
    </xf>
    <xf numFmtId="0" fontId="67" fillId="25" borderId="104" applyNumberFormat="0" applyProtection="0">
      <alignment horizontal="left" vertical="top" indent="1"/>
    </xf>
    <xf numFmtId="4" fontId="69" fillId="15" borderId="104" applyNumberFormat="0" applyProtection="0">
      <alignment horizontal="right" vertical="center"/>
    </xf>
    <xf numFmtId="4" fontId="69" fillId="11" borderId="104" applyNumberFormat="0" applyProtection="0">
      <alignment horizontal="right" vertical="center"/>
    </xf>
    <xf numFmtId="4" fontId="69" fillId="23" borderId="104" applyNumberFormat="0" applyProtection="0">
      <alignment horizontal="right" vertical="center"/>
    </xf>
    <xf numFmtId="4" fontId="69" fillId="24" borderId="104" applyNumberFormat="0" applyProtection="0">
      <alignment horizontal="right" vertical="center"/>
    </xf>
    <xf numFmtId="4" fontId="69" fillId="26" borderId="104" applyNumberFormat="0" applyProtection="0">
      <alignment horizontal="right" vertical="center"/>
    </xf>
    <xf numFmtId="4" fontId="69" fillId="27" borderId="104" applyNumberFormat="0" applyProtection="0">
      <alignment horizontal="right" vertical="center"/>
    </xf>
    <xf numFmtId="4" fontId="69" fillId="17" borderId="104" applyNumberFormat="0" applyProtection="0">
      <alignment horizontal="right" vertical="center"/>
    </xf>
    <xf numFmtId="4" fontId="69" fillId="28" borderId="104" applyNumberFormat="0" applyProtection="0">
      <alignment horizontal="right" vertical="center"/>
    </xf>
    <xf numFmtId="4" fontId="69" fillId="29" borderId="104" applyNumberFormat="0" applyProtection="0">
      <alignment horizontal="right" vertical="center"/>
    </xf>
    <xf numFmtId="4" fontId="69" fillId="10" borderId="104" applyNumberFormat="0" applyProtection="0">
      <alignment horizontal="right" vertical="center"/>
    </xf>
    <xf numFmtId="0" fontId="9" fillId="16" borderId="104" applyNumberFormat="0" applyProtection="0">
      <alignment horizontal="left" vertical="center" indent="1"/>
    </xf>
    <xf numFmtId="0" fontId="9" fillId="16" borderId="104" applyNumberFormat="0" applyProtection="0">
      <alignment horizontal="left" vertical="top" indent="1"/>
    </xf>
    <xf numFmtId="0" fontId="9" fillId="10" borderId="104" applyNumberFormat="0" applyProtection="0">
      <alignment horizontal="left" vertical="center" indent="1"/>
    </xf>
    <xf numFmtId="0" fontId="9" fillId="10" borderId="104" applyNumberFormat="0" applyProtection="0">
      <alignment horizontal="left" vertical="top" indent="1"/>
    </xf>
    <xf numFmtId="0" fontId="9" fillId="14" borderId="104" applyNumberFormat="0" applyProtection="0">
      <alignment horizontal="left" vertical="center" indent="1"/>
    </xf>
    <xf numFmtId="0" fontId="9" fillId="14" borderId="104" applyNumberFormat="0" applyProtection="0">
      <alignment horizontal="left" vertical="top" indent="1"/>
    </xf>
    <xf numFmtId="0" fontId="9" fillId="31" borderId="104" applyNumberFormat="0" applyProtection="0">
      <alignment horizontal="left" vertical="center" indent="1"/>
    </xf>
    <xf numFmtId="0" fontId="9" fillId="31" borderId="104" applyNumberFormat="0" applyProtection="0">
      <alignment horizontal="left" vertical="top" indent="1"/>
    </xf>
    <xf numFmtId="4" fontId="69" fillId="12" borderId="104" applyNumberFormat="0" applyProtection="0">
      <alignment vertical="center"/>
    </xf>
    <xf numFmtId="4" fontId="71" fillId="12" borderId="104" applyNumberFormat="0" applyProtection="0">
      <alignment vertical="center"/>
    </xf>
    <xf numFmtId="4" fontId="69" fillId="12" borderId="104" applyNumberFormat="0" applyProtection="0">
      <alignment horizontal="left" vertical="center" indent="1"/>
    </xf>
    <xf numFmtId="0" fontId="69" fillId="12" borderId="104" applyNumberFormat="0" applyProtection="0">
      <alignment horizontal="left" vertical="top" indent="1"/>
    </xf>
    <xf numFmtId="4" fontId="69" fillId="31" borderId="104" applyNumberFormat="0" applyProtection="0">
      <alignment horizontal="right" vertical="center"/>
    </xf>
    <xf numFmtId="4" fontId="71" fillId="31" borderId="104" applyNumberFormat="0" applyProtection="0">
      <alignment horizontal="right" vertical="center"/>
    </xf>
    <xf numFmtId="4" fontId="69" fillId="35" borderId="104" applyNumberFormat="0" applyProtection="0">
      <alignment horizontal="left" vertical="center" indent="1"/>
    </xf>
    <xf numFmtId="0" fontId="69" fillId="10" borderId="104" applyNumberFormat="0" applyProtection="0">
      <alignment horizontal="left" vertical="top" indent="1"/>
    </xf>
    <xf numFmtId="4" fontId="73" fillId="31" borderId="104" applyNumberFormat="0" applyProtection="0">
      <alignment horizontal="right" vertical="center"/>
    </xf>
    <xf numFmtId="0" fontId="9" fillId="16" borderId="104" applyNumberFormat="0" applyProtection="0">
      <alignment horizontal="left" vertical="center" indent="1"/>
    </xf>
    <xf numFmtId="4" fontId="69" fillId="31" borderId="104" applyNumberFormat="0" applyProtection="0">
      <alignment horizontal="right" vertical="center"/>
    </xf>
    <xf numFmtId="0" fontId="9" fillId="10" borderId="104" applyNumberFormat="0" applyProtection="0">
      <alignment horizontal="left" vertical="center" indent="1"/>
    </xf>
    <xf numFmtId="0" fontId="9" fillId="14" borderId="104" applyNumberFormat="0" applyProtection="0">
      <alignment horizontal="left" vertical="center" indent="1"/>
    </xf>
    <xf numFmtId="0" fontId="9" fillId="31" borderId="104" applyNumberFormat="0" applyProtection="0">
      <alignment horizontal="left" vertical="center" indent="1"/>
    </xf>
    <xf numFmtId="4" fontId="69" fillId="31" borderId="104" applyNumberFormat="0" applyProtection="0">
      <alignment horizontal="right" vertical="center"/>
    </xf>
    <xf numFmtId="4" fontId="71" fillId="31" borderId="104" applyNumberFormat="0" applyProtection="0">
      <alignment horizontal="right" vertical="center"/>
    </xf>
    <xf numFmtId="0" fontId="9" fillId="16" borderId="104" applyNumberFormat="0" applyProtection="0">
      <alignment horizontal="left" vertical="center" indent="1"/>
    </xf>
    <xf numFmtId="4" fontId="69" fillId="31" borderId="104" applyNumberFormat="0" applyProtection="0">
      <alignment horizontal="right" vertical="center"/>
    </xf>
    <xf numFmtId="4" fontId="71" fillId="31" borderId="104" applyNumberFormat="0" applyProtection="0">
      <alignment horizontal="right" vertical="center"/>
    </xf>
    <xf numFmtId="0" fontId="9" fillId="10" borderId="104" applyNumberFormat="0" applyProtection="0">
      <alignment horizontal="left" vertical="center" indent="1"/>
    </xf>
    <xf numFmtId="0" fontId="9" fillId="14" borderId="104" applyNumberFormat="0" applyProtection="0">
      <alignment horizontal="left" vertical="center" indent="1"/>
    </xf>
    <xf numFmtId="0" fontId="9" fillId="31" borderId="104" applyNumberFormat="0" applyProtection="0">
      <alignment horizontal="left" vertical="center" indent="1"/>
    </xf>
    <xf numFmtId="4" fontId="69" fillId="12" borderId="104" applyNumberFormat="0" applyProtection="0">
      <alignment horizontal="left" vertical="center" indent="1"/>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19" borderId="101">
      <alignment vertical="center"/>
    </xf>
    <xf numFmtId="4" fontId="67" fillId="25" borderId="104" applyNumberFormat="0" applyProtection="0">
      <alignment vertical="center"/>
    </xf>
    <xf numFmtId="4" fontId="68" fillId="25" borderId="104" applyNumberFormat="0" applyProtection="0">
      <alignment vertical="center"/>
    </xf>
    <xf numFmtId="4" fontId="67" fillId="25" borderId="104" applyNumberFormat="0" applyProtection="0">
      <alignment horizontal="left" vertical="center" indent="1"/>
    </xf>
    <xf numFmtId="0" fontId="67" fillId="25" borderId="104" applyNumberFormat="0" applyProtection="0">
      <alignment horizontal="left" vertical="top" indent="1"/>
    </xf>
    <xf numFmtId="4" fontId="69" fillId="15" borderId="104" applyNumberFormat="0" applyProtection="0">
      <alignment horizontal="right" vertical="center"/>
    </xf>
    <xf numFmtId="4" fontId="69" fillId="11" borderId="104" applyNumberFormat="0" applyProtection="0">
      <alignment horizontal="right" vertical="center"/>
    </xf>
    <xf numFmtId="4" fontId="69" fillId="23" borderId="104" applyNumberFormat="0" applyProtection="0">
      <alignment horizontal="right" vertical="center"/>
    </xf>
    <xf numFmtId="4" fontId="69" fillId="24" borderId="104" applyNumberFormat="0" applyProtection="0">
      <alignment horizontal="right" vertical="center"/>
    </xf>
    <xf numFmtId="4" fontId="69" fillId="26" borderId="104" applyNumberFormat="0" applyProtection="0">
      <alignment horizontal="right" vertical="center"/>
    </xf>
    <xf numFmtId="4" fontId="69" fillId="27" borderId="104" applyNumberFormat="0" applyProtection="0">
      <alignment horizontal="right" vertical="center"/>
    </xf>
    <xf numFmtId="4" fontId="69" fillId="17" borderId="104" applyNumberFormat="0" applyProtection="0">
      <alignment horizontal="right" vertical="center"/>
    </xf>
    <xf numFmtId="4" fontId="69" fillId="28" borderId="104" applyNumberFormat="0" applyProtection="0">
      <alignment horizontal="right" vertical="center"/>
    </xf>
    <xf numFmtId="4" fontId="69" fillId="29" borderId="104" applyNumberFormat="0" applyProtection="0">
      <alignment horizontal="right" vertical="center"/>
    </xf>
    <xf numFmtId="4" fontId="69" fillId="10" borderId="104" applyNumberFormat="0" applyProtection="0">
      <alignment horizontal="right" vertical="center"/>
    </xf>
    <xf numFmtId="0" fontId="9" fillId="16" borderId="104" applyNumberFormat="0" applyProtection="0">
      <alignment horizontal="left" vertical="center" indent="1"/>
    </xf>
    <xf numFmtId="0" fontId="9" fillId="16" borderId="104" applyNumberFormat="0" applyProtection="0">
      <alignment horizontal="left" vertical="top" indent="1"/>
    </xf>
    <xf numFmtId="0" fontId="9" fillId="10" borderId="104" applyNumberFormat="0" applyProtection="0">
      <alignment horizontal="left" vertical="center" indent="1"/>
    </xf>
    <xf numFmtId="0" fontId="9" fillId="10" borderId="104" applyNumberFormat="0" applyProtection="0">
      <alignment horizontal="left" vertical="top" indent="1"/>
    </xf>
    <xf numFmtId="0" fontId="9" fillId="14" borderId="104" applyNumberFormat="0" applyProtection="0">
      <alignment horizontal="left" vertical="center" indent="1"/>
    </xf>
    <xf numFmtId="0" fontId="9" fillId="14" borderId="104" applyNumberFormat="0" applyProtection="0">
      <alignment horizontal="left" vertical="top" indent="1"/>
    </xf>
    <xf numFmtId="0" fontId="9" fillId="31" borderId="104" applyNumberFormat="0" applyProtection="0">
      <alignment horizontal="left" vertical="center" indent="1"/>
    </xf>
    <xf numFmtId="0" fontId="9" fillId="31" borderId="104" applyNumberFormat="0" applyProtection="0">
      <alignment horizontal="left" vertical="top" indent="1"/>
    </xf>
    <xf numFmtId="0" fontId="9" fillId="13" borderId="129" applyNumberFormat="0">
      <protection locked="0"/>
    </xf>
    <xf numFmtId="4" fontId="69" fillId="12" borderId="104" applyNumberFormat="0" applyProtection="0">
      <alignment vertical="center"/>
    </xf>
    <xf numFmtId="4" fontId="71" fillId="12" borderId="104" applyNumberFormat="0" applyProtection="0">
      <alignment vertical="center"/>
    </xf>
    <xf numFmtId="4" fontId="69" fillId="12" borderId="104" applyNumberFormat="0" applyProtection="0">
      <alignment horizontal="left" vertical="center" indent="1"/>
    </xf>
    <xf numFmtId="0" fontId="69" fillId="12" borderId="104" applyNumberFormat="0" applyProtection="0">
      <alignment horizontal="left" vertical="top" indent="1"/>
    </xf>
    <xf numFmtId="4" fontId="69" fillId="31" borderId="104" applyNumberFormat="0" applyProtection="0">
      <alignment horizontal="right" vertical="center"/>
    </xf>
    <xf numFmtId="4" fontId="71" fillId="31" borderId="104" applyNumberFormat="0" applyProtection="0">
      <alignment horizontal="right" vertical="center"/>
    </xf>
    <xf numFmtId="4" fontId="69" fillId="35" borderId="104" applyNumberFormat="0" applyProtection="0">
      <alignment horizontal="left" vertical="center" indent="1"/>
    </xf>
    <xf numFmtId="0" fontId="69" fillId="10" borderId="104" applyNumberFormat="0" applyProtection="0">
      <alignment horizontal="left" vertical="top" indent="1"/>
    </xf>
    <xf numFmtId="4" fontId="73" fillId="31" borderId="104" applyNumberFormat="0" applyProtection="0">
      <alignment horizontal="right" vertical="center"/>
    </xf>
    <xf numFmtId="0" fontId="9" fillId="16" borderId="104" applyNumberFormat="0" applyProtection="0">
      <alignment horizontal="left" vertical="center" indent="1"/>
    </xf>
    <xf numFmtId="4" fontId="69" fillId="31" borderId="104" applyNumberFormat="0" applyProtection="0">
      <alignment horizontal="right" vertical="center"/>
    </xf>
    <xf numFmtId="0" fontId="9" fillId="10" borderId="104" applyNumberFormat="0" applyProtection="0">
      <alignment horizontal="left" vertical="center" indent="1"/>
    </xf>
    <xf numFmtId="0" fontId="9" fillId="14" borderId="104" applyNumberFormat="0" applyProtection="0">
      <alignment horizontal="left" vertical="center" indent="1"/>
    </xf>
    <xf numFmtId="0" fontId="9" fillId="31" borderId="104" applyNumberFormat="0" applyProtection="0">
      <alignment horizontal="left" vertical="center" indent="1"/>
    </xf>
    <xf numFmtId="4" fontId="69" fillId="31" borderId="104" applyNumberFormat="0" applyProtection="0">
      <alignment horizontal="right" vertical="center"/>
    </xf>
    <xf numFmtId="4" fontId="71" fillId="31" borderId="104" applyNumberFormat="0" applyProtection="0">
      <alignment horizontal="right" vertical="center"/>
    </xf>
    <xf numFmtId="0" fontId="9" fillId="16" borderId="104" applyNumberFormat="0" applyProtection="0">
      <alignment horizontal="left" vertical="center" indent="1"/>
    </xf>
    <xf numFmtId="4" fontId="69" fillId="31" borderId="104" applyNumberFormat="0" applyProtection="0">
      <alignment horizontal="right" vertical="center"/>
    </xf>
    <xf numFmtId="4" fontId="71" fillId="31" borderId="104" applyNumberFormat="0" applyProtection="0">
      <alignment horizontal="right" vertical="center"/>
    </xf>
    <xf numFmtId="0" fontId="9" fillId="10" borderId="104" applyNumberFormat="0" applyProtection="0">
      <alignment horizontal="left" vertical="center" indent="1"/>
    </xf>
    <xf numFmtId="0" fontId="9" fillId="14" borderId="104" applyNumberFormat="0" applyProtection="0">
      <alignment horizontal="left" vertical="center" indent="1"/>
    </xf>
    <xf numFmtId="0" fontId="9" fillId="31" borderId="104" applyNumberFormat="0" applyProtection="0">
      <alignment horizontal="left" vertical="center" indent="1"/>
    </xf>
    <xf numFmtId="4" fontId="69" fillId="12" borderId="104" applyNumberFormat="0" applyProtection="0">
      <alignment horizontal="left" vertical="center" indent="1"/>
    </xf>
    <xf numFmtId="40" fontId="89" fillId="40" borderId="129">
      <alignment vertical="center"/>
    </xf>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40" fontId="89" fillId="40" borderId="129">
      <alignment vertical="center"/>
    </xf>
    <xf numFmtId="211" fontId="82" fillId="37" borderId="129">
      <alignment horizontal="center"/>
      <protection locked="0"/>
    </xf>
    <xf numFmtId="49" fontId="95" fillId="38" borderId="129" applyProtection="0">
      <alignment horizontal="left" indent="1"/>
      <protection locked="0"/>
    </xf>
    <xf numFmtId="211" fontId="82" fillId="37" borderId="129">
      <alignment horizontal="center"/>
      <protection locked="0"/>
    </xf>
    <xf numFmtId="0" fontId="94" fillId="0" borderId="128">
      <alignment horizontal="left" vertical="center"/>
    </xf>
    <xf numFmtId="181" fontId="80" fillId="37" borderId="129">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49" fontId="95" fillId="37" borderId="129" applyProtection="0">
      <alignment horizontal="left" indent="1"/>
      <protection locked="0"/>
    </xf>
    <xf numFmtId="0" fontId="9" fillId="0" borderId="128" applyFont="0" applyFill="0" applyBorder="0" applyAlignment="0" applyProtection="0"/>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0" fontId="94" fillId="0" borderId="128">
      <alignment horizontal="left" vertical="center"/>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40" borderId="124" applyNumberFormat="0" applyFont="0" applyBorder="0" applyAlignment="0" applyProtection="0"/>
    <xf numFmtId="0" fontId="9" fillId="40" borderId="124" applyNumberFormat="0" applyFont="0" applyBorder="0" applyAlignment="0" applyProtection="0"/>
    <xf numFmtId="10" fontId="76" fillId="40" borderId="129" applyNumberFormat="0" applyBorder="0" applyAlignment="0" applyProtection="0"/>
    <xf numFmtId="0" fontId="9" fillId="48" borderId="125" applyNumberFormat="0" applyAlignment="0" applyProtection="0"/>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0" borderId="128" applyFont="0" applyFill="0" applyBorder="0" applyAlignment="0" applyProtection="0"/>
    <xf numFmtId="49" fontId="95" fillId="38" borderId="129" applyProtection="0">
      <alignment horizontal="left" indent="1"/>
      <protection locked="0"/>
    </xf>
    <xf numFmtId="211" fontId="82" fillId="37" borderId="129">
      <alignment horizontal="center"/>
      <protection locked="0"/>
    </xf>
    <xf numFmtId="181" fontId="80" fillId="37" borderId="129">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211" fontId="82" fillId="37" borderId="129">
      <alignment horizontal="center"/>
      <protection locked="0"/>
    </xf>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49" fontId="95" fillId="37" borderId="129" applyProtection="0">
      <alignment horizontal="left" indent="1"/>
      <protection locked="0"/>
    </xf>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0" fontId="94" fillId="0" borderId="128">
      <alignment horizontal="left" vertical="center"/>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40" borderId="124" applyNumberFormat="0" applyFont="0" applyBorder="0" applyAlignment="0" applyProtection="0"/>
    <xf numFmtId="0" fontId="9" fillId="40" borderId="124" applyNumberFormat="0" applyFont="0" applyBorder="0" applyAlignment="0" applyProtection="0"/>
    <xf numFmtId="10" fontId="76" fillId="40" borderId="129" applyNumberFormat="0" applyBorder="0" applyAlignment="0" applyProtection="0"/>
    <xf numFmtId="0" fontId="9" fillId="48" borderId="125" applyNumberFormat="0" applyAlignment="0" applyProtection="0"/>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0" borderId="128" applyFont="0" applyFill="0" applyBorder="0" applyAlignment="0" applyProtection="0"/>
    <xf numFmtId="49" fontId="95" fillId="38" borderId="129" applyProtection="0">
      <alignment horizontal="left" indent="1"/>
      <protection locked="0"/>
    </xf>
    <xf numFmtId="211" fontId="82" fillId="37" borderId="129">
      <alignment horizontal="center"/>
      <protection locked="0"/>
    </xf>
    <xf numFmtId="0" fontId="94" fillId="0" borderId="128">
      <alignment horizontal="left" vertical="center"/>
    </xf>
    <xf numFmtId="181" fontId="80" fillId="37" borderId="129">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211" fontId="82" fillId="37" borderId="129">
      <alignment horizontal="center"/>
      <protection locked="0"/>
    </xf>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49" fontId="95" fillId="37" borderId="129" applyProtection="0">
      <alignment horizontal="left" indent="1"/>
      <protection locked="0"/>
    </xf>
    <xf numFmtId="4" fontId="69" fillId="31" borderId="104" applyNumberFormat="0" applyProtection="0">
      <alignment horizontal="right" vertical="center"/>
    </xf>
    <xf numFmtId="181" fontId="80" fillId="37" borderId="129">
      <protection locked="0"/>
    </xf>
    <xf numFmtId="211" fontId="82" fillId="37" borderId="129">
      <alignment horizontal="center"/>
      <protection locked="0"/>
    </xf>
    <xf numFmtId="0" fontId="9" fillId="48" borderId="125" applyNumberFormat="0" applyAlignment="0" applyProtection="0"/>
    <xf numFmtId="0" fontId="9" fillId="16" borderId="104" applyNumberFormat="0" applyProtection="0">
      <alignment horizontal="left" vertical="center" indent="1"/>
    </xf>
    <xf numFmtId="0" fontId="9" fillId="31" borderId="104" applyNumberFormat="0" applyProtection="0">
      <alignment horizontal="left" vertical="center" indent="1"/>
    </xf>
    <xf numFmtId="181" fontId="80" fillId="37" borderId="129">
      <protection locked="0"/>
    </xf>
    <xf numFmtId="0" fontId="69" fillId="10" borderId="104" applyNumberFormat="0" applyProtection="0">
      <alignment horizontal="left" vertical="top" indent="1"/>
    </xf>
    <xf numFmtId="40" fontId="89" fillId="40" borderId="129">
      <alignment vertical="center"/>
    </xf>
    <xf numFmtId="4" fontId="69" fillId="31" borderId="104" applyNumberFormat="0" applyProtection="0">
      <alignment horizontal="right" vertical="center"/>
    </xf>
    <xf numFmtId="0" fontId="9" fillId="48" borderId="125" applyNumberFormat="0" applyAlignment="0" applyProtection="0"/>
    <xf numFmtId="0" fontId="9" fillId="40" borderId="124" applyNumberFormat="0" applyFont="0" applyBorder="0" applyAlignment="0" applyProtection="0"/>
    <xf numFmtId="0" fontId="9" fillId="16" borderId="104" applyNumberFormat="0" applyProtection="0">
      <alignment horizontal="left" vertical="center" indent="1"/>
    </xf>
    <xf numFmtId="10" fontId="76" fillId="40" borderId="129" applyNumberFormat="0" applyBorder="0" applyAlignment="0" applyProtection="0"/>
    <xf numFmtId="4" fontId="71" fillId="31" borderId="104" applyNumberFormat="0" applyProtection="0">
      <alignment horizontal="right" vertical="center"/>
    </xf>
    <xf numFmtId="4" fontId="69" fillId="27" borderId="104" applyNumberFormat="0" applyProtection="0">
      <alignment horizontal="right" vertical="center"/>
    </xf>
    <xf numFmtId="181" fontId="80" fillId="37" borderId="129">
      <protection locked="0"/>
    </xf>
    <xf numFmtId="0" fontId="9" fillId="16" borderId="104" applyNumberFormat="0" applyProtection="0">
      <alignment horizontal="left" vertical="top" indent="1"/>
    </xf>
    <xf numFmtId="0" fontId="94" fillId="0" borderId="128">
      <alignment horizontal="left" vertical="center"/>
    </xf>
    <xf numFmtId="0" fontId="9" fillId="10" borderId="104" applyNumberFormat="0" applyProtection="0">
      <alignment horizontal="left" vertical="center" indent="1"/>
    </xf>
    <xf numFmtId="181" fontId="80" fillId="37" borderId="129">
      <protection locked="0"/>
    </xf>
    <xf numFmtId="0" fontId="9" fillId="31" borderId="104" applyNumberFormat="0" applyProtection="0">
      <alignment horizontal="left" vertical="center" indent="1"/>
    </xf>
    <xf numFmtId="0" fontId="9" fillId="40" borderId="124" applyNumberFormat="0" applyFont="0" applyBorder="0" applyAlignment="0" applyProtection="0"/>
    <xf numFmtId="4" fontId="73" fillId="31" borderId="104" applyNumberFormat="0" applyProtection="0">
      <alignment horizontal="right" vertical="center"/>
    </xf>
    <xf numFmtId="40" fontId="89" fillId="19" borderId="101">
      <alignment vertical="center"/>
    </xf>
    <xf numFmtId="4" fontId="67" fillId="25" borderId="104" applyNumberFormat="0" applyProtection="0">
      <alignment vertical="center"/>
    </xf>
    <xf numFmtId="4" fontId="68" fillId="25" borderId="104" applyNumberFormat="0" applyProtection="0">
      <alignment vertical="center"/>
    </xf>
    <xf numFmtId="4" fontId="67" fillId="25" borderId="104" applyNumberFormat="0" applyProtection="0">
      <alignment horizontal="left" vertical="center" indent="1"/>
    </xf>
    <xf numFmtId="0" fontId="67" fillId="25" borderId="104" applyNumberFormat="0" applyProtection="0">
      <alignment horizontal="left" vertical="top" indent="1"/>
    </xf>
    <xf numFmtId="4" fontId="69" fillId="15" borderId="104" applyNumberFormat="0" applyProtection="0">
      <alignment horizontal="right" vertical="center"/>
    </xf>
    <xf numFmtId="4" fontId="69" fillId="11" borderId="104" applyNumberFormat="0" applyProtection="0">
      <alignment horizontal="right" vertical="center"/>
    </xf>
    <xf numFmtId="4" fontId="69" fillId="23" borderId="104" applyNumberFormat="0" applyProtection="0">
      <alignment horizontal="right" vertical="center"/>
    </xf>
    <xf numFmtId="4" fontId="69" fillId="24" borderId="104" applyNumberFormat="0" applyProtection="0">
      <alignment horizontal="right" vertical="center"/>
    </xf>
    <xf numFmtId="4" fontId="69" fillId="26" borderId="104" applyNumberFormat="0" applyProtection="0">
      <alignment horizontal="right" vertical="center"/>
    </xf>
    <xf numFmtId="4" fontId="69" fillId="27" borderId="104" applyNumberFormat="0" applyProtection="0">
      <alignment horizontal="right" vertical="center"/>
    </xf>
    <xf numFmtId="4" fontId="69" fillId="17" borderId="104" applyNumberFormat="0" applyProtection="0">
      <alignment horizontal="right" vertical="center"/>
    </xf>
    <xf numFmtId="4" fontId="69" fillId="28" borderId="104" applyNumberFormat="0" applyProtection="0">
      <alignment horizontal="right" vertical="center"/>
    </xf>
    <xf numFmtId="4" fontId="69" fillId="29" borderId="104" applyNumberFormat="0" applyProtection="0">
      <alignment horizontal="right" vertical="center"/>
    </xf>
    <xf numFmtId="4" fontId="69" fillId="10" borderId="104" applyNumberFormat="0" applyProtection="0">
      <alignment horizontal="right" vertical="center"/>
    </xf>
    <xf numFmtId="0" fontId="9" fillId="16" borderId="104" applyNumberFormat="0" applyProtection="0">
      <alignment horizontal="left" vertical="center" indent="1"/>
    </xf>
    <xf numFmtId="0" fontId="9" fillId="16" borderId="104" applyNumberFormat="0" applyProtection="0">
      <alignment horizontal="left" vertical="top" indent="1"/>
    </xf>
    <xf numFmtId="0" fontId="9" fillId="10" borderId="104" applyNumberFormat="0" applyProtection="0">
      <alignment horizontal="left" vertical="center" indent="1"/>
    </xf>
    <xf numFmtId="0" fontId="9" fillId="10" borderId="104" applyNumberFormat="0" applyProtection="0">
      <alignment horizontal="left" vertical="top" indent="1"/>
    </xf>
    <xf numFmtId="0" fontId="9" fillId="14" borderId="104" applyNumberFormat="0" applyProtection="0">
      <alignment horizontal="left" vertical="center" indent="1"/>
    </xf>
    <xf numFmtId="0" fontId="9" fillId="14" borderId="104" applyNumberFormat="0" applyProtection="0">
      <alignment horizontal="left" vertical="top" indent="1"/>
    </xf>
    <xf numFmtId="0" fontId="9" fillId="31" borderId="104" applyNumberFormat="0" applyProtection="0">
      <alignment horizontal="left" vertical="center" indent="1"/>
    </xf>
    <xf numFmtId="0" fontId="9" fillId="31" borderId="104" applyNumberFormat="0" applyProtection="0">
      <alignment horizontal="left" vertical="top" indent="1"/>
    </xf>
    <xf numFmtId="4" fontId="69" fillId="12" borderId="104" applyNumberFormat="0" applyProtection="0">
      <alignment vertical="center"/>
    </xf>
    <xf numFmtId="4" fontId="71" fillId="12" borderId="104" applyNumberFormat="0" applyProtection="0">
      <alignment vertical="center"/>
    </xf>
    <xf numFmtId="4" fontId="69" fillId="12" borderId="104" applyNumberFormat="0" applyProtection="0">
      <alignment horizontal="left" vertical="center" indent="1"/>
    </xf>
    <xf numFmtId="0" fontId="69" fillId="12" borderId="104" applyNumberFormat="0" applyProtection="0">
      <alignment horizontal="left" vertical="top" indent="1"/>
    </xf>
    <xf numFmtId="4" fontId="69" fillId="31" borderId="104" applyNumberFormat="0" applyProtection="0">
      <alignment horizontal="right" vertical="center"/>
    </xf>
    <xf numFmtId="4" fontId="71" fillId="31" borderId="104" applyNumberFormat="0" applyProtection="0">
      <alignment horizontal="right" vertical="center"/>
    </xf>
    <xf numFmtId="4" fontId="69" fillId="35" borderId="104" applyNumberFormat="0" applyProtection="0">
      <alignment horizontal="left" vertical="center" indent="1"/>
    </xf>
    <xf numFmtId="0" fontId="69" fillId="10" borderId="104" applyNumberFormat="0" applyProtection="0">
      <alignment horizontal="left" vertical="top" indent="1"/>
    </xf>
    <xf numFmtId="4" fontId="73" fillId="31" borderId="104" applyNumberFormat="0" applyProtection="0">
      <alignment horizontal="right" vertical="center"/>
    </xf>
    <xf numFmtId="0" fontId="9" fillId="16" borderId="104" applyNumberFormat="0" applyProtection="0">
      <alignment horizontal="left" vertical="center" indent="1"/>
    </xf>
    <xf numFmtId="4" fontId="69" fillId="31" borderId="104" applyNumberFormat="0" applyProtection="0">
      <alignment horizontal="right" vertical="center"/>
    </xf>
    <xf numFmtId="0" fontId="9" fillId="10" borderId="104" applyNumberFormat="0" applyProtection="0">
      <alignment horizontal="left" vertical="center" indent="1"/>
    </xf>
    <xf numFmtId="0" fontId="9" fillId="14" borderId="104" applyNumberFormat="0" applyProtection="0">
      <alignment horizontal="left" vertical="center" indent="1"/>
    </xf>
    <xf numFmtId="0" fontId="9" fillId="31" borderId="104" applyNumberFormat="0" applyProtection="0">
      <alignment horizontal="left" vertical="center" indent="1"/>
    </xf>
    <xf numFmtId="4" fontId="69" fillId="31" borderId="104" applyNumberFormat="0" applyProtection="0">
      <alignment horizontal="right" vertical="center"/>
    </xf>
    <xf numFmtId="4" fontId="71" fillId="31" borderId="104" applyNumberFormat="0" applyProtection="0">
      <alignment horizontal="right" vertical="center"/>
    </xf>
    <xf numFmtId="0" fontId="9" fillId="16" borderId="104" applyNumberFormat="0" applyProtection="0">
      <alignment horizontal="left" vertical="center" indent="1"/>
    </xf>
    <xf numFmtId="4" fontId="69" fillId="31" borderId="104" applyNumberFormat="0" applyProtection="0">
      <alignment horizontal="right" vertical="center"/>
    </xf>
    <xf numFmtId="4" fontId="71" fillId="31" borderId="104" applyNumberFormat="0" applyProtection="0">
      <alignment horizontal="right" vertical="center"/>
    </xf>
    <xf numFmtId="0" fontId="9" fillId="10" borderId="104" applyNumberFormat="0" applyProtection="0">
      <alignment horizontal="left" vertical="center" indent="1"/>
    </xf>
    <xf numFmtId="0" fontId="9" fillId="14" borderId="104" applyNumberFormat="0" applyProtection="0">
      <alignment horizontal="left" vertical="center" indent="1"/>
    </xf>
    <xf numFmtId="0" fontId="9" fillId="31" borderId="104" applyNumberFormat="0" applyProtection="0">
      <alignment horizontal="left" vertical="center" indent="1"/>
    </xf>
    <xf numFmtId="4" fontId="69" fillId="12" borderId="104" applyNumberFormat="0" applyProtection="0">
      <alignment horizontal="left" vertical="center" indent="1"/>
    </xf>
    <xf numFmtId="0" fontId="9" fillId="10" borderId="104" applyNumberFormat="0" applyProtection="0">
      <alignment horizontal="left" vertical="center" indent="1"/>
    </xf>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0" fontId="9" fillId="31" borderId="104" applyNumberFormat="0" applyProtection="0">
      <alignment horizontal="left" vertical="center" indent="1"/>
    </xf>
    <xf numFmtId="40" fontId="89" fillId="40" borderId="129">
      <alignment vertical="center"/>
    </xf>
    <xf numFmtId="4" fontId="71" fillId="12" borderId="104" applyNumberFormat="0" applyProtection="0">
      <alignment vertical="center"/>
    </xf>
    <xf numFmtId="211" fontId="82" fillId="37" borderId="129">
      <alignment horizontal="center"/>
      <protection locked="0"/>
    </xf>
    <xf numFmtId="4" fontId="69" fillId="10" borderId="104" applyNumberFormat="0" applyProtection="0">
      <alignment horizontal="right" vertical="center"/>
    </xf>
    <xf numFmtId="49" fontId="95" fillId="38" borderId="129" applyProtection="0">
      <alignment horizontal="left" indent="1"/>
      <protection locked="0"/>
    </xf>
    <xf numFmtId="211" fontId="82" fillId="37" borderId="129">
      <alignment horizontal="center"/>
      <protection locked="0"/>
    </xf>
    <xf numFmtId="0" fontId="94" fillId="0" borderId="128">
      <alignment horizontal="left" vertical="center"/>
    </xf>
    <xf numFmtId="181" fontId="80" fillId="37" borderId="129">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49" fontId="95" fillId="37" borderId="129" applyProtection="0">
      <alignment horizontal="left" indent="1"/>
      <protection locked="0"/>
    </xf>
    <xf numFmtId="0" fontId="9" fillId="0" borderId="128" applyFont="0" applyFill="0" applyBorder="0" applyAlignment="0" applyProtection="0"/>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0" fontId="94" fillId="0" borderId="128">
      <alignment horizontal="left" vertical="center"/>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40" borderId="124" applyNumberFormat="0" applyFont="0" applyBorder="0" applyAlignment="0" applyProtection="0"/>
    <xf numFmtId="0" fontId="9" fillId="40" borderId="124" applyNumberFormat="0" applyFont="0" applyBorder="0" applyAlignment="0" applyProtection="0"/>
    <xf numFmtId="10" fontId="76" fillId="40" borderId="129" applyNumberFormat="0" applyBorder="0" applyAlignment="0" applyProtection="0"/>
    <xf numFmtId="0" fontId="9" fillId="48" borderId="125" applyNumberFormat="0" applyAlignment="0" applyProtection="0"/>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0" borderId="128" applyFont="0" applyFill="0" applyBorder="0" applyAlignment="0" applyProtection="0"/>
    <xf numFmtId="49" fontId="95" fillId="38" borderId="129" applyProtection="0">
      <alignment horizontal="left" indent="1"/>
      <protection locked="0"/>
    </xf>
    <xf numFmtId="211" fontId="82" fillId="37" borderId="129">
      <alignment horizontal="center"/>
      <protection locked="0"/>
    </xf>
    <xf numFmtId="181" fontId="80" fillId="37" borderId="129">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211" fontId="82" fillId="37" borderId="129">
      <alignment horizontal="center"/>
      <protection locked="0"/>
    </xf>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49" fontId="95" fillId="37" borderId="129" applyProtection="0">
      <alignment horizontal="left" indent="1"/>
      <protection locked="0"/>
    </xf>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0" fontId="94" fillId="0" borderId="128">
      <alignment horizontal="left" vertical="center"/>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40" borderId="124" applyNumberFormat="0" applyFont="0" applyBorder="0" applyAlignment="0" applyProtection="0"/>
    <xf numFmtId="0" fontId="9" fillId="40" borderId="124" applyNumberFormat="0" applyFont="0" applyBorder="0" applyAlignment="0" applyProtection="0"/>
    <xf numFmtId="10" fontId="76" fillId="40" borderId="129" applyNumberFormat="0" applyBorder="0" applyAlignment="0" applyProtection="0"/>
    <xf numFmtId="0" fontId="9" fillId="48" borderId="125" applyNumberFormat="0" applyAlignment="0" applyProtection="0"/>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0" borderId="128" applyFont="0" applyFill="0" applyBorder="0" applyAlignment="0" applyProtection="0"/>
    <xf numFmtId="49" fontId="95" fillId="38" borderId="129" applyProtection="0">
      <alignment horizontal="left" indent="1"/>
      <protection locked="0"/>
    </xf>
    <xf numFmtId="211" fontId="82" fillId="37" borderId="129">
      <alignment horizontal="center"/>
      <protection locked="0"/>
    </xf>
    <xf numFmtId="0" fontId="94" fillId="0" borderId="128">
      <alignment horizontal="left" vertical="center"/>
    </xf>
    <xf numFmtId="181" fontId="80" fillId="37" borderId="129">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211" fontId="82" fillId="37" borderId="129">
      <alignment horizontal="center"/>
      <protection locked="0"/>
    </xf>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49" fontId="95" fillId="37" borderId="129" applyProtection="0">
      <alignment horizontal="left" indent="1"/>
      <protection locked="0"/>
    </xf>
    <xf numFmtId="0" fontId="9" fillId="31" borderId="104" applyNumberFormat="0" applyProtection="0">
      <alignment horizontal="left" vertical="center" indent="1"/>
    </xf>
    <xf numFmtId="10" fontId="76" fillId="40" borderId="129" applyNumberFormat="0" applyBorder="0" applyAlignment="0" applyProtection="0"/>
    <xf numFmtId="0" fontId="67" fillId="25" borderId="104" applyNumberFormat="0" applyProtection="0">
      <alignment horizontal="left" vertical="top" indent="1"/>
    </xf>
    <xf numFmtId="181" fontId="80" fillId="37" borderId="129">
      <protection locked="0"/>
    </xf>
    <xf numFmtId="4" fontId="71" fillId="31" borderId="104" applyNumberFormat="0" applyProtection="0">
      <alignment horizontal="right" vertical="center"/>
    </xf>
    <xf numFmtId="4" fontId="69" fillId="10" borderId="104" applyNumberFormat="0" applyProtection="0">
      <alignment horizontal="right" vertical="center"/>
    </xf>
    <xf numFmtId="0" fontId="9" fillId="16" borderId="104" applyNumberFormat="0" applyProtection="0">
      <alignment horizontal="left" vertical="top" indent="1"/>
    </xf>
    <xf numFmtId="0" fontId="9" fillId="10" borderId="104" applyNumberFormat="0" applyProtection="0">
      <alignment horizontal="left" vertical="top" indent="1"/>
    </xf>
    <xf numFmtId="49" fontId="95" fillId="38" borderId="129" applyProtection="0">
      <alignment horizontal="left" indent="1"/>
      <protection locked="0"/>
    </xf>
    <xf numFmtId="0" fontId="9" fillId="16" borderId="104" applyNumberFormat="0" applyProtection="0">
      <alignment horizontal="left" vertical="top" indent="1"/>
    </xf>
    <xf numFmtId="0" fontId="9" fillId="14" borderId="104" applyNumberFormat="0" applyProtection="0">
      <alignment horizontal="left" vertical="center" indent="1"/>
    </xf>
    <xf numFmtId="49" fontId="95" fillId="37" borderId="129" applyProtection="0">
      <alignment horizontal="left" indent="1"/>
      <protection locked="0"/>
    </xf>
    <xf numFmtId="0" fontId="9" fillId="48" borderId="125" applyNumberFormat="0" applyAlignment="0" applyProtection="0"/>
    <xf numFmtId="4" fontId="69" fillId="31" borderId="104" applyNumberFormat="0" applyProtection="0">
      <alignment horizontal="right" vertical="center"/>
    </xf>
    <xf numFmtId="4" fontId="69" fillId="17" borderId="104" applyNumberFormat="0" applyProtection="0">
      <alignment horizontal="right" vertical="center"/>
    </xf>
    <xf numFmtId="4" fontId="67" fillId="25" borderId="104" applyNumberFormat="0" applyProtection="0">
      <alignment vertical="center"/>
    </xf>
    <xf numFmtId="4" fontId="68" fillId="25" borderId="104" applyNumberFormat="0" applyProtection="0">
      <alignment vertical="center"/>
    </xf>
    <xf numFmtId="4" fontId="67" fillId="25" borderId="104" applyNumberFormat="0" applyProtection="0">
      <alignment horizontal="left" vertical="center" indent="1"/>
    </xf>
    <xf numFmtId="0" fontId="67" fillId="25" borderId="104" applyNumberFormat="0" applyProtection="0">
      <alignment horizontal="left" vertical="top" indent="1"/>
    </xf>
    <xf numFmtId="4" fontId="69" fillId="15" borderId="104" applyNumberFormat="0" applyProtection="0">
      <alignment horizontal="right" vertical="center"/>
    </xf>
    <xf numFmtId="4" fontId="69" fillId="11" borderId="104" applyNumberFormat="0" applyProtection="0">
      <alignment horizontal="right" vertical="center"/>
    </xf>
    <xf numFmtId="4" fontId="69" fillId="23" borderId="104" applyNumberFormat="0" applyProtection="0">
      <alignment horizontal="right" vertical="center"/>
    </xf>
    <xf numFmtId="4" fontId="69" fillId="24" borderId="104" applyNumberFormat="0" applyProtection="0">
      <alignment horizontal="right" vertical="center"/>
    </xf>
    <xf numFmtId="4" fontId="69" fillId="26" borderId="104" applyNumberFormat="0" applyProtection="0">
      <alignment horizontal="right" vertical="center"/>
    </xf>
    <xf numFmtId="4" fontId="69" fillId="27" borderId="104" applyNumberFormat="0" applyProtection="0">
      <alignment horizontal="right" vertical="center"/>
    </xf>
    <xf numFmtId="4" fontId="69" fillId="17" borderId="104" applyNumberFormat="0" applyProtection="0">
      <alignment horizontal="right" vertical="center"/>
    </xf>
    <xf numFmtId="4" fontId="69" fillId="28" borderId="104" applyNumberFormat="0" applyProtection="0">
      <alignment horizontal="right" vertical="center"/>
    </xf>
    <xf numFmtId="4" fontId="69" fillId="29" borderId="104" applyNumberFormat="0" applyProtection="0">
      <alignment horizontal="right" vertical="center"/>
    </xf>
    <xf numFmtId="4" fontId="69" fillId="10" borderId="104" applyNumberFormat="0" applyProtection="0">
      <alignment horizontal="right" vertical="center"/>
    </xf>
    <xf numFmtId="0" fontId="9" fillId="16" borderId="104" applyNumberFormat="0" applyProtection="0">
      <alignment horizontal="left" vertical="center" indent="1"/>
    </xf>
    <xf numFmtId="0" fontId="9" fillId="16" borderId="104" applyNumberFormat="0" applyProtection="0">
      <alignment horizontal="left" vertical="top" indent="1"/>
    </xf>
    <xf numFmtId="0" fontId="9" fillId="10" borderId="104" applyNumberFormat="0" applyProtection="0">
      <alignment horizontal="left" vertical="center" indent="1"/>
    </xf>
    <xf numFmtId="0" fontId="9" fillId="10" borderId="104" applyNumberFormat="0" applyProtection="0">
      <alignment horizontal="left" vertical="top" indent="1"/>
    </xf>
    <xf numFmtId="0" fontId="9" fillId="14" borderId="104" applyNumberFormat="0" applyProtection="0">
      <alignment horizontal="left" vertical="center" indent="1"/>
    </xf>
    <xf numFmtId="0" fontId="9" fillId="14" borderId="104" applyNumberFormat="0" applyProtection="0">
      <alignment horizontal="left" vertical="top" indent="1"/>
    </xf>
    <xf numFmtId="0" fontId="9" fillId="31" borderId="104" applyNumberFormat="0" applyProtection="0">
      <alignment horizontal="left" vertical="center" indent="1"/>
    </xf>
    <xf numFmtId="0" fontId="9" fillId="31" borderId="104" applyNumberFormat="0" applyProtection="0">
      <alignment horizontal="left" vertical="top" indent="1"/>
    </xf>
    <xf numFmtId="4" fontId="69" fillId="12" borderId="104" applyNumberFormat="0" applyProtection="0">
      <alignment vertical="center"/>
    </xf>
    <xf numFmtId="4" fontId="71" fillId="12" borderId="104" applyNumberFormat="0" applyProtection="0">
      <alignment vertical="center"/>
    </xf>
    <xf numFmtId="4" fontId="69" fillId="12" borderId="104" applyNumberFormat="0" applyProtection="0">
      <alignment horizontal="left" vertical="center" indent="1"/>
    </xf>
    <xf numFmtId="0" fontId="69" fillId="12" borderId="104" applyNumberFormat="0" applyProtection="0">
      <alignment horizontal="left" vertical="top" indent="1"/>
    </xf>
    <xf numFmtId="4" fontId="69" fillId="31" borderId="104" applyNumberFormat="0" applyProtection="0">
      <alignment horizontal="right" vertical="center"/>
    </xf>
    <xf numFmtId="4" fontId="71" fillId="31" borderId="104" applyNumberFormat="0" applyProtection="0">
      <alignment horizontal="right" vertical="center"/>
    </xf>
    <xf numFmtId="4" fontId="69" fillId="35" borderId="104" applyNumberFormat="0" applyProtection="0">
      <alignment horizontal="left" vertical="center" indent="1"/>
    </xf>
    <xf numFmtId="0" fontId="69" fillId="10" borderId="104" applyNumberFormat="0" applyProtection="0">
      <alignment horizontal="left" vertical="top" indent="1"/>
    </xf>
    <xf numFmtId="4" fontId="73" fillId="31" borderId="104" applyNumberFormat="0" applyProtection="0">
      <alignment horizontal="right" vertical="center"/>
    </xf>
    <xf numFmtId="0" fontId="9" fillId="16" borderId="104" applyNumberFormat="0" applyProtection="0">
      <alignment horizontal="left" vertical="center" indent="1"/>
    </xf>
    <xf numFmtId="4" fontId="69" fillId="31" borderId="104" applyNumberFormat="0" applyProtection="0">
      <alignment horizontal="right" vertical="center"/>
    </xf>
    <xf numFmtId="0" fontId="9" fillId="10" borderId="104" applyNumberFormat="0" applyProtection="0">
      <alignment horizontal="left" vertical="center" indent="1"/>
    </xf>
    <xf numFmtId="0" fontId="9" fillId="14" borderId="104" applyNumberFormat="0" applyProtection="0">
      <alignment horizontal="left" vertical="center" indent="1"/>
    </xf>
    <xf numFmtId="0" fontId="9" fillId="31" borderId="104" applyNumberFormat="0" applyProtection="0">
      <alignment horizontal="left" vertical="center" indent="1"/>
    </xf>
    <xf numFmtId="4" fontId="69" fillId="31" borderId="104" applyNumberFormat="0" applyProtection="0">
      <alignment horizontal="right" vertical="center"/>
    </xf>
    <xf numFmtId="4" fontId="71" fillId="31" borderId="104" applyNumberFormat="0" applyProtection="0">
      <alignment horizontal="right" vertical="center"/>
    </xf>
    <xf numFmtId="0" fontId="9" fillId="16" borderId="104" applyNumberFormat="0" applyProtection="0">
      <alignment horizontal="left" vertical="center" indent="1"/>
    </xf>
    <xf numFmtId="4" fontId="69" fillId="31" borderId="104" applyNumberFormat="0" applyProtection="0">
      <alignment horizontal="right" vertical="center"/>
    </xf>
    <xf numFmtId="4" fontId="71" fillId="31" borderId="104" applyNumberFormat="0" applyProtection="0">
      <alignment horizontal="right" vertical="center"/>
    </xf>
    <xf numFmtId="0" fontId="9" fillId="10" borderId="104" applyNumberFormat="0" applyProtection="0">
      <alignment horizontal="left" vertical="center" indent="1"/>
    </xf>
    <xf numFmtId="0" fontId="9" fillId="14" borderId="104" applyNumberFormat="0" applyProtection="0">
      <alignment horizontal="left" vertical="center" indent="1"/>
    </xf>
    <xf numFmtId="0" fontId="9" fillId="31" borderId="104" applyNumberFormat="0" applyProtection="0">
      <alignment horizontal="left" vertical="center" indent="1"/>
    </xf>
    <xf numFmtId="4" fontId="69" fillId="12" borderId="104" applyNumberFormat="0" applyProtection="0">
      <alignment horizontal="left" vertical="center" indent="1"/>
    </xf>
    <xf numFmtId="40" fontId="89" fillId="40" borderId="129">
      <alignment vertical="center"/>
    </xf>
    <xf numFmtId="4" fontId="69" fillId="12" borderId="104" applyNumberFormat="0" applyProtection="0">
      <alignment horizontal="left" vertical="center" indent="1"/>
    </xf>
    <xf numFmtId="0" fontId="9" fillId="31" borderId="104" applyNumberFormat="0" applyProtection="0">
      <alignment horizontal="left" vertical="center" indent="1"/>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10" fontId="76" fillId="40" borderId="129" applyNumberFormat="0" applyBorder="0" applyAlignment="0" applyProtection="0"/>
    <xf numFmtId="0" fontId="9" fillId="40" borderId="124" applyNumberFormat="0" applyFont="0" applyBorder="0" applyAlignment="0" applyProtection="0"/>
    <xf numFmtId="49" fontId="95" fillId="38" borderId="129" applyProtection="0">
      <alignment horizontal="left" indent="1"/>
      <protection locked="0"/>
    </xf>
    <xf numFmtId="4" fontId="69" fillId="24" borderId="104" applyNumberFormat="0" applyProtection="0">
      <alignment horizontal="right" vertical="center"/>
    </xf>
    <xf numFmtId="0" fontId="9" fillId="16" borderId="104" applyNumberFormat="0" applyProtection="0">
      <alignment horizontal="left" vertical="center" indent="1"/>
    </xf>
    <xf numFmtId="49" fontId="95" fillId="37" borderId="129" applyProtection="0">
      <alignment horizontal="left" indent="1"/>
      <protection locked="0"/>
    </xf>
    <xf numFmtId="4" fontId="71" fillId="31" borderId="104" applyNumberFormat="0" applyProtection="0">
      <alignment horizontal="right" vertical="center"/>
    </xf>
    <xf numFmtId="4" fontId="69" fillId="35"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top" indent="1"/>
    </xf>
    <xf numFmtId="0" fontId="9" fillId="16" borderId="104" applyNumberFormat="0" applyProtection="0">
      <alignment horizontal="left" vertical="top" indent="1"/>
    </xf>
    <xf numFmtId="4" fontId="69" fillId="31" borderId="104" applyNumberFormat="0" applyProtection="0">
      <alignment horizontal="right" vertical="center"/>
    </xf>
    <xf numFmtId="40" fontId="89" fillId="40" borderId="129">
      <alignment vertical="center"/>
    </xf>
    <xf numFmtId="4" fontId="68" fillId="25" borderId="104" applyNumberFormat="0" applyProtection="0">
      <alignment vertical="center"/>
    </xf>
    <xf numFmtId="211" fontId="82" fillId="37" borderId="129">
      <alignment horizontal="center"/>
      <protection locked="0"/>
    </xf>
    <xf numFmtId="49" fontId="95" fillId="37" borderId="129" applyProtection="0">
      <alignment horizontal="left" indent="1"/>
      <protection locked="0"/>
    </xf>
    <xf numFmtId="4" fontId="69" fillId="31" borderId="104" applyNumberFormat="0" applyProtection="0">
      <alignment horizontal="right" vertical="center"/>
    </xf>
    <xf numFmtId="40" fontId="89" fillId="19" borderId="101">
      <alignment vertical="center"/>
    </xf>
    <xf numFmtId="4" fontId="67" fillId="25" borderId="104" applyNumberFormat="0" applyProtection="0">
      <alignment vertical="center"/>
    </xf>
    <xf numFmtId="4" fontId="68" fillId="25" borderId="104" applyNumberFormat="0" applyProtection="0">
      <alignment vertical="center"/>
    </xf>
    <xf numFmtId="4" fontId="67" fillId="25" borderId="104" applyNumberFormat="0" applyProtection="0">
      <alignment horizontal="left" vertical="center" indent="1"/>
    </xf>
    <xf numFmtId="0" fontId="67" fillId="25" borderId="104" applyNumberFormat="0" applyProtection="0">
      <alignment horizontal="left" vertical="top" indent="1"/>
    </xf>
    <xf numFmtId="4" fontId="69" fillId="15" borderId="104" applyNumberFormat="0" applyProtection="0">
      <alignment horizontal="right" vertical="center"/>
    </xf>
    <xf numFmtId="4" fontId="69" fillId="11" borderId="104" applyNumberFormat="0" applyProtection="0">
      <alignment horizontal="right" vertical="center"/>
    </xf>
    <xf numFmtId="4" fontId="69" fillId="23" borderId="104" applyNumberFormat="0" applyProtection="0">
      <alignment horizontal="right" vertical="center"/>
    </xf>
    <xf numFmtId="4" fontId="69" fillId="24" borderId="104" applyNumberFormat="0" applyProtection="0">
      <alignment horizontal="right" vertical="center"/>
    </xf>
    <xf numFmtId="4" fontId="69" fillId="26" borderId="104" applyNumberFormat="0" applyProtection="0">
      <alignment horizontal="right" vertical="center"/>
    </xf>
    <xf numFmtId="4" fontId="69" fillId="27" borderId="104" applyNumberFormat="0" applyProtection="0">
      <alignment horizontal="right" vertical="center"/>
    </xf>
    <xf numFmtId="4" fontId="69" fillId="17" borderId="104" applyNumberFormat="0" applyProtection="0">
      <alignment horizontal="right" vertical="center"/>
    </xf>
    <xf numFmtId="4" fontId="69" fillId="28" borderId="104" applyNumberFormat="0" applyProtection="0">
      <alignment horizontal="right" vertical="center"/>
    </xf>
    <xf numFmtId="4" fontId="69" fillId="29" borderId="104" applyNumberFormat="0" applyProtection="0">
      <alignment horizontal="right" vertical="center"/>
    </xf>
    <xf numFmtId="4" fontId="69" fillId="10" borderId="104" applyNumberFormat="0" applyProtection="0">
      <alignment horizontal="right" vertical="center"/>
    </xf>
    <xf numFmtId="0" fontId="9" fillId="16" borderId="104" applyNumberFormat="0" applyProtection="0">
      <alignment horizontal="left" vertical="center" indent="1"/>
    </xf>
    <xf numFmtId="0" fontId="9" fillId="16" borderId="104" applyNumberFormat="0" applyProtection="0">
      <alignment horizontal="left" vertical="top" indent="1"/>
    </xf>
    <xf numFmtId="0" fontId="9" fillId="10" borderId="104" applyNumberFormat="0" applyProtection="0">
      <alignment horizontal="left" vertical="center" indent="1"/>
    </xf>
    <xf numFmtId="0" fontId="9" fillId="10" borderId="104" applyNumberFormat="0" applyProtection="0">
      <alignment horizontal="left" vertical="top" indent="1"/>
    </xf>
    <xf numFmtId="0" fontId="9" fillId="14" borderId="104" applyNumberFormat="0" applyProtection="0">
      <alignment horizontal="left" vertical="center" indent="1"/>
    </xf>
    <xf numFmtId="0" fontId="9" fillId="14" borderId="104" applyNumberFormat="0" applyProtection="0">
      <alignment horizontal="left" vertical="top" indent="1"/>
    </xf>
    <xf numFmtId="0" fontId="9" fillId="31" borderId="104" applyNumberFormat="0" applyProtection="0">
      <alignment horizontal="left" vertical="center" indent="1"/>
    </xf>
    <xf numFmtId="0" fontId="9" fillId="31" borderId="104" applyNumberFormat="0" applyProtection="0">
      <alignment horizontal="left" vertical="top" indent="1"/>
    </xf>
    <xf numFmtId="0" fontId="9" fillId="13" borderId="129" applyNumberFormat="0">
      <protection locked="0"/>
    </xf>
    <xf numFmtId="4" fontId="69" fillId="12" borderId="104" applyNumberFormat="0" applyProtection="0">
      <alignment vertical="center"/>
    </xf>
    <xf numFmtId="4" fontId="71" fillId="12" borderId="104" applyNumberFormat="0" applyProtection="0">
      <alignment vertical="center"/>
    </xf>
    <xf numFmtId="4" fontId="69" fillId="12" borderId="104" applyNumberFormat="0" applyProtection="0">
      <alignment horizontal="left" vertical="center" indent="1"/>
    </xf>
    <xf numFmtId="0" fontId="69" fillId="12" borderId="104" applyNumberFormat="0" applyProtection="0">
      <alignment horizontal="left" vertical="top" indent="1"/>
    </xf>
    <xf numFmtId="4" fontId="69" fillId="31" borderId="104" applyNumberFormat="0" applyProtection="0">
      <alignment horizontal="right" vertical="center"/>
    </xf>
    <xf numFmtId="4" fontId="71" fillId="31" borderId="104" applyNumberFormat="0" applyProtection="0">
      <alignment horizontal="right" vertical="center"/>
    </xf>
    <xf numFmtId="4" fontId="69" fillId="35" borderId="104" applyNumberFormat="0" applyProtection="0">
      <alignment horizontal="left" vertical="center" indent="1"/>
    </xf>
    <xf numFmtId="0" fontId="69" fillId="10" borderId="104" applyNumberFormat="0" applyProtection="0">
      <alignment horizontal="left" vertical="top" indent="1"/>
    </xf>
    <xf numFmtId="4" fontId="73" fillId="31" borderId="104" applyNumberFormat="0" applyProtection="0">
      <alignment horizontal="right" vertical="center"/>
    </xf>
    <xf numFmtId="0" fontId="9" fillId="16" borderId="104" applyNumberFormat="0" applyProtection="0">
      <alignment horizontal="left" vertical="center" indent="1"/>
    </xf>
    <xf numFmtId="4" fontId="69" fillId="31" borderId="104" applyNumberFormat="0" applyProtection="0">
      <alignment horizontal="right" vertical="center"/>
    </xf>
    <xf numFmtId="0" fontId="9" fillId="10" borderId="104" applyNumberFormat="0" applyProtection="0">
      <alignment horizontal="left" vertical="center" indent="1"/>
    </xf>
    <xf numFmtId="0" fontId="9" fillId="14" borderId="104" applyNumberFormat="0" applyProtection="0">
      <alignment horizontal="left" vertical="center" indent="1"/>
    </xf>
    <xf numFmtId="0" fontId="9" fillId="31" borderId="104" applyNumberFormat="0" applyProtection="0">
      <alignment horizontal="left" vertical="center" indent="1"/>
    </xf>
    <xf numFmtId="4" fontId="69" fillId="31" borderId="104" applyNumberFormat="0" applyProtection="0">
      <alignment horizontal="right" vertical="center"/>
    </xf>
    <xf numFmtId="4" fontId="71" fillId="31" borderId="104" applyNumberFormat="0" applyProtection="0">
      <alignment horizontal="right" vertical="center"/>
    </xf>
    <xf numFmtId="0" fontId="9" fillId="16" borderId="104" applyNumberFormat="0" applyProtection="0">
      <alignment horizontal="left" vertical="center" indent="1"/>
    </xf>
    <xf numFmtId="4" fontId="69" fillId="31" borderId="104" applyNumberFormat="0" applyProtection="0">
      <alignment horizontal="right" vertical="center"/>
    </xf>
    <xf numFmtId="4" fontId="71" fillId="31" borderId="104" applyNumberFormat="0" applyProtection="0">
      <alignment horizontal="right" vertical="center"/>
    </xf>
    <xf numFmtId="0" fontId="9" fillId="10" borderId="104" applyNumberFormat="0" applyProtection="0">
      <alignment horizontal="left" vertical="center" indent="1"/>
    </xf>
    <xf numFmtId="0" fontId="9" fillId="14" borderId="104" applyNumberFormat="0" applyProtection="0">
      <alignment horizontal="left" vertical="center" indent="1"/>
    </xf>
    <xf numFmtId="0" fontId="9" fillId="31" borderId="104" applyNumberFormat="0" applyProtection="0">
      <alignment horizontal="left" vertical="center" indent="1"/>
    </xf>
    <xf numFmtId="4" fontId="69" fillId="12" borderId="104" applyNumberFormat="0" applyProtection="0">
      <alignment horizontal="left" vertical="center" indent="1"/>
    </xf>
    <xf numFmtId="40" fontId="89" fillId="40" borderId="129">
      <alignment vertical="center"/>
    </xf>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211" fontId="82" fillId="37" borderId="129">
      <alignment horizontal="center"/>
      <protection locked="0"/>
    </xf>
    <xf numFmtId="40" fontId="89" fillId="40" borderId="129">
      <alignment vertical="center"/>
    </xf>
    <xf numFmtId="0" fontId="69" fillId="12" borderId="104" applyNumberFormat="0" applyProtection="0">
      <alignment horizontal="left" vertical="top" indent="1"/>
    </xf>
    <xf numFmtId="211" fontId="82" fillId="37" borderId="129">
      <alignment horizontal="center"/>
      <protection locked="0"/>
    </xf>
    <xf numFmtId="0" fontId="9" fillId="14" borderId="104" applyNumberFormat="0" applyProtection="0">
      <alignment horizontal="left" vertical="center" indent="1"/>
    </xf>
    <xf numFmtId="49" fontId="95" fillId="38" borderId="129" applyProtection="0">
      <alignment horizontal="left" indent="1"/>
      <protection locked="0"/>
    </xf>
    <xf numFmtId="211" fontId="82" fillId="37" borderId="129">
      <alignment horizontal="center"/>
      <protection locked="0"/>
    </xf>
    <xf numFmtId="0" fontId="94" fillId="0" borderId="128">
      <alignment horizontal="left" vertical="center"/>
    </xf>
    <xf numFmtId="181" fontId="80" fillId="37" borderId="129">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49" fontId="95" fillId="37" borderId="129" applyProtection="0">
      <alignment horizontal="left" indent="1"/>
      <protection locked="0"/>
    </xf>
    <xf numFmtId="0" fontId="9" fillId="0" borderId="128" applyFont="0" applyFill="0" applyBorder="0" applyAlignment="0" applyProtection="0"/>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0" fontId="94" fillId="0" borderId="128">
      <alignment horizontal="left" vertical="center"/>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40" borderId="124" applyNumberFormat="0" applyFont="0" applyBorder="0" applyAlignment="0" applyProtection="0"/>
    <xf numFmtId="0" fontId="9" fillId="40" borderId="124" applyNumberFormat="0" applyFont="0" applyBorder="0" applyAlignment="0" applyProtection="0"/>
    <xf numFmtId="10" fontId="76" fillId="40" borderId="129" applyNumberFormat="0" applyBorder="0" applyAlignment="0" applyProtection="0"/>
    <xf numFmtId="0" fontId="9" fillId="48" borderId="125" applyNumberFormat="0" applyAlignment="0" applyProtection="0"/>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0" borderId="128" applyFont="0" applyFill="0" applyBorder="0" applyAlignment="0" applyProtection="0"/>
    <xf numFmtId="49" fontId="95" fillId="38" borderId="129" applyProtection="0">
      <alignment horizontal="left" indent="1"/>
      <protection locked="0"/>
    </xf>
    <xf numFmtId="211" fontId="82" fillId="37" borderId="129">
      <alignment horizontal="center"/>
      <protection locked="0"/>
    </xf>
    <xf numFmtId="181" fontId="80" fillId="37" borderId="129">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211" fontId="82" fillId="37" borderId="129">
      <alignment horizontal="center"/>
      <protection locked="0"/>
    </xf>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49" fontId="95" fillId="37" borderId="129" applyProtection="0">
      <alignment horizontal="left" indent="1"/>
      <protection locked="0"/>
    </xf>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0" fontId="94" fillId="0" borderId="128">
      <alignment horizontal="left" vertical="center"/>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40" borderId="124" applyNumberFormat="0" applyFont="0" applyBorder="0" applyAlignment="0" applyProtection="0"/>
    <xf numFmtId="0" fontId="9" fillId="40" borderId="124" applyNumberFormat="0" applyFont="0" applyBorder="0" applyAlignment="0" applyProtection="0"/>
    <xf numFmtId="10" fontId="76" fillId="40" borderId="129" applyNumberFormat="0" applyBorder="0" applyAlignment="0" applyProtection="0"/>
    <xf numFmtId="0" fontId="9" fillId="48" borderId="125" applyNumberFormat="0" applyAlignment="0" applyProtection="0"/>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0" borderId="128" applyFont="0" applyFill="0" applyBorder="0" applyAlignment="0" applyProtection="0"/>
    <xf numFmtId="49" fontId="95" fillId="38" borderId="129" applyProtection="0">
      <alignment horizontal="left" indent="1"/>
      <protection locked="0"/>
    </xf>
    <xf numFmtId="211" fontId="82" fillId="37" borderId="129">
      <alignment horizontal="center"/>
      <protection locked="0"/>
    </xf>
    <xf numFmtId="0" fontId="94" fillId="0" borderId="128">
      <alignment horizontal="left" vertical="center"/>
    </xf>
    <xf numFmtId="181" fontId="80" fillId="37" borderId="129">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211" fontId="82" fillId="37" borderId="129">
      <alignment horizontal="center"/>
      <protection locked="0"/>
    </xf>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49" fontId="95" fillId="37" borderId="129" applyProtection="0">
      <alignment horizontal="left" indent="1"/>
      <protection locked="0"/>
    </xf>
    <xf numFmtId="0" fontId="9" fillId="40" borderId="124" applyNumberFormat="0" applyFont="0" applyBorder="0" applyAlignment="0" applyProtection="0"/>
    <xf numFmtId="0" fontId="9" fillId="0" borderId="128" applyFont="0" applyFill="0" applyBorder="0" applyAlignment="0" applyProtection="0"/>
    <xf numFmtId="4" fontId="69" fillId="11" borderId="104" applyNumberFormat="0" applyProtection="0">
      <alignment horizontal="right" vertical="center"/>
    </xf>
    <xf numFmtId="49" fontId="95" fillId="38" borderId="129" applyProtection="0">
      <alignment horizontal="left" indent="1"/>
      <protection locked="0"/>
    </xf>
    <xf numFmtId="4" fontId="69" fillId="31" borderId="104" applyNumberFormat="0" applyProtection="0">
      <alignment horizontal="right" vertical="center"/>
    </xf>
    <xf numFmtId="4" fontId="69" fillId="12" borderId="104" applyNumberFormat="0" applyProtection="0">
      <alignment vertical="center"/>
    </xf>
    <xf numFmtId="0" fontId="9" fillId="14" borderId="104" applyNumberFormat="0" applyProtection="0">
      <alignment horizontal="left" vertical="center" indent="1"/>
    </xf>
    <xf numFmtId="0" fontId="9" fillId="14" borderId="104" applyNumberFormat="0" applyProtection="0">
      <alignment horizontal="left" vertical="top" indent="1"/>
    </xf>
    <xf numFmtId="0" fontId="94" fillId="0" borderId="128">
      <alignment horizontal="left" vertical="center"/>
    </xf>
    <xf numFmtId="4" fontId="69" fillId="10" borderId="104" applyNumberFormat="0" applyProtection="0">
      <alignment horizontal="right" vertical="center"/>
    </xf>
    <xf numFmtId="4" fontId="69" fillId="12" borderId="104" applyNumberFormat="0" applyProtection="0">
      <alignment horizontal="left" vertical="center" indent="1"/>
    </xf>
    <xf numFmtId="10" fontId="76" fillId="40" borderId="129" applyNumberFormat="0" applyBorder="0" applyAlignment="0" applyProtection="0"/>
    <xf numFmtId="40" fontId="89" fillId="19" borderId="101">
      <alignment vertical="center"/>
    </xf>
    <xf numFmtId="40" fontId="89" fillId="40" borderId="129">
      <alignment vertical="center"/>
    </xf>
    <xf numFmtId="10" fontId="76" fillId="40" borderId="129" applyNumberFormat="0" applyBorder="0" applyAlignment="0" applyProtection="0"/>
    <xf numFmtId="0" fontId="9" fillId="14" borderId="104" applyNumberFormat="0" applyProtection="0">
      <alignment horizontal="left" vertical="center" indent="1"/>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19" borderId="101">
      <alignment vertical="center"/>
    </xf>
    <xf numFmtId="4" fontId="67" fillId="25" borderId="104" applyNumberFormat="0" applyProtection="0">
      <alignment vertical="center"/>
    </xf>
    <xf numFmtId="4" fontId="68" fillId="25" borderId="104" applyNumberFormat="0" applyProtection="0">
      <alignment vertical="center"/>
    </xf>
    <xf numFmtId="4" fontId="67" fillId="25" borderId="104" applyNumberFormat="0" applyProtection="0">
      <alignment horizontal="left" vertical="center" indent="1"/>
    </xf>
    <xf numFmtId="0" fontId="67" fillId="25" borderId="104" applyNumberFormat="0" applyProtection="0">
      <alignment horizontal="left" vertical="top" indent="1"/>
    </xf>
    <xf numFmtId="4" fontId="69" fillId="15" borderId="104" applyNumberFormat="0" applyProtection="0">
      <alignment horizontal="right" vertical="center"/>
    </xf>
    <xf numFmtId="4" fontId="69" fillId="11" borderId="104" applyNumberFormat="0" applyProtection="0">
      <alignment horizontal="right" vertical="center"/>
    </xf>
    <xf numFmtId="4" fontId="69" fillId="23" borderId="104" applyNumberFormat="0" applyProtection="0">
      <alignment horizontal="right" vertical="center"/>
    </xf>
    <xf numFmtId="4" fontId="69" fillId="24" borderId="104" applyNumberFormat="0" applyProtection="0">
      <alignment horizontal="right" vertical="center"/>
    </xf>
    <xf numFmtId="4" fontId="69" fillId="26" borderId="104" applyNumberFormat="0" applyProtection="0">
      <alignment horizontal="right" vertical="center"/>
    </xf>
    <xf numFmtId="4" fontId="69" fillId="27" borderId="104" applyNumberFormat="0" applyProtection="0">
      <alignment horizontal="right" vertical="center"/>
    </xf>
    <xf numFmtId="4" fontId="69" fillId="17" borderId="104" applyNumberFormat="0" applyProtection="0">
      <alignment horizontal="right" vertical="center"/>
    </xf>
    <xf numFmtId="4" fontId="69" fillId="28" borderId="104" applyNumberFormat="0" applyProtection="0">
      <alignment horizontal="right" vertical="center"/>
    </xf>
    <xf numFmtId="4" fontId="69" fillId="29" borderId="104" applyNumberFormat="0" applyProtection="0">
      <alignment horizontal="right" vertical="center"/>
    </xf>
    <xf numFmtId="4" fontId="69" fillId="10" borderId="104" applyNumberFormat="0" applyProtection="0">
      <alignment horizontal="right" vertical="center"/>
    </xf>
    <xf numFmtId="0" fontId="9" fillId="16" borderId="104" applyNumberFormat="0" applyProtection="0">
      <alignment horizontal="left" vertical="center" indent="1"/>
    </xf>
    <xf numFmtId="0" fontId="9" fillId="16" borderId="104" applyNumberFormat="0" applyProtection="0">
      <alignment horizontal="left" vertical="top" indent="1"/>
    </xf>
    <xf numFmtId="0" fontId="9" fillId="10" borderId="104" applyNumberFormat="0" applyProtection="0">
      <alignment horizontal="left" vertical="center" indent="1"/>
    </xf>
    <xf numFmtId="0" fontId="9" fillId="10" borderId="104" applyNumberFormat="0" applyProtection="0">
      <alignment horizontal="left" vertical="top" indent="1"/>
    </xf>
    <xf numFmtId="0" fontId="9" fillId="14" borderId="104" applyNumberFormat="0" applyProtection="0">
      <alignment horizontal="left" vertical="center" indent="1"/>
    </xf>
    <xf numFmtId="0" fontId="9" fillId="14" borderId="104" applyNumberFormat="0" applyProtection="0">
      <alignment horizontal="left" vertical="top" indent="1"/>
    </xf>
    <xf numFmtId="0" fontId="9" fillId="31" borderId="104" applyNumberFormat="0" applyProtection="0">
      <alignment horizontal="left" vertical="center" indent="1"/>
    </xf>
    <xf numFmtId="0" fontId="9" fillId="31" borderId="104" applyNumberFormat="0" applyProtection="0">
      <alignment horizontal="left" vertical="top" indent="1"/>
    </xf>
    <xf numFmtId="0" fontId="9" fillId="13" borderId="129" applyNumberFormat="0">
      <protection locked="0"/>
    </xf>
    <xf numFmtId="4" fontId="69" fillId="12" borderId="104" applyNumberFormat="0" applyProtection="0">
      <alignment vertical="center"/>
    </xf>
    <xf numFmtId="4" fontId="71" fillId="12" borderId="104" applyNumberFormat="0" applyProtection="0">
      <alignment vertical="center"/>
    </xf>
    <xf numFmtId="4" fontId="69" fillId="12" borderId="104" applyNumberFormat="0" applyProtection="0">
      <alignment horizontal="left" vertical="center" indent="1"/>
    </xf>
    <xf numFmtId="0" fontId="69" fillId="12" borderId="104" applyNumberFormat="0" applyProtection="0">
      <alignment horizontal="left" vertical="top" indent="1"/>
    </xf>
    <xf numFmtId="4" fontId="69" fillId="31" borderId="104" applyNumberFormat="0" applyProtection="0">
      <alignment horizontal="right" vertical="center"/>
    </xf>
    <xf numFmtId="4" fontId="71" fillId="31" borderId="104" applyNumberFormat="0" applyProtection="0">
      <alignment horizontal="right" vertical="center"/>
    </xf>
    <xf numFmtId="4" fontId="69" fillId="35" borderId="104" applyNumberFormat="0" applyProtection="0">
      <alignment horizontal="left" vertical="center" indent="1"/>
    </xf>
    <xf numFmtId="0" fontId="69" fillId="10" borderId="104" applyNumberFormat="0" applyProtection="0">
      <alignment horizontal="left" vertical="top" indent="1"/>
    </xf>
    <xf numFmtId="4" fontId="73" fillId="31" borderId="104" applyNumberFormat="0" applyProtection="0">
      <alignment horizontal="right" vertical="center"/>
    </xf>
    <xf numFmtId="0" fontId="9" fillId="16" borderId="104" applyNumberFormat="0" applyProtection="0">
      <alignment horizontal="left" vertical="center" indent="1"/>
    </xf>
    <xf numFmtId="4" fontId="69" fillId="31" borderId="104" applyNumberFormat="0" applyProtection="0">
      <alignment horizontal="right" vertical="center"/>
    </xf>
    <xf numFmtId="0" fontId="9" fillId="10" borderId="104" applyNumberFormat="0" applyProtection="0">
      <alignment horizontal="left" vertical="center" indent="1"/>
    </xf>
    <xf numFmtId="0" fontId="9" fillId="14" borderId="104" applyNumberFormat="0" applyProtection="0">
      <alignment horizontal="left" vertical="center" indent="1"/>
    </xf>
    <xf numFmtId="0" fontId="9" fillId="31" borderId="104" applyNumberFormat="0" applyProtection="0">
      <alignment horizontal="left" vertical="center" indent="1"/>
    </xf>
    <xf numFmtId="4" fontId="69" fillId="31" borderId="104" applyNumberFormat="0" applyProtection="0">
      <alignment horizontal="right" vertical="center"/>
    </xf>
    <xf numFmtId="4" fontId="71" fillId="31" borderId="104" applyNumberFormat="0" applyProtection="0">
      <alignment horizontal="right" vertical="center"/>
    </xf>
    <xf numFmtId="0" fontId="9" fillId="16" borderId="104" applyNumberFormat="0" applyProtection="0">
      <alignment horizontal="left" vertical="center" indent="1"/>
    </xf>
    <xf numFmtId="4" fontId="69" fillId="31" borderId="104" applyNumberFormat="0" applyProtection="0">
      <alignment horizontal="right" vertical="center"/>
    </xf>
    <xf numFmtId="4" fontId="71" fillId="31" borderId="104" applyNumberFormat="0" applyProtection="0">
      <alignment horizontal="right" vertical="center"/>
    </xf>
    <xf numFmtId="0" fontId="9" fillId="10" borderId="104" applyNumberFormat="0" applyProtection="0">
      <alignment horizontal="left" vertical="center" indent="1"/>
    </xf>
    <xf numFmtId="0" fontId="9" fillId="14" borderId="104" applyNumberFormat="0" applyProtection="0">
      <alignment horizontal="left" vertical="center" indent="1"/>
    </xf>
    <xf numFmtId="0" fontId="9" fillId="31" borderId="104" applyNumberFormat="0" applyProtection="0">
      <alignment horizontal="left" vertical="center" indent="1"/>
    </xf>
    <xf numFmtId="4" fontId="69" fillId="12" borderId="104" applyNumberFormat="0" applyProtection="0">
      <alignment horizontal="left" vertical="center" indent="1"/>
    </xf>
    <xf numFmtId="40" fontId="89" fillId="40" borderId="129">
      <alignment vertical="center"/>
    </xf>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40" fontId="89" fillId="40" borderId="129">
      <alignment vertical="center"/>
    </xf>
    <xf numFmtId="211" fontId="82" fillId="37" borderId="129">
      <alignment horizontal="center"/>
      <protection locked="0"/>
    </xf>
    <xf numFmtId="49" fontId="95" fillId="38" borderId="129" applyProtection="0">
      <alignment horizontal="left" indent="1"/>
      <protection locked="0"/>
    </xf>
    <xf numFmtId="211" fontId="82" fillId="37" borderId="129">
      <alignment horizontal="center"/>
      <protection locked="0"/>
    </xf>
    <xf numFmtId="0" fontId="94" fillId="0" borderId="128">
      <alignment horizontal="left" vertical="center"/>
    </xf>
    <xf numFmtId="181" fontId="80" fillId="37" borderId="129">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49" fontId="95" fillId="37" borderId="129" applyProtection="0">
      <alignment horizontal="left" indent="1"/>
      <protection locked="0"/>
    </xf>
    <xf numFmtId="0" fontId="9" fillId="0" borderId="128" applyFont="0" applyFill="0" applyBorder="0" applyAlignment="0" applyProtection="0"/>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0" fontId="94" fillId="0" borderId="128">
      <alignment horizontal="left" vertical="center"/>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40" borderId="124" applyNumberFormat="0" applyFont="0" applyBorder="0" applyAlignment="0" applyProtection="0"/>
    <xf numFmtId="0" fontId="9" fillId="40" borderId="124" applyNumberFormat="0" applyFont="0" applyBorder="0" applyAlignment="0" applyProtection="0"/>
    <xf numFmtId="10" fontId="76" fillId="40" borderId="129" applyNumberFormat="0" applyBorder="0" applyAlignment="0" applyProtection="0"/>
    <xf numFmtId="0" fontId="9" fillId="48" borderId="125" applyNumberFormat="0" applyAlignment="0" applyProtection="0"/>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0" borderId="128" applyFont="0" applyFill="0" applyBorder="0" applyAlignment="0" applyProtection="0"/>
    <xf numFmtId="49" fontId="95" fillId="38" borderId="129" applyProtection="0">
      <alignment horizontal="left" indent="1"/>
      <protection locked="0"/>
    </xf>
    <xf numFmtId="211" fontId="82" fillId="37" borderId="129">
      <alignment horizontal="center"/>
      <protection locked="0"/>
    </xf>
    <xf numFmtId="181" fontId="80" fillId="37" borderId="129">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211" fontId="82" fillId="37" borderId="129">
      <alignment horizontal="center"/>
      <protection locked="0"/>
    </xf>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49" fontId="95" fillId="37" borderId="129" applyProtection="0">
      <alignment horizontal="left" indent="1"/>
      <protection locked="0"/>
    </xf>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0" fontId="94" fillId="0" borderId="128">
      <alignment horizontal="left" vertical="center"/>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40" borderId="124" applyNumberFormat="0" applyFont="0" applyBorder="0" applyAlignment="0" applyProtection="0"/>
    <xf numFmtId="0" fontId="9" fillId="40" borderId="124" applyNumberFormat="0" applyFont="0" applyBorder="0" applyAlignment="0" applyProtection="0"/>
    <xf numFmtId="10" fontId="76" fillId="40" borderId="129" applyNumberFormat="0" applyBorder="0" applyAlignment="0" applyProtection="0"/>
    <xf numFmtId="0" fontId="9" fillId="48" borderId="125" applyNumberFormat="0" applyAlignment="0" applyProtection="0"/>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0" borderId="128" applyFont="0" applyFill="0" applyBorder="0" applyAlignment="0" applyProtection="0"/>
    <xf numFmtId="49" fontId="95" fillId="38" borderId="129" applyProtection="0">
      <alignment horizontal="left" indent="1"/>
      <protection locked="0"/>
    </xf>
    <xf numFmtId="211" fontId="82" fillId="37" borderId="129">
      <alignment horizontal="center"/>
      <protection locked="0"/>
    </xf>
    <xf numFmtId="0" fontId="94" fillId="0" borderId="128">
      <alignment horizontal="left" vertical="center"/>
    </xf>
    <xf numFmtId="181" fontId="80" fillId="37" borderId="129">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211" fontId="82" fillId="37" borderId="129">
      <alignment horizontal="center"/>
      <protection locked="0"/>
    </xf>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49" fontId="95" fillId="37" borderId="129" applyProtection="0">
      <alignment horizontal="left" indent="1"/>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19" borderId="101">
      <alignment vertical="center"/>
    </xf>
    <xf numFmtId="4" fontId="67" fillId="25" borderId="104" applyNumberFormat="0" applyProtection="0">
      <alignment vertical="center"/>
    </xf>
    <xf numFmtId="4" fontId="68" fillId="25" borderId="104" applyNumberFormat="0" applyProtection="0">
      <alignment vertical="center"/>
    </xf>
    <xf numFmtId="4" fontId="67" fillId="25" borderId="104" applyNumberFormat="0" applyProtection="0">
      <alignment horizontal="left" vertical="center" indent="1"/>
    </xf>
    <xf numFmtId="0" fontId="67" fillId="25" borderId="104" applyNumberFormat="0" applyProtection="0">
      <alignment horizontal="left" vertical="top" indent="1"/>
    </xf>
    <xf numFmtId="4" fontId="69" fillId="15" borderId="104" applyNumberFormat="0" applyProtection="0">
      <alignment horizontal="right" vertical="center"/>
    </xf>
    <xf numFmtId="4" fontId="69" fillId="11" borderId="104" applyNumberFormat="0" applyProtection="0">
      <alignment horizontal="right" vertical="center"/>
    </xf>
    <xf numFmtId="4" fontId="69" fillId="23" borderId="104" applyNumberFormat="0" applyProtection="0">
      <alignment horizontal="right" vertical="center"/>
    </xf>
    <xf numFmtId="4" fontId="69" fillId="24" borderId="104" applyNumberFormat="0" applyProtection="0">
      <alignment horizontal="right" vertical="center"/>
    </xf>
    <xf numFmtId="4" fontId="69" fillId="26" borderId="104" applyNumberFormat="0" applyProtection="0">
      <alignment horizontal="right" vertical="center"/>
    </xf>
    <xf numFmtId="4" fontId="69" fillId="27" borderId="104" applyNumberFormat="0" applyProtection="0">
      <alignment horizontal="right" vertical="center"/>
    </xf>
    <xf numFmtId="4" fontId="69" fillId="17" borderId="104" applyNumberFormat="0" applyProtection="0">
      <alignment horizontal="right" vertical="center"/>
    </xf>
    <xf numFmtId="4" fontId="69" fillId="28" borderId="104" applyNumberFormat="0" applyProtection="0">
      <alignment horizontal="right" vertical="center"/>
    </xf>
    <xf numFmtId="4" fontId="69" fillId="29" borderId="104" applyNumberFormat="0" applyProtection="0">
      <alignment horizontal="right" vertical="center"/>
    </xf>
    <xf numFmtId="4" fontId="69" fillId="10" borderId="104" applyNumberFormat="0" applyProtection="0">
      <alignment horizontal="right" vertical="center"/>
    </xf>
    <xf numFmtId="0" fontId="9" fillId="16" borderId="104" applyNumberFormat="0" applyProtection="0">
      <alignment horizontal="left" vertical="center" indent="1"/>
    </xf>
    <xf numFmtId="0" fontId="9" fillId="16" borderId="104" applyNumberFormat="0" applyProtection="0">
      <alignment horizontal="left" vertical="top" indent="1"/>
    </xf>
    <xf numFmtId="0" fontId="9" fillId="10" borderId="104" applyNumberFormat="0" applyProtection="0">
      <alignment horizontal="left" vertical="center" indent="1"/>
    </xf>
    <xf numFmtId="0" fontId="9" fillId="10" borderId="104" applyNumberFormat="0" applyProtection="0">
      <alignment horizontal="left" vertical="top" indent="1"/>
    </xf>
    <xf numFmtId="0" fontId="9" fillId="14" borderId="104" applyNumberFormat="0" applyProtection="0">
      <alignment horizontal="left" vertical="center" indent="1"/>
    </xf>
    <xf numFmtId="0" fontId="9" fillId="14" borderId="104" applyNumberFormat="0" applyProtection="0">
      <alignment horizontal="left" vertical="top" indent="1"/>
    </xf>
    <xf numFmtId="0" fontId="9" fillId="31" borderId="104" applyNumberFormat="0" applyProtection="0">
      <alignment horizontal="left" vertical="center" indent="1"/>
    </xf>
    <xf numFmtId="0" fontId="9" fillId="31" borderId="104" applyNumberFormat="0" applyProtection="0">
      <alignment horizontal="left" vertical="top" indent="1"/>
    </xf>
    <xf numFmtId="0" fontId="9" fillId="13" borderId="129" applyNumberFormat="0">
      <protection locked="0"/>
    </xf>
    <xf numFmtId="4" fontId="69" fillId="12" borderId="104" applyNumberFormat="0" applyProtection="0">
      <alignment vertical="center"/>
    </xf>
    <xf numFmtId="4" fontId="71" fillId="12" borderId="104" applyNumberFormat="0" applyProtection="0">
      <alignment vertical="center"/>
    </xf>
    <xf numFmtId="4" fontId="69" fillId="12" borderId="104" applyNumberFormat="0" applyProtection="0">
      <alignment horizontal="left" vertical="center" indent="1"/>
    </xf>
    <xf numFmtId="0" fontId="69" fillId="12" borderId="104" applyNumberFormat="0" applyProtection="0">
      <alignment horizontal="left" vertical="top" indent="1"/>
    </xf>
    <xf numFmtId="4" fontId="69" fillId="31" borderId="104" applyNumberFormat="0" applyProtection="0">
      <alignment horizontal="right" vertical="center"/>
    </xf>
    <xf numFmtId="4" fontId="71" fillId="31" borderId="104" applyNumberFormat="0" applyProtection="0">
      <alignment horizontal="right" vertical="center"/>
    </xf>
    <xf numFmtId="4" fontId="69" fillId="35" borderId="104" applyNumberFormat="0" applyProtection="0">
      <alignment horizontal="left" vertical="center" indent="1"/>
    </xf>
    <xf numFmtId="0" fontId="69" fillId="10" borderId="104" applyNumberFormat="0" applyProtection="0">
      <alignment horizontal="left" vertical="top" indent="1"/>
    </xf>
    <xf numFmtId="4" fontId="73" fillId="31" borderId="104" applyNumberFormat="0" applyProtection="0">
      <alignment horizontal="right" vertical="center"/>
    </xf>
    <xf numFmtId="0" fontId="9" fillId="16" borderId="104" applyNumberFormat="0" applyProtection="0">
      <alignment horizontal="left" vertical="center" indent="1"/>
    </xf>
    <xf numFmtId="4" fontId="69" fillId="31" borderId="104" applyNumberFormat="0" applyProtection="0">
      <alignment horizontal="right" vertical="center"/>
    </xf>
    <xf numFmtId="0" fontId="9" fillId="10" borderId="104" applyNumberFormat="0" applyProtection="0">
      <alignment horizontal="left" vertical="center" indent="1"/>
    </xf>
    <xf numFmtId="0" fontId="9" fillId="14" borderId="104" applyNumberFormat="0" applyProtection="0">
      <alignment horizontal="left" vertical="center" indent="1"/>
    </xf>
    <xf numFmtId="0" fontId="9" fillId="31" borderId="104" applyNumberFormat="0" applyProtection="0">
      <alignment horizontal="left" vertical="center" indent="1"/>
    </xf>
    <xf numFmtId="4" fontId="69" fillId="31" borderId="104" applyNumberFormat="0" applyProtection="0">
      <alignment horizontal="right" vertical="center"/>
    </xf>
    <xf numFmtId="4" fontId="71" fillId="31" borderId="104" applyNumberFormat="0" applyProtection="0">
      <alignment horizontal="right" vertical="center"/>
    </xf>
    <xf numFmtId="0" fontId="9" fillId="16" borderId="104" applyNumberFormat="0" applyProtection="0">
      <alignment horizontal="left" vertical="center" indent="1"/>
    </xf>
    <xf numFmtId="4" fontId="69" fillId="31" borderId="104" applyNumberFormat="0" applyProtection="0">
      <alignment horizontal="right" vertical="center"/>
    </xf>
    <xf numFmtId="4" fontId="71" fillId="31" borderId="104" applyNumberFormat="0" applyProtection="0">
      <alignment horizontal="right" vertical="center"/>
    </xf>
    <xf numFmtId="0" fontId="9" fillId="10" borderId="104" applyNumberFormat="0" applyProtection="0">
      <alignment horizontal="left" vertical="center" indent="1"/>
    </xf>
    <xf numFmtId="0" fontId="9" fillId="14" borderId="104" applyNumberFormat="0" applyProtection="0">
      <alignment horizontal="left" vertical="center" indent="1"/>
    </xf>
    <xf numFmtId="0" fontId="9" fillId="31" borderId="104" applyNumberFormat="0" applyProtection="0">
      <alignment horizontal="left" vertical="center" indent="1"/>
    </xf>
    <xf numFmtId="4" fontId="69" fillId="12" borderId="104" applyNumberFormat="0" applyProtection="0">
      <alignment horizontal="left" vertical="center" indent="1"/>
    </xf>
    <xf numFmtId="40" fontId="89" fillId="40" borderId="129">
      <alignment vertical="center"/>
    </xf>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40" fontId="89" fillId="40" borderId="129">
      <alignment vertical="center"/>
    </xf>
    <xf numFmtId="211" fontId="82" fillId="37" borderId="129">
      <alignment horizontal="center"/>
      <protection locked="0"/>
    </xf>
    <xf numFmtId="49" fontId="95" fillId="38" borderId="129" applyProtection="0">
      <alignment horizontal="left" indent="1"/>
      <protection locked="0"/>
    </xf>
    <xf numFmtId="211" fontId="82" fillId="37" borderId="129">
      <alignment horizontal="center"/>
      <protection locked="0"/>
    </xf>
    <xf numFmtId="0" fontId="94" fillId="0" borderId="128">
      <alignment horizontal="left" vertical="center"/>
    </xf>
    <xf numFmtId="181" fontId="80" fillId="37" borderId="129">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49" fontId="95" fillId="37" borderId="129" applyProtection="0">
      <alignment horizontal="left" indent="1"/>
      <protection locked="0"/>
    </xf>
    <xf numFmtId="0" fontId="9" fillId="0" borderId="128" applyFont="0" applyFill="0" applyBorder="0" applyAlignment="0" applyProtection="0"/>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0" fontId="94" fillId="0" borderId="128">
      <alignment horizontal="left" vertical="center"/>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40" borderId="124" applyNumberFormat="0" applyFont="0" applyBorder="0" applyAlignment="0" applyProtection="0"/>
    <xf numFmtId="0" fontId="9" fillId="40" borderId="124" applyNumberFormat="0" applyFont="0" applyBorder="0" applyAlignment="0" applyProtection="0"/>
    <xf numFmtId="10" fontId="76" fillId="40" borderId="129" applyNumberFormat="0" applyBorder="0" applyAlignment="0" applyProtection="0"/>
    <xf numFmtId="0" fontId="9" fillId="48" borderId="125" applyNumberFormat="0" applyAlignment="0" applyProtection="0"/>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0" borderId="128" applyFont="0" applyFill="0" applyBorder="0" applyAlignment="0" applyProtection="0"/>
    <xf numFmtId="49" fontId="95" fillId="38" borderId="129" applyProtection="0">
      <alignment horizontal="left" indent="1"/>
      <protection locked="0"/>
    </xf>
    <xf numFmtId="211" fontId="82" fillId="37" borderId="129">
      <alignment horizontal="center"/>
      <protection locked="0"/>
    </xf>
    <xf numFmtId="181" fontId="80" fillId="37" borderId="129">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211" fontId="82" fillId="37" borderId="129">
      <alignment horizontal="center"/>
      <protection locked="0"/>
    </xf>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49" fontId="95" fillId="37" borderId="129" applyProtection="0">
      <alignment horizontal="left" indent="1"/>
      <protection locked="0"/>
    </xf>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0" fontId="94" fillId="0" borderId="128">
      <alignment horizontal="left" vertical="center"/>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0" fontId="9" fillId="40" borderId="124" applyNumberFormat="0" applyFont="0" applyBorder="0" applyAlignment="0" applyProtection="0"/>
    <xf numFmtId="0" fontId="9" fillId="40" borderId="124" applyNumberFormat="0" applyFont="0" applyBorder="0" applyAlignment="0" applyProtection="0"/>
    <xf numFmtId="10" fontId="76" fillId="40" borderId="129" applyNumberFormat="0" applyBorder="0" applyAlignment="0" applyProtection="0"/>
    <xf numFmtId="0" fontId="9" fillId="48" borderId="125" applyNumberFormat="0" applyAlignment="0" applyProtection="0"/>
    <xf numFmtId="181" fontId="80" fillId="37" borderId="129">
      <protection locked="0"/>
    </xf>
    <xf numFmtId="49" fontId="95" fillId="38" borderId="129" applyProtection="0">
      <alignment horizontal="left" indent="1"/>
      <protection locked="0"/>
    </xf>
    <xf numFmtId="49" fontId="95" fillId="37" borderId="129" applyProtection="0">
      <alignment horizontal="left" indent="1"/>
      <protection locked="0"/>
    </xf>
    <xf numFmtId="10" fontId="76" fillId="40" borderId="129" applyNumberFormat="0" applyBorder="0" applyAlignment="0" applyProtection="0"/>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0" borderId="128" applyFont="0" applyFill="0" applyBorder="0" applyAlignment="0" applyProtection="0"/>
    <xf numFmtId="49" fontId="95" fillId="38" borderId="129" applyProtection="0">
      <alignment horizontal="left" indent="1"/>
      <protection locked="0"/>
    </xf>
    <xf numFmtId="211" fontId="82" fillId="37" borderId="129">
      <alignment horizontal="center"/>
      <protection locked="0"/>
    </xf>
    <xf numFmtId="0" fontId="94" fillId="0" borderId="128">
      <alignment horizontal="left" vertical="center"/>
    </xf>
    <xf numFmtId="181" fontId="80" fillId="37" borderId="129">
      <protection locked="0"/>
    </xf>
    <xf numFmtId="0" fontId="9" fillId="16" borderId="104" applyNumberFormat="0" applyProtection="0">
      <alignment horizontal="left" vertical="top" indent="1"/>
    </xf>
    <xf numFmtId="4" fontId="69" fillId="10" borderId="104" applyNumberFormat="0" applyProtection="0">
      <alignment horizontal="right" vertical="center"/>
    </xf>
    <xf numFmtId="0" fontId="9" fillId="14" borderId="104" applyNumberFormat="0" applyProtection="0">
      <alignment horizontal="left" vertical="center" indent="1"/>
    </xf>
    <xf numFmtId="4" fontId="69" fillId="31" borderId="104" applyNumberFormat="0" applyProtection="0">
      <alignment horizontal="right" vertical="center"/>
    </xf>
    <xf numFmtId="0" fontId="9" fillId="31" borderId="104" applyNumberFormat="0" applyProtection="0">
      <alignment horizontal="left" vertical="center" indent="1"/>
    </xf>
    <xf numFmtId="40" fontId="89" fillId="40" borderId="129">
      <alignment vertical="center"/>
    </xf>
    <xf numFmtId="211" fontId="82" fillId="37" borderId="129">
      <alignment horizontal="center"/>
      <protection locked="0"/>
    </xf>
    <xf numFmtId="40" fontId="89" fillId="40" borderId="129">
      <alignment vertical="center"/>
    </xf>
    <xf numFmtId="211" fontId="82" fillId="37" borderId="129">
      <alignment horizontal="center"/>
      <protection locked="0"/>
    </xf>
    <xf numFmtId="10" fontId="76" fillId="40" borderId="129" applyNumberFormat="0" applyBorder="0" applyAlignment="0" applyProtection="0"/>
    <xf numFmtId="0" fontId="9" fillId="40" borderId="124" applyNumberFormat="0" applyFont="0" applyBorder="0" applyAlignment="0" applyProtection="0"/>
    <xf numFmtId="0" fontId="9" fillId="40" borderId="124" applyNumberFormat="0" applyFont="0" applyBorder="0" applyAlignment="0" applyProtection="0"/>
    <xf numFmtId="0" fontId="9" fillId="48" borderId="125" applyNumberFormat="0" applyAlignment="0" applyProtection="0"/>
    <xf numFmtId="10" fontId="76" fillId="40" borderId="129" applyNumberFormat="0" applyBorder="0" applyAlignment="0" applyProtection="0"/>
    <xf numFmtId="49" fontId="95" fillId="37" borderId="129" applyProtection="0">
      <alignment horizontal="left" indent="1"/>
      <protection locked="0"/>
    </xf>
    <xf numFmtId="4" fontId="67" fillId="30" borderId="130" applyNumberFormat="0" applyProtection="0">
      <alignment horizontal="left" vertical="center" indent="1"/>
    </xf>
    <xf numFmtId="0" fontId="94" fillId="0" borderId="132" applyNumberFormat="0" applyAlignment="0" applyProtection="0">
      <alignment horizontal="left" vertical="center"/>
    </xf>
    <xf numFmtId="0" fontId="91" fillId="46" borderId="131" applyFont="0" applyFill="0" applyBorder="0"/>
    <xf numFmtId="168" fontId="1" fillId="0" borderId="0" applyFont="0" applyFill="0" applyBorder="0" applyAlignment="0" applyProtection="0"/>
  </cellStyleXfs>
  <cellXfs count="1197">
    <xf numFmtId="0" fontId="0" fillId="0" borderId="0" xfId="0"/>
    <xf numFmtId="0" fontId="0" fillId="2" borderId="0" xfId="0" applyFill="1"/>
    <xf numFmtId="0" fontId="2" fillId="2" borderId="0" xfId="0" applyFont="1" applyFill="1"/>
    <xf numFmtId="0" fontId="0" fillId="2" borderId="14" xfId="0" applyFill="1" applyBorder="1"/>
    <xf numFmtId="0" fontId="2" fillId="2" borderId="14" xfId="0" applyFont="1" applyFill="1" applyBorder="1"/>
    <xf numFmtId="0" fontId="2" fillId="2" borderId="30" xfId="0" applyFont="1" applyFill="1" applyBorder="1"/>
    <xf numFmtId="0" fontId="0" fillId="2" borderId="30" xfId="0" applyFill="1" applyBorder="1"/>
    <xf numFmtId="0" fontId="4" fillId="4" borderId="2" xfId="0" applyFont="1" applyFill="1" applyBorder="1" applyAlignment="1">
      <alignment horizontal="center" vertical="center" wrapText="1"/>
    </xf>
    <xf numFmtId="0" fontId="0" fillId="2" borderId="0" xfId="0" applyFill="1" applyAlignment="1">
      <alignment horizontal="center"/>
    </xf>
    <xf numFmtId="0" fontId="2" fillId="2" borderId="0" xfId="0" applyFont="1" applyFill="1" applyAlignment="1">
      <alignment horizontal="center"/>
    </xf>
    <xf numFmtId="0" fontId="16" fillId="2" borderId="0" xfId="0" applyFont="1" applyFill="1"/>
    <xf numFmtId="0" fontId="17" fillId="2" borderId="0" xfId="0" applyFont="1" applyFill="1" applyAlignment="1">
      <alignment horizontal="right"/>
    </xf>
    <xf numFmtId="0" fontId="18" fillId="5" borderId="0" xfId="0" applyFont="1" applyFill="1" applyAlignment="1">
      <alignment vertical="center"/>
    </xf>
    <xf numFmtId="0" fontId="18" fillId="5" borderId="0" xfId="0" applyFont="1" applyFill="1" applyAlignment="1">
      <alignment horizontal="center" vertical="center"/>
    </xf>
    <xf numFmtId="0" fontId="0" fillId="2" borderId="53" xfId="0" applyFill="1" applyBorder="1"/>
    <xf numFmtId="0" fontId="0" fillId="2" borderId="62" xfId="0" applyFill="1" applyBorder="1"/>
    <xf numFmtId="0" fontId="0" fillId="2" borderId="9" xfId="0" applyFill="1" applyBorder="1"/>
    <xf numFmtId="0" fontId="0" fillId="2" borderId="8" xfId="0" applyFill="1" applyBorder="1"/>
    <xf numFmtId="0" fontId="0" fillId="2" borderId="38" xfId="0" applyFill="1" applyBorder="1"/>
    <xf numFmtId="0" fontId="18" fillId="2" borderId="0" xfId="0" applyFont="1" applyFill="1" applyAlignment="1">
      <alignment vertical="center"/>
    </xf>
    <xf numFmtId="0" fontId="5" fillId="2" borderId="0" xfId="0" applyFont="1" applyFill="1" applyAlignment="1">
      <alignment horizontal="left" vertical="center" indent="3"/>
    </xf>
    <xf numFmtId="189" fontId="5" fillId="2" borderId="0" xfId="1" applyNumberFormat="1" applyFont="1" applyFill="1" applyBorder="1" applyAlignment="1">
      <alignment horizontal="right" vertical="center" indent="1"/>
    </xf>
    <xf numFmtId="0" fontId="5" fillId="2" borderId="0" xfId="0" applyFont="1" applyFill="1" applyAlignment="1">
      <alignment horizontal="right" vertical="center" indent="1"/>
    </xf>
    <xf numFmtId="189" fontId="7" fillId="2" borderId="0" xfId="1" applyNumberFormat="1" applyFont="1" applyFill="1" applyBorder="1" applyAlignment="1">
      <alignment horizontal="right" vertical="center" indent="1"/>
    </xf>
    <xf numFmtId="3" fontId="7" fillId="2" borderId="0" xfId="0" applyNumberFormat="1" applyFont="1" applyFill="1" applyAlignment="1">
      <alignment horizontal="right" vertical="center" indent="1"/>
    </xf>
    <xf numFmtId="0" fontId="4" fillId="2" borderId="2" xfId="0" applyFont="1" applyFill="1" applyBorder="1" applyAlignment="1">
      <alignment horizontal="right" vertical="center" wrapText="1"/>
    </xf>
    <xf numFmtId="0" fontId="21" fillId="2" borderId="75" xfId="0" applyFont="1" applyFill="1" applyBorder="1" applyAlignment="1">
      <alignment horizontal="left" vertical="center"/>
    </xf>
    <xf numFmtId="0" fontId="21" fillId="2" borderId="75" xfId="0" applyFont="1" applyFill="1" applyBorder="1" applyAlignment="1">
      <alignment horizontal="right" vertical="center" wrapText="1"/>
    </xf>
    <xf numFmtId="0" fontId="21" fillId="2" borderId="76" xfId="0" applyFont="1" applyFill="1" applyBorder="1" applyAlignment="1">
      <alignment horizontal="left" vertical="center"/>
    </xf>
    <xf numFmtId="0" fontId="21" fillId="2" borderId="76" xfId="0" applyFont="1" applyFill="1" applyBorder="1" applyAlignment="1">
      <alignment horizontal="right" vertical="center" wrapText="1"/>
    </xf>
    <xf numFmtId="0" fontId="4" fillId="4" borderId="2" xfId="0" applyFont="1" applyFill="1" applyBorder="1" applyAlignment="1">
      <alignment horizontal="center" vertical="center"/>
    </xf>
    <xf numFmtId="0" fontId="4" fillId="2" borderId="2" xfId="0" applyFont="1" applyFill="1" applyBorder="1" applyAlignment="1">
      <alignment horizontal="left" vertical="center" indent="1"/>
    </xf>
    <xf numFmtId="0" fontId="26" fillId="2" borderId="73" xfId="6" applyFont="1" applyFill="1" applyBorder="1" applyAlignment="1" applyProtection="1">
      <alignment vertical="center"/>
      <protection hidden="1"/>
    </xf>
    <xf numFmtId="173" fontId="10" fillId="0" borderId="16" xfId="5" applyNumberFormat="1" applyFont="1" applyBorder="1" applyAlignment="1">
      <alignment horizontal="right" vertical="center"/>
    </xf>
    <xf numFmtId="169" fontId="25" fillId="2" borderId="28" xfId="5" applyNumberFormat="1" applyFont="1" applyFill="1" applyBorder="1" applyAlignment="1">
      <alignment horizontal="right" vertical="center"/>
    </xf>
    <xf numFmtId="174" fontId="25" fillId="2" borderId="28" xfId="5" applyNumberFormat="1" applyFont="1" applyFill="1" applyBorder="1" applyAlignment="1">
      <alignment horizontal="center" vertical="center"/>
    </xf>
    <xf numFmtId="0" fontId="24" fillId="2" borderId="0" xfId="0" applyFont="1" applyFill="1"/>
    <xf numFmtId="3" fontId="24" fillId="2" borderId="0" xfId="0" applyNumberFormat="1" applyFont="1" applyFill="1"/>
    <xf numFmtId="191" fontId="29" fillId="2" borderId="28" xfId="1" applyNumberFormat="1" applyFont="1" applyFill="1" applyBorder="1" applyAlignment="1" applyProtection="1">
      <alignment horizontal="left" vertical="center"/>
      <protection hidden="1"/>
    </xf>
    <xf numFmtId="0" fontId="0" fillId="2" borderId="0" xfId="0" applyFill="1" applyAlignment="1">
      <alignment vertical="center"/>
    </xf>
    <xf numFmtId="0" fontId="4" fillId="2" borderId="0" xfId="0" applyFont="1" applyFill="1" applyAlignment="1">
      <alignment vertical="center"/>
    </xf>
    <xf numFmtId="181" fontId="3" fillId="2" borderId="0" xfId="1" applyNumberFormat="1" applyFont="1" applyFill="1" applyBorder="1" applyAlignment="1">
      <alignment vertical="center"/>
    </xf>
    <xf numFmtId="180" fontId="3" fillId="2" borderId="0" xfId="1" applyNumberFormat="1" applyFont="1" applyFill="1" applyBorder="1" applyAlignment="1">
      <alignment vertical="center"/>
    </xf>
    <xf numFmtId="14" fontId="4" fillId="4" borderId="2" xfId="0" applyNumberFormat="1" applyFont="1" applyFill="1" applyBorder="1" applyAlignment="1">
      <alignment horizontal="right" vertical="center"/>
    </xf>
    <xf numFmtId="0" fontId="16" fillId="2" borderId="0" xfId="0" applyFont="1" applyFill="1" applyAlignment="1">
      <alignment vertical="center" wrapText="1"/>
    </xf>
    <xf numFmtId="0" fontId="32" fillId="2" borderId="0" xfId="0" applyFont="1" applyFill="1" applyAlignment="1">
      <alignment horizontal="right"/>
    </xf>
    <xf numFmtId="0" fontId="33" fillId="2" borderId="0" xfId="0" applyFont="1" applyFill="1"/>
    <xf numFmtId="0" fontId="34" fillId="2" borderId="0" xfId="0" applyFont="1" applyFill="1" applyAlignment="1">
      <alignment vertical="center"/>
    </xf>
    <xf numFmtId="0" fontId="36" fillId="2" borderId="0" xfId="0" applyFont="1" applyFill="1"/>
    <xf numFmtId="0" fontId="37" fillId="2" borderId="0" xfId="0" applyFont="1" applyFill="1" applyAlignment="1">
      <alignment wrapText="1"/>
    </xf>
    <xf numFmtId="0" fontId="37" fillId="2" borderId="0" xfId="0" applyFont="1" applyFill="1"/>
    <xf numFmtId="0" fontId="6" fillId="2" borderId="0" xfId="0" applyFont="1" applyFill="1" applyAlignment="1">
      <alignment horizontal="right"/>
    </xf>
    <xf numFmtId="176" fontId="25" fillId="2" borderId="54" xfId="6" applyNumberFormat="1" applyFont="1" applyFill="1" applyBorder="1" applyAlignment="1">
      <alignment horizontal="center" vertical="center" wrapText="1"/>
    </xf>
    <xf numFmtId="17" fontId="25" fillId="2" borderId="54" xfId="6" quotePrefix="1" applyNumberFormat="1" applyFont="1" applyFill="1" applyBorder="1" applyAlignment="1">
      <alignment horizontal="center" vertical="center" wrapText="1"/>
    </xf>
    <xf numFmtId="49" fontId="25" fillId="2" borderId="54" xfId="6" applyNumberFormat="1" applyFont="1" applyFill="1" applyBorder="1" applyAlignment="1">
      <alignment horizontal="center" vertical="center" wrapText="1"/>
    </xf>
    <xf numFmtId="0" fontId="38" fillId="2" borderId="0" xfId="0" applyFont="1" applyFill="1"/>
    <xf numFmtId="0" fontId="39" fillId="2" borderId="0" xfId="0" applyFont="1" applyFill="1"/>
    <xf numFmtId="176" fontId="25" fillId="2" borderId="28" xfId="6" applyNumberFormat="1" applyFont="1" applyFill="1" applyBorder="1" applyAlignment="1">
      <alignment horizontal="left" vertical="center" wrapText="1"/>
    </xf>
    <xf numFmtId="173" fontId="25" fillId="4" borderId="1" xfId="0" applyNumberFormat="1" applyFont="1" applyFill="1" applyBorder="1" applyAlignment="1">
      <alignment horizontal="right"/>
    </xf>
    <xf numFmtId="0" fontId="25" fillId="4" borderId="2" xfId="0" applyFont="1" applyFill="1" applyBorder="1" applyAlignment="1">
      <alignment vertical="center" wrapText="1"/>
    </xf>
    <xf numFmtId="49" fontId="27" fillId="2" borderId="5" xfId="0" applyNumberFormat="1" applyFont="1" applyFill="1" applyBorder="1" applyAlignment="1">
      <alignment horizontal="left" vertical="center" wrapText="1" indent="1"/>
    </xf>
    <xf numFmtId="0" fontId="25" fillId="2" borderId="2" xfId="0" applyFont="1" applyFill="1" applyBorder="1" applyAlignment="1">
      <alignment vertical="center" wrapText="1"/>
    </xf>
    <xf numFmtId="169" fontId="25" fillId="2" borderId="2" xfId="0" applyNumberFormat="1" applyFont="1" applyFill="1" applyBorder="1" applyAlignment="1">
      <alignment horizontal="right" vertical="center" wrapText="1"/>
    </xf>
    <xf numFmtId="180" fontId="25" fillId="2" borderId="2" xfId="0" applyNumberFormat="1" applyFont="1" applyFill="1" applyBorder="1" applyAlignment="1">
      <alignment horizontal="right" vertical="center" wrapText="1"/>
    </xf>
    <xf numFmtId="49" fontId="25" fillId="2" borderId="2" xfId="0" applyNumberFormat="1" applyFont="1" applyFill="1" applyBorder="1" applyAlignment="1">
      <alignment horizontal="left" vertical="center" wrapText="1"/>
    </xf>
    <xf numFmtId="169" fontId="26" fillId="2" borderId="73" xfId="1" applyNumberFormat="1" applyFont="1" applyFill="1" applyBorder="1" applyAlignment="1" applyProtection="1">
      <alignment vertical="center"/>
      <protection hidden="1"/>
    </xf>
    <xf numFmtId="169" fontId="29" fillId="2" borderId="28" xfId="1" applyNumberFormat="1" applyFont="1" applyFill="1" applyBorder="1" applyAlignment="1" applyProtection="1">
      <alignment vertical="center"/>
      <protection hidden="1"/>
    </xf>
    <xf numFmtId="0" fontId="31" fillId="2" borderId="47" xfId="5" applyFont="1" applyFill="1" applyBorder="1" applyAlignment="1">
      <alignment vertical="center" wrapText="1"/>
    </xf>
    <xf numFmtId="178" fontId="31" fillId="7" borderId="47" xfId="5" applyNumberFormat="1" applyFont="1" applyFill="1" applyBorder="1" applyAlignment="1">
      <alignment horizontal="right" vertical="center"/>
    </xf>
    <xf numFmtId="179" fontId="27" fillId="2" borderId="5" xfId="5" applyNumberFormat="1" applyFont="1" applyFill="1" applyBorder="1" applyAlignment="1">
      <alignment horizontal="left" vertical="center" wrapText="1" indent="1"/>
    </xf>
    <xf numFmtId="179" fontId="27" fillId="2" borderId="5" xfId="5" applyNumberFormat="1" applyFont="1" applyFill="1" applyBorder="1" applyAlignment="1">
      <alignment horizontal="left" vertical="center" indent="1"/>
    </xf>
    <xf numFmtId="0" fontId="31" fillId="2" borderId="5" xfId="5" applyFont="1" applyFill="1" applyBorder="1" applyAlignment="1">
      <alignment vertical="center" wrapText="1"/>
    </xf>
    <xf numFmtId="0" fontId="31" fillId="2" borderId="5" xfId="5" applyFont="1" applyFill="1" applyBorder="1" applyAlignment="1">
      <alignment vertical="center"/>
    </xf>
    <xf numFmtId="174" fontId="25" fillId="2" borderId="28" xfId="5" applyNumberFormat="1" applyFont="1" applyFill="1" applyBorder="1" applyAlignment="1">
      <alignment horizontal="left" vertical="center"/>
    </xf>
    <xf numFmtId="166" fontId="27" fillId="2" borderId="68" xfId="0" applyNumberFormat="1" applyFont="1" applyFill="1" applyBorder="1" applyAlignment="1">
      <alignment horizontal="left" vertical="center" wrapText="1" indent="1"/>
    </xf>
    <xf numFmtId="166" fontId="27" fillId="6" borderId="68" xfId="0" applyNumberFormat="1" applyFont="1" applyFill="1" applyBorder="1" applyAlignment="1">
      <alignment horizontal="left" vertical="center" indent="1"/>
    </xf>
    <xf numFmtId="166" fontId="27" fillId="2" borderId="68" xfId="0" applyNumberFormat="1" applyFont="1" applyFill="1" applyBorder="1" applyAlignment="1">
      <alignment horizontal="left" vertical="center" indent="1"/>
    </xf>
    <xf numFmtId="0" fontId="31" fillId="2" borderId="68" xfId="0" applyFont="1" applyFill="1" applyBorder="1" applyAlignment="1">
      <alignment vertical="center" wrapText="1"/>
    </xf>
    <xf numFmtId="0" fontId="31" fillId="2" borderId="68" xfId="0" applyFont="1" applyFill="1" applyBorder="1" applyAlignment="1">
      <alignment vertical="center"/>
    </xf>
    <xf numFmtId="169" fontId="27" fillId="2" borderId="68" xfId="0" applyNumberFormat="1" applyFont="1" applyFill="1" applyBorder="1" applyAlignment="1">
      <alignment horizontal="left" vertical="center" wrapText="1" indent="1"/>
    </xf>
    <xf numFmtId="169" fontId="27" fillId="2" borderId="68" xfId="0" applyNumberFormat="1" applyFont="1" applyFill="1" applyBorder="1" applyAlignment="1">
      <alignment horizontal="left" vertical="center" indent="1"/>
    </xf>
    <xf numFmtId="169" fontId="31" fillId="2" borderId="68" xfId="0" applyNumberFormat="1" applyFont="1" applyFill="1" applyBorder="1" applyAlignment="1">
      <alignment vertical="center" wrapText="1"/>
    </xf>
    <xf numFmtId="169" fontId="31" fillId="2" borderId="68" xfId="0" applyNumberFormat="1" applyFont="1" applyFill="1" applyBorder="1" applyAlignment="1">
      <alignment vertical="center"/>
    </xf>
    <xf numFmtId="166" fontId="41" fillId="2" borderId="71" xfId="0" applyNumberFormat="1" applyFont="1" applyFill="1" applyBorder="1" applyAlignment="1">
      <alignment horizontal="center" vertical="center" wrapText="1"/>
    </xf>
    <xf numFmtId="166" fontId="31" fillId="2" borderId="6" xfId="0" applyNumberFormat="1" applyFont="1" applyFill="1" applyBorder="1" applyAlignment="1">
      <alignment vertical="center"/>
    </xf>
    <xf numFmtId="166" fontId="27" fillId="2" borderId="5" xfId="0" applyNumberFormat="1" applyFont="1" applyFill="1" applyBorder="1" applyAlignment="1">
      <alignment horizontal="left" vertical="center" indent="1"/>
    </xf>
    <xf numFmtId="166" fontId="31" fillId="2" borderId="5" xfId="0" applyNumberFormat="1" applyFont="1" applyFill="1" applyBorder="1" applyAlignment="1">
      <alignment vertical="center"/>
    </xf>
    <xf numFmtId="0" fontId="44" fillId="2" borderId="0" xfId="0" applyFont="1" applyFill="1"/>
    <xf numFmtId="166" fontId="25" fillId="2" borderId="2" xfId="0" applyNumberFormat="1" applyFont="1" applyFill="1" applyBorder="1" applyAlignment="1">
      <alignment horizontal="center" vertical="center"/>
    </xf>
    <xf numFmtId="166" fontId="41" fillId="2" borderId="2" xfId="0" applyNumberFormat="1" applyFont="1" applyFill="1" applyBorder="1" applyAlignment="1">
      <alignment horizontal="center" vertical="center" wrapText="1"/>
    </xf>
    <xf numFmtId="166" fontId="41" fillId="2" borderId="2" xfId="0" applyNumberFormat="1" applyFont="1" applyFill="1" applyBorder="1" applyAlignment="1">
      <alignment horizontal="center" vertical="center"/>
    </xf>
    <xf numFmtId="179" fontId="41" fillId="2" borderId="2" xfId="0" applyNumberFormat="1" applyFont="1" applyFill="1" applyBorder="1" applyAlignment="1">
      <alignment horizontal="center" vertical="center" wrapText="1"/>
    </xf>
    <xf numFmtId="0" fontId="42" fillId="0" borderId="19" xfId="6" applyFont="1" applyBorder="1"/>
    <xf numFmtId="179" fontId="42" fillId="0" borderId="19" xfId="12" applyNumberFormat="1" applyFont="1" applyFill="1" applyBorder="1" applyAlignment="1"/>
    <xf numFmtId="166" fontId="34" fillId="0" borderId="19" xfId="6" applyNumberFormat="1" applyFont="1" applyBorder="1" applyAlignment="1">
      <alignment horizontal="left" indent="1"/>
    </xf>
    <xf numFmtId="179" fontId="42" fillId="0" borderId="19" xfId="12" applyNumberFormat="1" applyFont="1" applyFill="1" applyBorder="1" applyAlignment="1">
      <alignment horizontal="center"/>
    </xf>
    <xf numFmtId="166" fontId="42" fillId="0" borderId="19" xfId="6" applyNumberFormat="1" applyFont="1" applyBorder="1" applyAlignment="1">
      <alignment horizontal="left" indent="1"/>
    </xf>
    <xf numFmtId="0" fontId="43" fillId="0" borderId="17" xfId="6" applyFont="1" applyBorder="1" applyAlignment="1">
      <alignment vertical="center"/>
    </xf>
    <xf numFmtId="179" fontId="43" fillId="0" borderId="17" xfId="12" applyNumberFormat="1" applyFont="1" applyFill="1" applyBorder="1" applyAlignment="1">
      <alignment vertical="center"/>
    </xf>
    <xf numFmtId="0" fontId="46" fillId="2" borderId="0" xfId="0" applyFont="1" applyFill="1" applyAlignment="1">
      <alignment horizontal="right"/>
    </xf>
    <xf numFmtId="179" fontId="42" fillId="0" borderId="19" xfId="6" applyNumberFormat="1" applyFont="1" applyBorder="1"/>
    <xf numFmtId="179" fontId="42" fillId="0" borderId="19" xfId="0" applyNumberFormat="1" applyFont="1" applyBorder="1" applyAlignment="1">
      <alignment horizontal="right" vertical="center"/>
    </xf>
    <xf numFmtId="179" fontId="34" fillId="0" borderId="19" xfId="6" applyNumberFormat="1" applyFont="1" applyBorder="1" applyAlignment="1">
      <alignment horizontal="left" indent="1"/>
    </xf>
    <xf numFmtId="179" fontId="43" fillId="0" borderId="17" xfId="6" applyNumberFormat="1" applyFont="1" applyBorder="1" applyAlignment="1">
      <alignment vertical="center"/>
    </xf>
    <xf numFmtId="179" fontId="43" fillId="0" borderId="17" xfId="0" applyNumberFormat="1" applyFont="1" applyBorder="1" applyAlignment="1">
      <alignment vertical="center"/>
    </xf>
    <xf numFmtId="49" fontId="29" fillId="0" borderId="57" xfId="0" applyNumberFormat="1" applyFont="1" applyBorder="1" applyAlignment="1">
      <alignment horizontal="center" vertical="center"/>
    </xf>
    <xf numFmtId="49" fontId="29" fillId="0" borderId="59" xfId="0" applyNumberFormat="1" applyFont="1" applyBorder="1" applyAlignment="1">
      <alignment horizontal="center" vertical="center"/>
    </xf>
    <xf numFmtId="0" fontId="31" fillId="0" borderId="51" xfId="0" applyFont="1" applyBorder="1" applyAlignment="1">
      <alignment horizontal="left" vertical="center" wrapText="1"/>
    </xf>
    <xf numFmtId="0" fontId="27" fillId="0" borderId="33" xfId="0" applyFont="1" applyBorder="1" applyAlignment="1">
      <alignment horizontal="left" vertical="center" wrapText="1" indent="1"/>
    </xf>
    <xf numFmtId="0" fontId="27" fillId="0" borderId="32" xfId="0" applyFont="1" applyBorder="1" applyAlignment="1">
      <alignment horizontal="left" vertical="center" wrapText="1" indent="1"/>
    </xf>
    <xf numFmtId="0" fontId="31" fillId="0" borderId="32" xfId="0" applyFont="1" applyBorder="1" applyAlignment="1">
      <alignment horizontal="left" vertical="center" wrapText="1"/>
    </xf>
    <xf numFmtId="0" fontId="27" fillId="0" borderId="44" xfId="0" applyFont="1" applyBorder="1" applyAlignment="1">
      <alignment horizontal="left" vertical="center" wrapText="1" indent="1"/>
    </xf>
    <xf numFmtId="0" fontId="29" fillId="0" borderId="50" xfId="0" applyFont="1" applyBorder="1" applyAlignment="1">
      <alignment horizontal="left" vertical="center" wrapText="1" indent="1"/>
    </xf>
    <xf numFmtId="181" fontId="25" fillId="3" borderId="17" xfId="1" applyNumberFormat="1" applyFont="1" applyFill="1" applyBorder="1" applyAlignment="1" applyProtection="1">
      <alignment horizontal="center" vertical="center"/>
    </xf>
    <xf numFmtId="0" fontId="34" fillId="0" borderId="60" xfId="0" applyFont="1" applyBorder="1" applyAlignment="1">
      <alignment vertical="center" wrapText="1"/>
    </xf>
    <xf numFmtId="0" fontId="34" fillId="0" borderId="63" xfId="0" applyFont="1" applyBorder="1" applyAlignment="1">
      <alignment horizontal="center" vertical="center" wrapText="1"/>
    </xf>
    <xf numFmtId="0" fontId="34" fillId="0" borderId="63" xfId="0" applyFont="1" applyBorder="1" applyAlignment="1">
      <alignment vertical="center" wrapText="1"/>
    </xf>
    <xf numFmtId="0" fontId="39" fillId="2" borderId="31" xfId="0" applyFont="1" applyFill="1" applyBorder="1"/>
    <xf numFmtId="0" fontId="24" fillId="0" borderId="44" xfId="0" applyFont="1" applyBorder="1"/>
    <xf numFmtId="0" fontId="24" fillId="0" borderId="22" xfId="0" applyFont="1" applyBorder="1" applyAlignment="1">
      <alignment horizontal="center"/>
    </xf>
    <xf numFmtId="0" fontId="24" fillId="0" borderId="22" xfId="0" applyFont="1" applyBorder="1"/>
    <xf numFmtId="0" fontId="39" fillId="2" borderId="16" xfId="0" applyFont="1" applyFill="1" applyBorder="1"/>
    <xf numFmtId="0" fontId="27" fillId="0" borderId="51" xfId="0" applyFont="1" applyBorder="1" applyAlignment="1">
      <alignment horizontal="left" indent="1"/>
    </xf>
    <xf numFmtId="0" fontId="27" fillId="0" borderId="33" xfId="0" applyFont="1" applyBorder="1" applyAlignment="1">
      <alignment horizontal="left" indent="1"/>
    </xf>
    <xf numFmtId="0" fontId="27" fillId="0" borderId="39" xfId="0" applyFont="1" applyBorder="1" applyAlignment="1">
      <alignment horizontal="left" indent="1"/>
    </xf>
    <xf numFmtId="0" fontId="29" fillId="0" borderId="50" xfId="0" applyFont="1" applyBorder="1" applyAlignment="1">
      <alignment horizontal="left" vertical="center" wrapText="1"/>
    </xf>
    <xf numFmtId="183" fontId="29" fillId="0" borderId="22" xfId="1" applyNumberFormat="1" applyFont="1" applyFill="1" applyBorder="1" applyAlignment="1" applyProtection="1">
      <alignment horizontal="center" vertical="center"/>
    </xf>
    <xf numFmtId="168" fontId="25" fillId="0" borderId="22" xfId="1" applyFont="1" applyFill="1" applyBorder="1" applyAlignment="1">
      <alignment horizontal="right" vertical="center" indent="1"/>
    </xf>
    <xf numFmtId="188" fontId="25" fillId="0" borderId="16" xfId="1" quotePrefix="1" applyNumberFormat="1" applyFont="1" applyFill="1" applyBorder="1" applyAlignment="1">
      <alignment horizontal="right" vertical="center"/>
    </xf>
    <xf numFmtId="0" fontId="39" fillId="2" borderId="61" xfId="0" applyFont="1" applyFill="1" applyBorder="1"/>
    <xf numFmtId="0" fontId="34" fillId="0" borderId="14" xfId="0" applyFont="1" applyBorder="1" applyAlignment="1">
      <alignment horizontal="center" vertical="center" wrapText="1"/>
    </xf>
    <xf numFmtId="0" fontId="34" fillId="0" borderId="14" xfId="0" applyFont="1" applyBorder="1" applyAlignment="1">
      <alignment vertical="center" wrapText="1"/>
    </xf>
    <xf numFmtId="0" fontId="39" fillId="2" borderId="14" xfId="0" applyFont="1" applyFill="1" applyBorder="1"/>
    <xf numFmtId="0" fontId="39" fillId="2" borderId="62" xfId="0" applyFont="1" applyFill="1" applyBorder="1"/>
    <xf numFmtId="0" fontId="34" fillId="0" borderId="14" xfId="0" applyFont="1" applyBorder="1" applyAlignment="1">
      <alignment horizontal="center" vertical="center"/>
    </xf>
    <xf numFmtId="0" fontId="34" fillId="0" borderId="14" xfId="0" applyFont="1" applyBorder="1" applyAlignment="1">
      <alignment vertical="center"/>
    </xf>
    <xf numFmtId="0" fontId="39" fillId="2" borderId="46" xfId="0" applyFont="1" applyFill="1" applyBorder="1"/>
    <xf numFmtId="0" fontId="39" fillId="2" borderId="14" xfId="0" applyFont="1" applyFill="1" applyBorder="1" applyAlignment="1">
      <alignment horizontal="center"/>
    </xf>
    <xf numFmtId="0" fontId="27" fillId="4" borderId="64" xfId="0" applyFont="1" applyFill="1" applyBorder="1" applyAlignment="1">
      <alignment horizontal="left" vertical="center" wrapText="1" indent="1"/>
    </xf>
    <xf numFmtId="0" fontId="27" fillId="4" borderId="64" xfId="0" applyFont="1" applyFill="1" applyBorder="1" applyAlignment="1">
      <alignment horizontal="center" vertical="center" wrapText="1"/>
    </xf>
    <xf numFmtId="0" fontId="27" fillId="4" borderId="65" xfId="0" applyFont="1" applyFill="1" applyBorder="1" applyAlignment="1">
      <alignment horizontal="left" vertical="center" wrapText="1" indent="1"/>
    </xf>
    <xf numFmtId="0" fontId="27" fillId="4" borderId="65" xfId="0" applyFont="1" applyFill="1" applyBorder="1" applyAlignment="1">
      <alignment horizontal="center" vertical="center" wrapText="1"/>
    </xf>
    <xf numFmtId="0" fontId="27" fillId="4" borderId="66" xfId="0" applyFont="1" applyFill="1" applyBorder="1" applyAlignment="1">
      <alignment horizontal="left" vertical="center" wrapText="1" indent="1"/>
    </xf>
    <xf numFmtId="0" fontId="27" fillId="4" borderId="66" xfId="0" applyFont="1" applyFill="1" applyBorder="1" applyAlignment="1">
      <alignment horizontal="center" vertical="center" wrapText="1"/>
    </xf>
    <xf numFmtId="0" fontId="34" fillId="0" borderId="14" xfId="0" applyFont="1" applyBorder="1"/>
    <xf numFmtId="0" fontId="23" fillId="2" borderId="0" xfId="0" applyFont="1" applyFill="1"/>
    <xf numFmtId="0" fontId="23" fillId="2" borderId="0" xfId="0" applyFont="1" applyFill="1" applyAlignment="1">
      <alignment horizontal="right"/>
    </xf>
    <xf numFmtId="0" fontId="25" fillId="2" borderId="28" xfId="0" applyFont="1" applyFill="1" applyBorder="1" applyAlignment="1">
      <alignment horizontal="center" vertical="center"/>
    </xf>
    <xf numFmtId="0" fontId="27" fillId="2" borderId="6" xfId="0" applyFont="1" applyFill="1" applyBorder="1" applyAlignment="1">
      <alignment horizontal="left" vertical="center" wrapText="1"/>
    </xf>
    <xf numFmtId="0" fontId="27" fillId="2" borderId="5" xfId="0" applyFont="1" applyFill="1" applyBorder="1" applyAlignment="1">
      <alignment vertical="center" wrapText="1"/>
    </xf>
    <xf numFmtId="0" fontId="27" fillId="2" borderId="7" xfId="0" applyFont="1" applyFill="1" applyBorder="1" applyAlignment="1">
      <alignment vertical="center" wrapText="1"/>
    </xf>
    <xf numFmtId="0" fontId="25" fillId="2" borderId="73" xfId="0" applyFont="1" applyFill="1" applyBorder="1" applyAlignment="1">
      <alignment vertical="center" wrapText="1"/>
    </xf>
    <xf numFmtId="164" fontId="31" fillId="2" borderId="0" xfId="0" quotePrefix="1" applyNumberFormat="1" applyFont="1" applyFill="1"/>
    <xf numFmtId="164" fontId="31" fillId="2" borderId="0" xfId="0" quotePrefix="1" applyNumberFormat="1" applyFont="1" applyFill="1" applyAlignment="1">
      <alignment horizontal="right"/>
    </xf>
    <xf numFmtId="0" fontId="27" fillId="2" borderId="6" xfId="0" applyFont="1" applyFill="1" applyBorder="1" applyAlignment="1">
      <alignment horizontal="left" vertical="center"/>
    </xf>
    <xf numFmtId="0" fontId="27" fillId="2" borderId="5" xfId="0" applyFont="1" applyFill="1" applyBorder="1" applyAlignment="1">
      <alignment horizontal="left" vertical="center"/>
    </xf>
    <xf numFmtId="0" fontId="27" fillId="2" borderId="7" xfId="0" applyFont="1" applyFill="1" applyBorder="1" applyAlignment="1">
      <alignment horizontal="left" vertical="center"/>
    </xf>
    <xf numFmtId="0" fontId="25" fillId="2" borderId="2" xfId="0" applyFont="1" applyFill="1" applyBorder="1" applyAlignment="1">
      <alignment vertical="center"/>
    </xf>
    <xf numFmtId="0" fontId="29" fillId="0" borderId="26" xfId="0" applyFont="1" applyBorder="1" applyAlignment="1">
      <alignment horizontal="center" vertical="center"/>
    </xf>
    <xf numFmtId="0" fontId="29" fillId="0" borderId="26" xfId="0" applyFont="1" applyBorder="1" applyAlignment="1">
      <alignment vertical="center"/>
    </xf>
    <xf numFmtId="0" fontId="29" fillId="0" borderId="26" xfId="0" applyFont="1" applyBorder="1" applyAlignment="1">
      <alignment horizontal="right" vertical="center"/>
    </xf>
    <xf numFmtId="0" fontId="36" fillId="0" borderId="31" xfId="0" applyFont="1" applyBorder="1"/>
    <xf numFmtId="186" fontId="36" fillId="0" borderId="31" xfId="0" applyNumberFormat="1" applyFont="1" applyBorder="1"/>
    <xf numFmtId="0" fontId="36" fillId="0" borderId="14" xfId="0" applyFont="1" applyBorder="1"/>
    <xf numFmtId="9" fontId="36" fillId="0" borderId="14" xfId="2" applyFont="1" applyFill="1" applyBorder="1"/>
    <xf numFmtId="186" fontId="36" fillId="0" borderId="14" xfId="0" applyNumberFormat="1" applyFont="1" applyBorder="1"/>
    <xf numFmtId="0" fontId="48" fillId="0" borderId="14" xfId="0" applyFont="1" applyBorder="1"/>
    <xf numFmtId="1" fontId="36" fillId="0" borderId="14" xfId="0" applyNumberFormat="1" applyFont="1" applyBorder="1"/>
    <xf numFmtId="0" fontId="25" fillId="0" borderId="0" xfId="0" applyFont="1" applyAlignment="1">
      <alignment horizontal="center" vertical="center" wrapText="1"/>
    </xf>
    <xf numFmtId="175" fontId="25" fillId="2" borderId="0" xfId="5" applyNumberFormat="1" applyFont="1" applyFill="1" applyAlignment="1" applyProtection="1">
      <alignment horizontal="center" vertical="center" wrapText="1"/>
      <protection locked="0"/>
    </xf>
    <xf numFmtId="181" fontId="31" fillId="2" borderId="6" xfId="1" applyNumberFormat="1" applyFont="1" applyFill="1" applyBorder="1" applyAlignment="1" applyProtection="1">
      <alignment horizontal="left" vertical="center" wrapText="1" indent="1"/>
    </xf>
    <xf numFmtId="181" fontId="31" fillId="2" borderId="5" xfId="1" applyNumberFormat="1" applyFont="1" applyFill="1" applyBorder="1" applyAlignment="1" applyProtection="1">
      <alignment horizontal="left" vertical="center" wrapText="1" indent="1"/>
    </xf>
    <xf numFmtId="181" fontId="27" fillId="6" borderId="5" xfId="1" applyNumberFormat="1" applyFont="1" applyFill="1" applyBorder="1" applyAlignment="1">
      <alignment horizontal="left" vertical="center" wrapText="1"/>
    </xf>
    <xf numFmtId="181" fontId="27" fillId="2" borderId="5" xfId="1" applyNumberFormat="1" applyFont="1" applyFill="1" applyBorder="1" applyAlignment="1" applyProtection="1">
      <alignment horizontal="left" vertical="center" wrapText="1"/>
    </xf>
    <xf numFmtId="181" fontId="27" fillId="7" borderId="5" xfId="1" applyNumberFormat="1" applyFont="1" applyFill="1" applyBorder="1" applyAlignment="1">
      <alignment horizontal="left" vertical="center" wrapText="1"/>
    </xf>
    <xf numFmtId="181" fontId="27" fillId="7" borderId="0" xfId="1" applyNumberFormat="1" applyFont="1" applyFill="1" applyBorder="1" applyAlignment="1">
      <alignment horizontal="left" vertical="center" wrapText="1"/>
    </xf>
    <xf numFmtId="181" fontId="27" fillId="6" borderId="6" xfId="1" applyNumberFormat="1" applyFont="1" applyFill="1" applyBorder="1" applyAlignment="1">
      <alignment horizontal="left" vertical="center" wrapText="1"/>
    </xf>
    <xf numFmtId="181" fontId="27" fillId="2" borderId="5" xfId="1" applyNumberFormat="1" applyFont="1" applyFill="1" applyBorder="1" applyAlignment="1">
      <alignment horizontal="left" vertical="center" wrapText="1"/>
    </xf>
    <xf numFmtId="0" fontId="27" fillId="4" borderId="5" xfId="0" applyFont="1" applyFill="1" applyBorder="1" applyAlignment="1">
      <alignment horizontal="left" vertical="center" indent="3"/>
    </xf>
    <xf numFmtId="189" fontId="27" fillId="4" borderId="5" xfId="1" applyNumberFormat="1" applyFont="1" applyFill="1" applyBorder="1" applyAlignment="1">
      <alignment horizontal="right" vertical="center" indent="1"/>
    </xf>
    <xf numFmtId="0" fontId="51" fillId="5" borderId="0" xfId="0" applyFont="1" applyFill="1" applyAlignment="1">
      <alignment vertical="center"/>
    </xf>
    <xf numFmtId="0" fontId="51" fillId="5" borderId="0" xfId="0" applyFont="1" applyFill="1" applyAlignment="1">
      <alignment horizontal="center" vertical="center"/>
    </xf>
    <xf numFmtId="0" fontId="52" fillId="4" borderId="67" xfId="0" applyFont="1" applyFill="1" applyBorder="1" applyAlignment="1">
      <alignment horizontal="center" vertical="center" wrapText="1"/>
    </xf>
    <xf numFmtId="0" fontId="52" fillId="4" borderId="67" xfId="0" applyFont="1" applyFill="1" applyBorder="1" applyAlignment="1">
      <alignment horizontal="right" vertical="center" wrapText="1" indent="2"/>
    </xf>
    <xf numFmtId="0" fontId="27" fillId="4" borderId="6" xfId="0" applyFont="1" applyFill="1" applyBorder="1" applyAlignment="1">
      <alignment horizontal="left" vertical="center" indent="3"/>
    </xf>
    <xf numFmtId="189" fontId="27" fillId="4" borderId="6" xfId="1" applyNumberFormat="1" applyFont="1" applyFill="1" applyBorder="1" applyAlignment="1">
      <alignment horizontal="right" vertical="center" indent="1"/>
    </xf>
    <xf numFmtId="3" fontId="27" fillId="2" borderId="68" xfId="0" applyNumberFormat="1" applyFont="1" applyFill="1" applyBorder="1" applyAlignment="1">
      <alignment horizontal="right" vertical="center" indent="1"/>
    </xf>
    <xf numFmtId="0" fontId="27" fillId="4" borderId="69" xfId="0" applyFont="1" applyFill="1" applyBorder="1" applyAlignment="1">
      <alignment horizontal="left" vertical="center" indent="3"/>
    </xf>
    <xf numFmtId="166" fontId="27" fillId="4" borderId="69" xfId="1" applyNumberFormat="1" applyFont="1" applyFill="1" applyBorder="1" applyAlignment="1">
      <alignment horizontal="right" vertical="center" indent="1"/>
    </xf>
    <xf numFmtId="0" fontId="52" fillId="4" borderId="67" xfId="0" applyFont="1" applyFill="1" applyBorder="1" applyAlignment="1">
      <alignment horizontal="center" vertical="center"/>
    </xf>
    <xf numFmtId="189" fontId="52" fillId="4" borderId="67" xfId="1" applyNumberFormat="1" applyFont="1" applyFill="1" applyBorder="1" applyAlignment="1">
      <alignment horizontal="right" vertical="center" indent="1"/>
    </xf>
    <xf numFmtId="189" fontId="52" fillId="2" borderId="67" xfId="1" applyNumberFormat="1" applyFont="1" applyFill="1" applyBorder="1" applyAlignment="1">
      <alignment horizontal="right" vertical="center" indent="1"/>
    </xf>
    <xf numFmtId="0" fontId="52" fillId="4" borderId="67" xfId="0" applyFont="1" applyFill="1" applyBorder="1" applyAlignment="1">
      <alignment horizontal="left" vertical="center" indent="3"/>
    </xf>
    <xf numFmtId="0" fontId="52" fillId="2" borderId="67" xfId="0" applyFont="1" applyFill="1" applyBorder="1" applyAlignment="1">
      <alignment horizontal="center" vertical="center" wrapText="1"/>
    </xf>
    <xf numFmtId="0" fontId="27" fillId="4" borderId="48" xfId="0" applyFont="1" applyFill="1" applyBorder="1" applyAlignment="1">
      <alignment horizontal="left" vertical="center" indent="3"/>
    </xf>
    <xf numFmtId="189" fontId="27" fillId="4" borderId="48" xfId="1" applyNumberFormat="1" applyFont="1" applyFill="1" applyBorder="1" applyAlignment="1">
      <alignment horizontal="right" vertical="center" indent="1"/>
    </xf>
    <xf numFmtId="189" fontId="25" fillId="4" borderId="47" xfId="1" applyNumberFormat="1" applyFont="1" applyFill="1" applyBorder="1" applyAlignment="1">
      <alignment horizontal="right" vertical="center" indent="1"/>
    </xf>
    <xf numFmtId="189" fontId="25" fillId="4" borderId="48" xfId="1" applyNumberFormat="1" applyFont="1" applyFill="1" applyBorder="1" applyAlignment="1">
      <alignment horizontal="right" vertical="center" indent="1"/>
    </xf>
    <xf numFmtId="0" fontId="52" fillId="4" borderId="82" xfId="0" applyFont="1" applyFill="1" applyBorder="1" applyAlignment="1">
      <alignment vertical="center" wrapText="1"/>
    </xf>
    <xf numFmtId="189" fontId="24" fillId="4" borderId="5" xfId="1" applyNumberFormat="1" applyFont="1" applyFill="1" applyBorder="1" applyAlignment="1">
      <alignment horizontal="right" vertical="center" indent="1"/>
    </xf>
    <xf numFmtId="189" fontId="24" fillId="4" borderId="7" xfId="1" applyNumberFormat="1" applyFont="1" applyFill="1" applyBorder="1" applyAlignment="1">
      <alignment horizontal="right" vertical="center" indent="1"/>
    </xf>
    <xf numFmtId="189" fontId="24" fillId="4" borderId="48" xfId="1" applyNumberFormat="1" applyFont="1" applyFill="1" applyBorder="1" applyAlignment="1">
      <alignment horizontal="right" vertical="center" indent="1"/>
    </xf>
    <xf numFmtId="3" fontId="24" fillId="0" borderId="68" xfId="0" applyNumberFormat="1" applyFont="1" applyBorder="1" applyAlignment="1">
      <alignment horizontal="right" vertical="center" indent="1"/>
    </xf>
    <xf numFmtId="3" fontId="24" fillId="0" borderId="90" xfId="0" applyNumberFormat="1" applyFont="1" applyBorder="1" applyAlignment="1">
      <alignment horizontal="right" vertical="center" indent="1"/>
    </xf>
    <xf numFmtId="0" fontId="49" fillId="5" borderId="0" xfId="0" applyFont="1" applyFill="1" applyAlignment="1">
      <alignment vertical="center"/>
    </xf>
    <xf numFmtId="0" fontId="54" fillId="5" borderId="0" xfId="0" applyFont="1" applyFill="1" applyAlignment="1">
      <alignment vertical="center"/>
    </xf>
    <xf numFmtId="0" fontId="54" fillId="5" borderId="0" xfId="0" applyFont="1" applyFill="1" applyAlignment="1">
      <alignment horizontal="center" vertical="center"/>
    </xf>
    <xf numFmtId="0" fontId="25" fillId="4" borderId="2" xfId="0" applyFont="1" applyFill="1" applyBorder="1" applyAlignment="1">
      <alignment horizontal="center" vertical="center" wrapText="1"/>
    </xf>
    <xf numFmtId="0" fontId="25" fillId="2" borderId="2" xfId="0" applyFont="1" applyFill="1" applyBorder="1" applyAlignment="1">
      <alignment horizontal="left" vertical="center"/>
    </xf>
    <xf numFmtId="0" fontId="25" fillId="2" borderId="2" xfId="0" applyFont="1" applyFill="1" applyBorder="1" applyAlignment="1">
      <alignment horizontal="center" vertical="center" wrapText="1"/>
    </xf>
    <xf numFmtId="183" fontId="25" fillId="2" borderId="2" xfId="1" applyNumberFormat="1" applyFont="1" applyFill="1" applyBorder="1" applyAlignment="1">
      <alignment horizontal="right" vertical="center" wrapText="1"/>
    </xf>
    <xf numFmtId="0" fontId="55" fillId="2" borderId="75" xfId="0" applyFont="1" applyFill="1" applyBorder="1" applyAlignment="1">
      <alignment horizontal="left" vertical="center"/>
    </xf>
    <xf numFmtId="185" fontId="55" fillId="2" borderId="75" xfId="0" applyNumberFormat="1" applyFont="1" applyFill="1" applyBorder="1" applyAlignment="1">
      <alignment vertical="center" wrapText="1"/>
    </xf>
    <xf numFmtId="185" fontId="55" fillId="2" borderId="75" xfId="0" applyNumberFormat="1" applyFont="1" applyFill="1" applyBorder="1" applyAlignment="1">
      <alignment horizontal="right" vertical="center" wrapText="1"/>
    </xf>
    <xf numFmtId="0" fontId="31" fillId="4" borderId="5" xfId="0" applyFont="1" applyFill="1" applyBorder="1" applyAlignment="1">
      <alignment horizontal="left" vertical="center" wrapText="1" indent="1"/>
    </xf>
    <xf numFmtId="0" fontId="27" fillId="4" borderId="7" xfId="0" applyFont="1" applyFill="1" applyBorder="1" applyAlignment="1">
      <alignment horizontal="left" vertical="center" wrapText="1" indent="2"/>
    </xf>
    <xf numFmtId="0" fontId="27" fillId="4" borderId="5" xfId="0" applyFont="1" applyFill="1" applyBorder="1" applyAlignment="1">
      <alignment horizontal="left" vertical="center" wrapText="1" indent="1"/>
    </xf>
    <xf numFmtId="0" fontId="27" fillId="4" borderId="7" xfId="0" applyFont="1" applyFill="1" applyBorder="1" applyAlignment="1">
      <alignment horizontal="left" vertical="center" wrapText="1" indent="1"/>
    </xf>
    <xf numFmtId="0" fontId="55" fillId="2" borderId="76" xfId="0" applyFont="1" applyFill="1" applyBorder="1" applyAlignment="1">
      <alignment horizontal="left" vertical="center"/>
    </xf>
    <xf numFmtId="185" fontId="55" fillId="2" borderId="76" xfId="0" applyNumberFormat="1" applyFont="1" applyFill="1" applyBorder="1" applyAlignment="1">
      <alignment vertical="center" wrapText="1"/>
    </xf>
    <xf numFmtId="185" fontId="55" fillId="2" borderId="76" xfId="0" applyNumberFormat="1" applyFont="1" applyFill="1" applyBorder="1" applyAlignment="1">
      <alignment horizontal="right" vertical="center" wrapText="1"/>
    </xf>
    <xf numFmtId="0" fontId="27" fillId="4" borderId="71" xfId="0" applyFont="1" applyFill="1" applyBorder="1" applyAlignment="1">
      <alignment horizontal="left" vertical="center" wrapText="1" indent="2"/>
    </xf>
    <xf numFmtId="0" fontId="30" fillId="2" borderId="2" xfId="0" applyFont="1" applyFill="1" applyBorder="1" applyAlignment="1">
      <alignment horizontal="center" vertical="center" wrapText="1"/>
    </xf>
    <xf numFmtId="0" fontId="27" fillId="4" borderId="2" xfId="0" applyFont="1" applyFill="1" applyBorder="1" applyAlignment="1">
      <alignment horizontal="left" vertical="center" wrapText="1" indent="2"/>
    </xf>
    <xf numFmtId="0" fontId="25" fillId="4" borderId="2" xfId="0" applyFont="1" applyFill="1" applyBorder="1" applyAlignment="1">
      <alignment horizontal="left" vertical="center"/>
    </xf>
    <xf numFmtId="185" fontId="25" fillId="4" borderId="2" xfId="0" applyNumberFormat="1" applyFont="1" applyFill="1" applyBorder="1" applyAlignment="1">
      <alignment horizontal="right" vertical="center"/>
    </xf>
    <xf numFmtId="166" fontId="43" fillId="2" borderId="0" xfId="0" applyNumberFormat="1" applyFont="1" applyFill="1" applyAlignment="1">
      <alignment horizontal="left" vertical="center"/>
    </xf>
    <xf numFmtId="179" fontId="43" fillId="2" borderId="0" xfId="0" applyNumberFormat="1" applyFont="1" applyFill="1" applyAlignment="1">
      <alignment horizontal="left" vertical="center" wrapText="1"/>
    </xf>
    <xf numFmtId="169" fontId="56" fillId="2" borderId="71" xfId="3" applyNumberFormat="1" applyFont="1" applyFill="1" applyBorder="1" applyAlignment="1">
      <alignment horizontal="right" vertical="center"/>
    </xf>
    <xf numFmtId="169" fontId="25" fillId="2" borderId="2" xfId="3" applyNumberFormat="1" applyFont="1" applyFill="1" applyBorder="1" applyAlignment="1">
      <alignment horizontal="right" vertical="center"/>
    </xf>
    <xf numFmtId="0" fontId="27" fillId="0" borderId="6" xfId="0" applyFont="1" applyBorder="1" applyAlignment="1">
      <alignment horizontal="left" vertical="center" wrapText="1"/>
    </xf>
    <xf numFmtId="0" fontId="27" fillId="0" borderId="5" xfId="0" applyFont="1" applyBorder="1" applyAlignment="1">
      <alignment horizontal="left" vertical="center" wrapText="1"/>
    </xf>
    <xf numFmtId="0" fontId="27" fillId="0" borderId="0" xfId="0" applyFont="1" applyAlignment="1">
      <alignment horizontal="left" vertical="center" wrapText="1"/>
    </xf>
    <xf numFmtId="0" fontId="25" fillId="0" borderId="28" xfId="0" applyFont="1" applyBorder="1" applyAlignment="1">
      <alignment vertical="center" wrapText="1"/>
    </xf>
    <xf numFmtId="190" fontId="5" fillId="2" borderId="6" xfId="1" applyNumberFormat="1" applyFont="1" applyFill="1" applyBorder="1" applyAlignment="1">
      <alignment horizontal="right" vertical="center"/>
    </xf>
    <xf numFmtId="190" fontId="5" fillId="2" borderId="35" xfId="0" applyNumberFormat="1" applyFont="1" applyFill="1" applyBorder="1" applyAlignment="1">
      <alignment horizontal="right" vertical="center"/>
    </xf>
    <xf numFmtId="0" fontId="24" fillId="2" borderId="5" xfId="0" applyFont="1" applyFill="1" applyBorder="1" applyAlignment="1">
      <alignment horizontal="left" vertical="center" wrapText="1"/>
    </xf>
    <xf numFmtId="168" fontId="25" fillId="0" borderId="44" xfId="1" applyFont="1" applyFill="1" applyBorder="1" applyAlignment="1" applyProtection="1">
      <alignment horizontal="right" vertical="center" indent="1"/>
    </xf>
    <xf numFmtId="0" fontId="34" fillId="2" borderId="31" xfId="0" applyFont="1" applyFill="1" applyBorder="1" applyAlignment="1">
      <alignment horizontal="center" vertical="center" wrapText="1"/>
    </xf>
    <xf numFmtId="0" fontId="34" fillId="2" borderId="31" xfId="0" applyFont="1" applyFill="1" applyBorder="1" applyAlignment="1">
      <alignment horizontal="justify" vertical="center" wrapText="1"/>
    </xf>
    <xf numFmtId="0" fontId="23" fillId="0" borderId="72" xfId="6" applyFont="1" applyBorder="1" applyAlignment="1">
      <alignment horizontal="right"/>
    </xf>
    <xf numFmtId="0" fontId="25" fillId="2" borderId="28" xfId="0" applyFont="1" applyFill="1" applyBorder="1" applyAlignment="1">
      <alignment horizontal="center" vertical="center" wrapText="1"/>
    </xf>
    <xf numFmtId="49" fontId="25" fillId="2" borderId="28" xfId="0" applyNumberFormat="1" applyFont="1" applyFill="1" applyBorder="1" applyAlignment="1">
      <alignment horizontal="center" vertical="center" wrapText="1"/>
    </xf>
    <xf numFmtId="0" fontId="25" fillId="2" borderId="0" xfId="0" applyFont="1" applyFill="1" applyAlignment="1">
      <alignment horizontal="center" vertical="center" wrapText="1"/>
    </xf>
    <xf numFmtId="17" fontId="25" fillId="2" borderId="44" xfId="0" applyNumberFormat="1" applyFont="1" applyFill="1" applyBorder="1" applyAlignment="1">
      <alignment horizontal="center" vertical="center" wrapText="1"/>
    </xf>
    <xf numFmtId="17" fontId="25" fillId="2" borderId="22" xfId="0" applyNumberFormat="1" applyFont="1" applyFill="1" applyBorder="1" applyAlignment="1">
      <alignment horizontal="center" vertical="center" wrapText="1"/>
    </xf>
    <xf numFmtId="49" fontId="25" fillId="2" borderId="0" xfId="0" applyNumberFormat="1" applyFont="1" applyFill="1" applyAlignment="1">
      <alignment horizontal="center" vertical="center" wrapText="1"/>
    </xf>
    <xf numFmtId="49" fontId="25" fillId="2" borderId="44" xfId="0" applyNumberFormat="1" applyFont="1" applyFill="1" applyBorder="1" applyAlignment="1">
      <alignment horizontal="center" vertical="center" wrapText="1"/>
    </xf>
    <xf numFmtId="49" fontId="25" fillId="2" borderId="22" xfId="0" applyNumberFormat="1" applyFont="1" applyFill="1" applyBorder="1" applyAlignment="1">
      <alignment horizontal="center" vertical="center" wrapText="1"/>
    </xf>
    <xf numFmtId="169" fontId="23" fillId="2" borderId="0" xfId="0" applyNumberFormat="1" applyFont="1" applyFill="1" applyAlignment="1">
      <alignment horizontal="left" vertical="center" wrapText="1"/>
    </xf>
    <xf numFmtId="0" fontId="24" fillId="2" borderId="0" xfId="0" applyFont="1" applyFill="1" applyAlignment="1">
      <alignment horizontal="left" vertical="center" wrapText="1"/>
    </xf>
    <xf numFmtId="170" fontId="24" fillId="2" borderId="0" xfId="3" applyNumberFormat="1" applyFont="1" applyFill="1" applyBorder="1" applyAlignment="1">
      <alignment horizontal="right" vertical="center"/>
    </xf>
    <xf numFmtId="169" fontId="29" fillId="2" borderId="26" xfId="3" applyNumberFormat="1" applyFont="1" applyFill="1" applyBorder="1" applyAlignment="1">
      <alignment horizontal="right" vertical="center"/>
    </xf>
    <xf numFmtId="0" fontId="24" fillId="2" borderId="91" xfId="0" applyFont="1" applyFill="1" applyBorder="1"/>
    <xf numFmtId="169" fontId="56" fillId="2" borderId="4" xfId="3" applyNumberFormat="1" applyFont="1" applyFill="1" applyBorder="1" applyAlignment="1">
      <alignment horizontal="right" vertical="center"/>
    </xf>
    <xf numFmtId="170" fontId="56" fillId="2" borderId="6" xfId="3" applyNumberFormat="1" applyFont="1" applyFill="1" applyBorder="1" applyAlignment="1">
      <alignment vertical="center"/>
    </xf>
    <xf numFmtId="0" fontId="56" fillId="2" borderId="53" xfId="0" applyFont="1" applyFill="1" applyBorder="1" applyAlignment="1">
      <alignment horizontal="center" vertical="center"/>
    </xf>
    <xf numFmtId="170" fontId="56" fillId="2" borderId="4" xfId="3" applyNumberFormat="1" applyFont="1" applyFill="1" applyBorder="1" applyAlignment="1">
      <alignment vertical="center"/>
    </xf>
    <xf numFmtId="169" fontId="56" fillId="2" borderId="5" xfId="3" applyNumberFormat="1" applyFont="1" applyFill="1" applyBorder="1" applyAlignment="1">
      <alignment horizontal="right" vertical="center"/>
    </xf>
    <xf numFmtId="170" fontId="38" fillId="2" borderId="5" xfId="3" applyNumberFormat="1" applyFont="1" applyFill="1" applyBorder="1" applyAlignment="1">
      <alignment vertical="center"/>
    </xf>
    <xf numFmtId="0" fontId="56" fillId="2" borderId="9" xfId="0" applyFont="1" applyFill="1" applyBorder="1" applyAlignment="1">
      <alignment horizontal="center" vertical="center"/>
    </xf>
    <xf numFmtId="170" fontId="56" fillId="2" borderId="5" xfId="3" applyNumberFormat="1" applyFont="1" applyFill="1" applyBorder="1" applyAlignment="1">
      <alignment vertical="center"/>
    </xf>
    <xf numFmtId="169" fontId="38" fillId="2" borderId="5" xfId="3" applyNumberFormat="1" applyFont="1" applyFill="1" applyBorder="1" applyAlignment="1">
      <alignment horizontal="right" vertical="center"/>
    </xf>
    <xf numFmtId="170" fontId="38" fillId="2" borderId="9" xfId="3" applyNumberFormat="1" applyFont="1" applyFill="1" applyBorder="1" applyAlignment="1">
      <alignment vertical="center"/>
    </xf>
    <xf numFmtId="169" fontId="38" fillId="2" borderId="5" xfId="3" applyNumberFormat="1" applyFont="1" applyFill="1" applyBorder="1" applyAlignment="1">
      <alignment vertical="center"/>
    </xf>
    <xf numFmtId="169" fontId="38" fillId="2" borderId="7" xfId="3" applyNumberFormat="1" applyFont="1" applyFill="1" applyBorder="1" applyAlignment="1">
      <alignment horizontal="right" vertical="center"/>
    </xf>
    <xf numFmtId="170" fontId="38" fillId="2" borderId="7" xfId="3" applyNumberFormat="1" applyFont="1" applyFill="1" applyBorder="1" applyAlignment="1">
      <alignment vertical="center"/>
    </xf>
    <xf numFmtId="169" fontId="38" fillId="2" borderId="71" xfId="3" applyNumberFormat="1" applyFont="1" applyFill="1" applyBorder="1" applyAlignment="1">
      <alignment vertical="center"/>
    </xf>
    <xf numFmtId="170" fontId="38" fillId="2" borderId="71" xfId="3" applyNumberFormat="1" applyFont="1" applyFill="1" applyBorder="1" applyAlignment="1">
      <alignment horizontal="right" vertical="center"/>
    </xf>
    <xf numFmtId="170" fontId="56" fillId="2" borderId="92" xfId="3" applyNumberFormat="1" applyFont="1" applyFill="1" applyBorder="1" applyAlignment="1">
      <alignment vertical="center"/>
    </xf>
    <xf numFmtId="170" fontId="56" fillId="2" borderId="93" xfId="3" applyNumberFormat="1" applyFont="1" applyFill="1" applyBorder="1" applyAlignment="1">
      <alignment vertical="center"/>
    </xf>
    <xf numFmtId="169" fontId="56" fillId="2" borderId="71" xfId="3" applyNumberFormat="1" applyFont="1" applyFill="1" applyBorder="1" applyAlignment="1">
      <alignment horizontal="right" vertical="center" wrapText="1"/>
    </xf>
    <xf numFmtId="170" fontId="56" fillId="2" borderId="71" xfId="3" applyNumberFormat="1" applyFont="1" applyFill="1" applyBorder="1" applyAlignment="1">
      <alignment vertical="center" wrapText="1"/>
    </xf>
    <xf numFmtId="0" fontId="49" fillId="2" borderId="0" xfId="0" applyFont="1" applyFill="1" applyAlignment="1" applyProtection="1">
      <alignment horizontal="center" vertical="center"/>
      <protection locked="0"/>
    </xf>
    <xf numFmtId="170" fontId="25" fillId="2" borderId="2" xfId="3" applyNumberFormat="1" applyFont="1" applyFill="1" applyBorder="1" applyAlignment="1">
      <alignment horizontal="right" vertical="center"/>
    </xf>
    <xf numFmtId="0" fontId="24" fillId="2" borderId="9" xfId="3" applyNumberFormat="1" applyFont="1" applyFill="1" applyBorder="1" applyAlignment="1">
      <alignment vertical="center"/>
    </xf>
    <xf numFmtId="0" fontId="56" fillId="0" borderId="4" xfId="0" applyFont="1" applyBorder="1" applyAlignment="1">
      <alignment horizontal="left" vertical="center" wrapText="1"/>
    </xf>
    <xf numFmtId="0" fontId="56" fillId="0" borderId="5" xfId="0" applyFont="1" applyBorder="1" applyAlignment="1">
      <alignment horizontal="left" vertical="center" wrapText="1"/>
    </xf>
    <xf numFmtId="0" fontId="38" fillId="0" borderId="5" xfId="0" applyFont="1" applyBorder="1" applyAlignment="1">
      <alignment horizontal="left" vertical="center" wrapText="1" indent="1"/>
    </xf>
    <xf numFmtId="0" fontId="38" fillId="0" borderId="71" xfId="0" applyFont="1" applyBorder="1" applyAlignment="1">
      <alignment horizontal="left" vertical="center" wrapText="1" indent="1"/>
    </xf>
    <xf numFmtId="0" fontId="56" fillId="0" borderId="71" xfId="0" applyFont="1" applyBorder="1" applyAlignment="1">
      <alignment horizontal="left" vertical="center"/>
    </xf>
    <xf numFmtId="0" fontId="25" fillId="0" borderId="2" xfId="0" applyFont="1" applyBorder="1" applyAlignment="1">
      <alignment horizontal="left" vertical="center" wrapText="1"/>
    </xf>
    <xf numFmtId="0" fontId="56" fillId="2" borderId="0" xfId="0" applyFont="1" applyFill="1" applyAlignment="1">
      <alignment vertical="center"/>
    </xf>
    <xf numFmtId="181" fontId="30" fillId="3" borderId="74" xfId="1" applyNumberFormat="1" applyFont="1" applyFill="1" applyBorder="1" applyAlignment="1">
      <alignment horizontal="left" vertical="center" wrapText="1" indent="1"/>
    </xf>
    <xf numFmtId="0" fontId="58" fillId="2" borderId="0" xfId="0" applyFont="1" applyFill="1" applyAlignment="1">
      <alignment horizontal="right"/>
    </xf>
    <xf numFmtId="0" fontId="24" fillId="2" borderId="71" xfId="0" applyFont="1" applyFill="1" applyBorder="1" applyAlignment="1">
      <alignment horizontal="left" vertical="center" wrapText="1"/>
    </xf>
    <xf numFmtId="0" fontId="26" fillId="2" borderId="70" xfId="6" applyFont="1" applyFill="1" applyBorder="1" applyAlignment="1" applyProtection="1">
      <alignment horizontal="center" vertical="center"/>
      <protection hidden="1"/>
    </xf>
    <xf numFmtId="0" fontId="31" fillId="2" borderId="13" xfId="0" applyFont="1" applyFill="1" applyBorder="1" applyAlignment="1">
      <alignment horizontal="left" indent="1"/>
    </xf>
    <xf numFmtId="185" fontId="31" fillId="2" borderId="13" xfId="0" applyNumberFormat="1" applyFont="1" applyFill="1" applyBorder="1" applyAlignment="1">
      <alignment horizontal="right" vertical="center"/>
    </xf>
    <xf numFmtId="0" fontId="27" fillId="2" borderId="13" xfId="0" applyFont="1" applyFill="1" applyBorder="1" applyAlignment="1">
      <alignment horizontal="left" indent="1"/>
    </xf>
    <xf numFmtId="189" fontId="52" fillId="8" borderId="67" xfId="1" applyNumberFormat="1" applyFont="1" applyFill="1" applyBorder="1" applyAlignment="1">
      <alignment horizontal="right" vertical="center" indent="1"/>
    </xf>
    <xf numFmtId="0" fontId="27" fillId="0" borderId="31" xfId="0" applyFont="1" applyBorder="1" applyAlignment="1">
      <alignment vertical="center"/>
    </xf>
    <xf numFmtId="186" fontId="27" fillId="0" borderId="31" xfId="0" applyNumberFormat="1" applyFont="1" applyBorder="1" applyAlignment="1">
      <alignment vertical="center"/>
    </xf>
    <xf numFmtId="0" fontId="27" fillId="0" borderId="31" xfId="0" applyFont="1" applyBorder="1" applyAlignment="1">
      <alignment horizontal="left" vertical="center" indent="2"/>
    </xf>
    <xf numFmtId="0" fontId="27" fillId="0" borderId="14" xfId="0" applyFont="1" applyBorder="1" applyAlignment="1">
      <alignment vertical="center"/>
    </xf>
    <xf numFmtId="186" fontId="27" fillId="0" borderId="14" xfId="0" applyNumberFormat="1" applyFont="1" applyBorder="1" applyAlignment="1">
      <alignment vertical="center"/>
    </xf>
    <xf numFmtId="0" fontId="27" fillId="0" borderId="30" xfId="0" applyFont="1" applyBorder="1"/>
    <xf numFmtId="186" fontId="27" fillId="0" borderId="30" xfId="0" applyNumberFormat="1" applyFont="1" applyBorder="1"/>
    <xf numFmtId="0" fontId="39" fillId="2" borderId="0" xfId="0" applyFont="1" applyFill="1" applyAlignment="1">
      <alignment vertical="center"/>
    </xf>
    <xf numFmtId="187" fontId="39" fillId="2" borderId="0" xfId="0" applyNumberFormat="1" applyFont="1" applyFill="1"/>
    <xf numFmtId="0" fontId="39" fillId="2" borderId="0" xfId="0" applyFont="1" applyFill="1" applyAlignment="1">
      <alignment wrapText="1"/>
    </xf>
    <xf numFmtId="0" fontId="14" fillId="2" borderId="0" xfId="0" applyFont="1" applyFill="1" applyAlignment="1">
      <alignment vertical="center"/>
    </xf>
    <xf numFmtId="0" fontId="14" fillId="2" borderId="0" xfId="41" applyFont="1" applyFill="1" applyAlignment="1">
      <alignment vertical="center"/>
    </xf>
    <xf numFmtId="169" fontId="30" fillId="2" borderId="2" xfId="0" applyNumberFormat="1" applyFont="1" applyFill="1" applyBorder="1" applyAlignment="1">
      <alignment horizontal="right" vertical="center"/>
    </xf>
    <xf numFmtId="179" fontId="43" fillId="2" borderId="17" xfId="0" applyNumberFormat="1" applyFont="1" applyFill="1" applyBorder="1" applyAlignment="1">
      <alignment horizontal="left" vertical="center" wrapText="1"/>
    </xf>
    <xf numFmtId="169" fontId="42" fillId="2" borderId="45" xfId="0" applyNumberFormat="1" applyFont="1" applyFill="1" applyBorder="1" applyAlignment="1">
      <alignment horizontal="right" vertical="center"/>
    </xf>
    <xf numFmtId="169" fontId="34" fillId="2" borderId="45" xfId="0" applyNumberFormat="1" applyFont="1" applyFill="1" applyBorder="1" applyAlignment="1">
      <alignment horizontal="right" vertical="center"/>
    </xf>
    <xf numFmtId="179" fontId="34" fillId="2" borderId="41" xfId="0" applyNumberFormat="1" applyFont="1" applyFill="1" applyBorder="1" applyAlignment="1">
      <alignment horizontal="left" vertical="center" wrapText="1"/>
    </xf>
    <xf numFmtId="170" fontId="29" fillId="2" borderId="28" xfId="0" applyNumberFormat="1" applyFont="1" applyFill="1" applyBorder="1" applyAlignment="1">
      <alignment horizontal="right" vertical="center"/>
    </xf>
    <xf numFmtId="38" fontId="25" fillId="2" borderId="70" xfId="6" applyNumberFormat="1" applyFont="1" applyFill="1" applyBorder="1" applyAlignment="1">
      <alignment horizontal="left" vertical="center"/>
    </xf>
    <xf numFmtId="181" fontId="24" fillId="2" borderId="3" xfId="15" applyNumberFormat="1" applyFont="1" applyFill="1" applyBorder="1" applyAlignment="1">
      <alignment horizontal="right" vertical="center" indent="2"/>
    </xf>
    <xf numFmtId="181" fontId="24" fillId="2" borderId="3" xfId="15" applyNumberFormat="1" applyFont="1" applyFill="1" applyBorder="1" applyAlignment="1">
      <alignment horizontal="left" vertical="center" wrapText="1"/>
    </xf>
    <xf numFmtId="182" fontId="31" fillId="2" borderId="5" xfId="6" applyNumberFormat="1" applyFont="1" applyFill="1" applyBorder="1" applyAlignment="1">
      <alignment horizontal="right" vertical="center"/>
    </xf>
    <xf numFmtId="0" fontId="0" fillId="2" borderId="4" xfId="0" applyFill="1" applyBorder="1"/>
    <xf numFmtId="181" fontId="24" fillId="2" borderId="5" xfId="1" applyNumberFormat="1" applyFont="1" applyFill="1" applyBorder="1" applyAlignment="1">
      <alignment horizontal="right" vertical="center" indent="2"/>
    </xf>
    <xf numFmtId="180" fontId="24" fillId="2" borderId="5" xfId="1" applyNumberFormat="1" applyFont="1" applyFill="1" applyBorder="1" applyAlignment="1">
      <alignment horizontal="right" vertical="center" indent="2"/>
    </xf>
    <xf numFmtId="181" fontId="24" fillId="2" borderId="71" xfId="1" applyNumberFormat="1" applyFont="1" applyFill="1" applyBorder="1" applyAlignment="1">
      <alignment horizontal="right" vertical="center" indent="2"/>
    </xf>
    <xf numFmtId="0" fontId="45" fillId="2" borderId="0" xfId="0" applyFont="1" applyFill="1" applyAlignment="1">
      <alignment horizontal="left" vertical="top" wrapText="1"/>
    </xf>
    <xf numFmtId="0" fontId="64" fillId="2" borderId="23" xfId="0" applyFont="1" applyFill="1" applyBorder="1" applyAlignment="1">
      <alignment horizontal="center" vertical="center"/>
    </xf>
    <xf numFmtId="0" fontId="64" fillId="2" borderId="25" xfId="0" applyFont="1" applyFill="1" applyBorder="1" applyAlignment="1">
      <alignment horizontal="center" vertical="center"/>
    </xf>
    <xf numFmtId="0" fontId="64" fillId="2" borderId="23" xfId="0" applyFont="1" applyFill="1" applyBorder="1" applyAlignment="1">
      <alignment horizontal="center" vertical="center" wrapText="1"/>
    </xf>
    <xf numFmtId="0" fontId="4" fillId="2" borderId="2" xfId="0" applyFont="1" applyFill="1" applyBorder="1" applyAlignment="1">
      <alignment horizontal="left" vertical="center"/>
    </xf>
    <xf numFmtId="0" fontId="8" fillId="2" borderId="2" xfId="0" applyFont="1" applyFill="1" applyBorder="1" applyAlignment="1">
      <alignment horizontal="center" wrapText="1"/>
    </xf>
    <xf numFmtId="0" fontId="8" fillId="2" borderId="2" xfId="0" applyFont="1" applyFill="1" applyBorder="1" applyAlignment="1">
      <alignment wrapText="1"/>
    </xf>
    <xf numFmtId="194" fontId="5" fillId="2" borderId="6" xfId="0" applyNumberFormat="1" applyFont="1" applyFill="1" applyBorder="1" applyAlignment="1">
      <alignment horizontal="left" vertical="center" wrapText="1"/>
    </xf>
    <xf numFmtId="194" fontId="5" fillId="2" borderId="5" xfId="0" applyNumberFormat="1" applyFont="1" applyFill="1" applyBorder="1" applyAlignment="1">
      <alignment horizontal="left" vertical="center" wrapText="1"/>
    </xf>
    <xf numFmtId="0" fontId="8" fillId="2" borderId="1" xfId="0" applyFont="1" applyFill="1" applyBorder="1" applyAlignment="1">
      <alignment horizontal="center" wrapText="1"/>
    </xf>
    <xf numFmtId="194" fontId="5" fillId="2" borderId="4" xfId="0" applyNumberFormat="1" applyFont="1" applyFill="1" applyBorder="1" applyAlignment="1">
      <alignment horizontal="left" vertical="center" wrapText="1"/>
    </xf>
    <xf numFmtId="194" fontId="5" fillId="2" borderId="5" xfId="0" applyNumberFormat="1" applyFont="1" applyFill="1" applyBorder="1" applyAlignment="1">
      <alignment horizontal="left" vertical="top" wrapText="1"/>
    </xf>
    <xf numFmtId="194" fontId="5" fillId="2" borderId="0" xfId="0" applyNumberFormat="1" applyFont="1" applyFill="1" applyAlignment="1">
      <alignment horizontal="left" vertical="center" wrapText="1"/>
    </xf>
    <xf numFmtId="0" fontId="5" fillId="2" borderId="4" xfId="18" applyFont="1" applyFill="1" applyBorder="1"/>
    <xf numFmtId="0" fontId="5" fillId="2" borderId="0" xfId="18" applyFont="1" applyFill="1" applyAlignment="1">
      <alignment horizontal="center" vertical="center" wrapText="1"/>
    </xf>
    <xf numFmtId="0" fontId="5" fillId="2" borderId="5" xfId="18" applyFont="1" applyFill="1" applyBorder="1"/>
    <xf numFmtId="0" fontId="5" fillId="2" borderId="6" xfId="18" applyFont="1" applyFill="1" applyBorder="1"/>
    <xf numFmtId="0" fontId="5" fillId="2" borderId="5" xfId="18" applyFont="1" applyFill="1" applyBorder="1" applyAlignment="1">
      <alignment vertical="center"/>
    </xf>
    <xf numFmtId="0" fontId="7" fillId="2" borderId="2" xfId="0" applyFont="1" applyFill="1" applyBorder="1" applyAlignment="1">
      <alignment horizontal="left" vertical="center"/>
    </xf>
    <xf numFmtId="0" fontId="5" fillId="2" borderId="0" xfId="18" applyFont="1" applyFill="1"/>
    <xf numFmtId="0" fontId="5" fillId="2" borderId="71" xfId="18" applyFont="1" applyFill="1" applyBorder="1"/>
    <xf numFmtId="195" fontId="39" fillId="2" borderId="2" xfId="0" applyNumberFormat="1" applyFont="1" applyFill="1" applyBorder="1" applyAlignment="1">
      <alignment wrapText="1"/>
    </xf>
    <xf numFmtId="195" fontId="39" fillId="2" borderId="1" xfId="0" applyNumberFormat="1" applyFont="1" applyFill="1" applyBorder="1" applyAlignment="1">
      <alignment wrapText="1"/>
    </xf>
    <xf numFmtId="185" fontId="27" fillId="2" borderId="13" xfId="0" applyNumberFormat="1" applyFont="1" applyFill="1" applyBorder="1" applyAlignment="1">
      <alignment horizontal="right" vertical="center"/>
    </xf>
    <xf numFmtId="0" fontId="30" fillId="0" borderId="96" xfId="0" applyFont="1" applyBorder="1" applyAlignment="1">
      <alignment vertical="center" wrapText="1"/>
    </xf>
    <xf numFmtId="171" fontId="27" fillId="4" borderId="2" xfId="0" quotePrefix="1" applyNumberFormat="1" applyFont="1" applyFill="1" applyBorder="1" applyAlignment="1">
      <alignment horizontal="right" vertical="center" wrapText="1"/>
    </xf>
    <xf numFmtId="196" fontId="55" fillId="2" borderId="76" xfId="0" applyNumberFormat="1" applyFont="1" applyFill="1" applyBorder="1" applyAlignment="1">
      <alignment horizontal="right" vertical="center" wrapText="1"/>
    </xf>
    <xf numFmtId="196" fontId="30" fillId="2" borderId="2" xfId="1" applyNumberFormat="1" applyFont="1" applyFill="1" applyBorder="1" applyAlignment="1">
      <alignment horizontal="right" vertical="center" wrapText="1"/>
    </xf>
    <xf numFmtId="0" fontId="30" fillId="0" borderId="17" xfId="0" applyFont="1" applyBorder="1" applyAlignment="1">
      <alignment horizontal="center" vertical="center"/>
    </xf>
    <xf numFmtId="0" fontId="30" fillId="0" borderId="11" xfId="0" applyFont="1" applyBorder="1" applyAlignment="1">
      <alignment horizontal="center" vertical="center"/>
    </xf>
    <xf numFmtId="0" fontId="27" fillId="0" borderId="37" xfId="0" applyFont="1" applyBorder="1" applyAlignment="1">
      <alignment horizontal="left" vertical="center" wrapText="1" indent="1"/>
    </xf>
    <xf numFmtId="0" fontId="27" fillId="0" borderId="20" xfId="0" applyFont="1" applyBorder="1" applyAlignment="1">
      <alignment horizontal="center" vertical="center"/>
    </xf>
    <xf numFmtId="185" fontId="27" fillId="0" borderId="20" xfId="1" applyNumberFormat="1" applyFont="1" applyFill="1" applyBorder="1" applyAlignment="1">
      <alignment horizontal="center" vertical="center"/>
    </xf>
    <xf numFmtId="3" fontId="27" fillId="0" borderId="21" xfId="1" applyNumberFormat="1" applyFont="1" applyFill="1" applyBorder="1" applyAlignment="1">
      <alignment horizontal="center" vertical="center"/>
    </xf>
    <xf numFmtId="1" fontId="27" fillId="0" borderId="21" xfId="1" applyNumberFormat="1" applyFont="1" applyFill="1" applyBorder="1" applyAlignment="1">
      <alignment horizontal="center" vertical="center"/>
    </xf>
    <xf numFmtId="0" fontId="27" fillId="0" borderId="19" xfId="0" applyFont="1" applyBorder="1" applyAlignment="1">
      <alignment horizontal="center" vertical="center"/>
    </xf>
    <xf numFmtId="185" fontId="27" fillId="0" borderId="19" xfId="1" applyNumberFormat="1" applyFont="1" applyFill="1" applyBorder="1" applyAlignment="1">
      <alignment horizontal="center" vertical="center"/>
    </xf>
    <xf numFmtId="0" fontId="27" fillId="0" borderId="22" xfId="0" applyFont="1" applyBorder="1" applyAlignment="1">
      <alignment horizontal="center" vertical="center"/>
    </xf>
    <xf numFmtId="185" fontId="27" fillId="0" borderId="22" xfId="1" applyNumberFormat="1" applyFont="1" applyFill="1" applyBorder="1" applyAlignment="1">
      <alignment horizontal="center" vertical="center"/>
    </xf>
    <xf numFmtId="185" fontId="27" fillId="0" borderId="19" xfId="1" applyNumberFormat="1" applyFont="1" applyFill="1" applyBorder="1" applyAlignment="1">
      <alignment horizontal="center" vertical="center" wrapText="1"/>
    </xf>
    <xf numFmtId="0" fontId="27" fillId="0" borderId="19" xfId="0" applyFont="1" applyBorder="1" applyAlignment="1">
      <alignment horizontal="center" vertical="center" wrapText="1"/>
    </xf>
    <xf numFmtId="1" fontId="27" fillId="0" borderId="19" xfId="0" applyNumberFormat="1" applyFont="1" applyBorder="1" applyAlignment="1">
      <alignment horizontal="center" vertical="center"/>
    </xf>
    <xf numFmtId="0" fontId="27" fillId="2" borderId="19" xfId="0" applyFont="1" applyFill="1" applyBorder="1" applyAlignment="1">
      <alignment horizontal="center" vertical="center" wrapText="1"/>
    </xf>
    <xf numFmtId="0" fontId="27" fillId="0" borderId="22" xfId="0" applyFont="1" applyBorder="1" applyAlignment="1">
      <alignment horizontal="center" vertical="center" wrapText="1"/>
    </xf>
    <xf numFmtId="0" fontId="27" fillId="0" borderId="39" xfId="0" applyFont="1" applyBorder="1" applyAlignment="1">
      <alignment horizontal="left" vertical="center" wrapText="1" indent="1"/>
    </xf>
    <xf numFmtId="1" fontId="27" fillId="0" borderId="21" xfId="1" quotePrefix="1" applyNumberFormat="1" applyFont="1" applyFill="1" applyBorder="1" applyAlignment="1">
      <alignment horizontal="center" vertical="center"/>
    </xf>
    <xf numFmtId="0" fontId="27" fillId="0" borderId="40" xfId="0" applyFont="1" applyBorder="1" applyAlignment="1">
      <alignment horizontal="left" vertical="center" wrapText="1" indent="1"/>
    </xf>
    <xf numFmtId="17" fontId="27" fillId="0" borderId="41" xfId="0" quotePrefix="1" applyNumberFormat="1" applyFont="1" applyBorder="1" applyAlignment="1">
      <alignment horizontal="center" vertical="center" wrapText="1"/>
    </xf>
    <xf numFmtId="0" fontId="27" fillId="0" borderId="24" xfId="0" applyFont="1" applyBorder="1" applyAlignment="1">
      <alignment horizontal="center" vertical="center" wrapText="1"/>
    </xf>
    <xf numFmtId="0" fontId="27" fillId="0" borderId="41" xfId="0" quotePrefix="1" applyFont="1" applyBorder="1" applyAlignment="1">
      <alignment horizontal="center" vertical="center" wrapText="1"/>
    </xf>
    <xf numFmtId="0" fontId="30" fillId="0" borderId="15" xfId="0" applyFont="1" applyBorder="1" applyAlignment="1">
      <alignment vertical="center"/>
    </xf>
    <xf numFmtId="0" fontId="30" fillId="0" borderId="17" xfId="0" applyFont="1" applyBorder="1" applyAlignment="1">
      <alignment vertical="center"/>
    </xf>
    <xf numFmtId="185" fontId="30" fillId="0" borderId="17" xfId="1" applyNumberFormat="1" applyFont="1" applyFill="1" applyBorder="1" applyAlignment="1">
      <alignment horizontal="center" vertical="center"/>
    </xf>
    <xf numFmtId="0" fontId="27" fillId="0" borderId="42" xfId="0" applyFont="1" applyBorder="1" applyAlignment="1">
      <alignment horizontal="left" vertical="center" wrapText="1" indent="1"/>
    </xf>
    <xf numFmtId="0" fontId="27" fillId="0" borderId="43" xfId="0" quotePrefix="1" applyFont="1" applyBorder="1" applyAlignment="1">
      <alignment horizontal="center" vertical="center" wrapText="1"/>
    </xf>
    <xf numFmtId="3" fontId="27" fillId="0" borderId="22" xfId="0" applyNumberFormat="1" applyFont="1" applyBorder="1" applyAlignment="1">
      <alignment horizontal="center" vertical="center"/>
    </xf>
    <xf numFmtId="0" fontId="36" fillId="0" borderId="17" xfId="0" applyFont="1" applyBorder="1"/>
    <xf numFmtId="196" fontId="0" fillId="2" borderId="0" xfId="0" applyNumberFormat="1" applyFill="1"/>
    <xf numFmtId="196" fontId="2" fillId="2" borderId="0" xfId="0" applyNumberFormat="1" applyFont="1" applyFill="1"/>
    <xf numFmtId="196" fontId="30" fillId="0" borderId="18" xfId="1" applyNumberFormat="1" applyFont="1" applyFill="1" applyBorder="1" applyAlignment="1">
      <alignment horizontal="center" vertical="center"/>
    </xf>
    <xf numFmtId="196" fontId="37" fillId="2" borderId="0" xfId="0" applyNumberFormat="1" applyFont="1" applyFill="1"/>
    <xf numFmtId="0" fontId="24" fillId="2" borderId="30" xfId="0" applyFont="1" applyFill="1" applyBorder="1"/>
    <xf numFmtId="0" fontId="24" fillId="5" borderId="0" xfId="0" applyFont="1" applyFill="1"/>
    <xf numFmtId="0" fontId="29" fillId="2" borderId="29" xfId="0" applyFont="1" applyFill="1" applyBorder="1"/>
    <xf numFmtId="0" fontId="24" fillId="2" borderId="29" xfId="0" applyFont="1" applyFill="1" applyBorder="1"/>
    <xf numFmtId="0" fontId="25" fillId="4" borderId="28" xfId="0" applyFont="1" applyFill="1" applyBorder="1" applyAlignment="1">
      <alignment horizontal="center" vertical="center" wrapText="1"/>
    </xf>
    <xf numFmtId="0" fontId="24" fillId="4" borderId="5" xfId="0" applyFont="1" applyFill="1" applyBorder="1" applyAlignment="1">
      <alignment horizontal="left" vertical="center" indent="3"/>
    </xf>
    <xf numFmtId="0" fontId="52" fillId="4" borderId="67" xfId="0" applyFont="1" applyFill="1" applyBorder="1" applyAlignment="1">
      <alignment horizontal="left" vertical="center" wrapText="1" indent="3"/>
    </xf>
    <xf numFmtId="0" fontId="52" fillId="4" borderId="0" xfId="0" applyFont="1" applyFill="1" applyAlignment="1">
      <alignment horizontal="left" vertical="center" wrapText="1" indent="3"/>
    </xf>
    <xf numFmtId="189" fontId="52" fillId="4" borderId="0" xfId="1" applyNumberFormat="1" applyFont="1" applyFill="1" applyBorder="1" applyAlignment="1">
      <alignment horizontal="right" vertical="center" indent="1"/>
    </xf>
    <xf numFmtId="189" fontId="52" fillId="0" borderId="0" xfId="1" applyNumberFormat="1" applyFont="1" applyFill="1" applyBorder="1" applyAlignment="1">
      <alignment horizontal="right" vertical="center" indent="1"/>
    </xf>
    <xf numFmtId="0" fontId="29" fillId="2" borderId="29" xfId="0" applyFont="1" applyFill="1" applyBorder="1" applyAlignment="1">
      <alignment horizontal="left"/>
    </xf>
    <xf numFmtId="0" fontId="29" fillId="2" borderId="55" xfId="0" applyFont="1" applyFill="1" applyBorder="1" applyAlignment="1">
      <alignment horizontal="left"/>
    </xf>
    <xf numFmtId="0" fontId="24" fillId="2" borderId="31" xfId="0" applyFont="1" applyFill="1" applyBorder="1"/>
    <xf numFmtId="0" fontId="25" fillId="4" borderId="29" xfId="0" applyFont="1" applyFill="1" applyBorder="1" applyAlignment="1" applyProtection="1">
      <alignment horizontal="center" vertical="center" wrapText="1"/>
      <protection locked="0"/>
    </xf>
    <xf numFmtId="0" fontId="25" fillId="4" borderId="29" xfId="0" applyFont="1" applyFill="1" applyBorder="1" applyAlignment="1">
      <alignment horizontal="center" vertical="center" wrapText="1"/>
    </xf>
    <xf numFmtId="0" fontId="25" fillId="4" borderId="50" xfId="0" applyFont="1" applyFill="1" applyBorder="1" applyAlignment="1">
      <alignment horizontal="center" vertical="center" wrapText="1"/>
    </xf>
    <xf numFmtId="0" fontId="25" fillId="2" borderId="49" xfId="0" applyFont="1" applyFill="1" applyBorder="1" applyAlignment="1">
      <alignment horizontal="center" vertical="center" wrapText="1"/>
    </xf>
    <xf numFmtId="189" fontId="27" fillId="2" borderId="7" xfId="1" applyNumberFormat="1" applyFont="1" applyFill="1" applyBorder="1" applyAlignment="1">
      <alignment horizontal="right" vertical="center" indent="1"/>
    </xf>
    <xf numFmtId="189" fontId="27" fillId="2" borderId="47" xfId="1" applyNumberFormat="1" applyFont="1" applyFill="1" applyBorder="1" applyAlignment="1">
      <alignment horizontal="right" vertical="center" indent="1"/>
    </xf>
    <xf numFmtId="189" fontId="27" fillId="2" borderId="6" xfId="1" applyNumberFormat="1" applyFont="1" applyFill="1" applyBorder="1" applyAlignment="1">
      <alignment horizontal="right" vertical="center" indent="1"/>
    </xf>
    <xf numFmtId="189" fontId="27" fillId="2" borderId="5" xfId="1" applyNumberFormat="1" applyFont="1" applyFill="1" applyBorder="1" applyAlignment="1">
      <alignment horizontal="right" vertical="center" indent="1"/>
    </xf>
    <xf numFmtId="189" fontId="31" fillId="2" borderId="97" xfId="1" applyNumberFormat="1" applyFont="1" applyFill="1" applyBorder="1" applyAlignment="1">
      <alignment horizontal="right" vertical="center" indent="1"/>
    </xf>
    <xf numFmtId="189" fontId="31" fillId="2" borderId="98" xfId="1" applyNumberFormat="1" applyFont="1" applyFill="1" applyBorder="1" applyAlignment="1">
      <alignment horizontal="right" vertical="center" indent="1"/>
    </xf>
    <xf numFmtId="193" fontId="25" fillId="2" borderId="28" xfId="1" applyNumberFormat="1" applyFont="1" applyFill="1" applyBorder="1" applyAlignment="1">
      <alignment horizontal="right" vertical="center" indent="1"/>
    </xf>
    <xf numFmtId="189" fontId="25" fillId="2" borderId="28" xfId="1" applyNumberFormat="1" applyFont="1" applyFill="1" applyBorder="1" applyAlignment="1">
      <alignment horizontal="center" vertical="center"/>
    </xf>
    <xf numFmtId="38" fontId="29" fillId="2" borderId="70" xfId="6" applyNumberFormat="1" applyFont="1" applyFill="1" applyBorder="1" applyAlignment="1">
      <alignment horizontal="left" vertical="center"/>
    </xf>
    <xf numFmtId="182" fontId="27" fillId="4" borderId="5" xfId="0" applyNumberFormat="1" applyFont="1" applyFill="1" applyBorder="1" applyAlignment="1">
      <alignment horizontal="right" vertical="center"/>
    </xf>
    <xf numFmtId="166" fontId="27" fillId="4" borderId="5" xfId="0" applyNumberFormat="1" applyFont="1" applyFill="1" applyBorder="1" applyAlignment="1">
      <alignment horizontal="left" vertical="center" wrapText="1" indent="1"/>
    </xf>
    <xf numFmtId="177" fontId="0" fillId="2" borderId="0" xfId="0" applyNumberFormat="1" applyFill="1"/>
    <xf numFmtId="179" fontId="39" fillId="2" borderId="0" xfId="0" applyNumberFormat="1" applyFont="1" applyFill="1"/>
    <xf numFmtId="195" fontId="27" fillId="2" borderId="0" xfId="1" applyNumberFormat="1" applyFont="1" applyFill="1" applyAlignment="1">
      <alignment vertical="center"/>
    </xf>
    <xf numFmtId="190" fontId="5" fillId="2" borderId="134" xfId="8" applyNumberFormat="1" applyFont="1" applyFill="1" applyBorder="1" applyAlignment="1">
      <alignment horizontal="right" vertical="center"/>
    </xf>
    <xf numFmtId="190" fontId="5" fillId="2" borderId="133" xfId="8" applyNumberFormat="1" applyFont="1" applyFill="1" applyBorder="1" applyAlignment="1">
      <alignment horizontal="right" vertical="center"/>
    </xf>
    <xf numFmtId="190" fontId="22" fillId="2" borderId="35" xfId="0" quotePrefix="1" applyNumberFormat="1" applyFont="1" applyFill="1" applyBorder="1" applyAlignment="1">
      <alignment horizontal="right"/>
    </xf>
    <xf numFmtId="190" fontId="5" fillId="2" borderId="135" xfId="1" applyNumberFormat="1" applyFont="1" applyFill="1" applyBorder="1" applyAlignment="1">
      <alignment horizontal="right" vertical="center" wrapText="1"/>
    </xf>
    <xf numFmtId="190" fontId="22" fillId="2" borderId="135" xfId="0" quotePrefix="1" applyNumberFormat="1" applyFont="1" applyFill="1" applyBorder="1" applyAlignment="1">
      <alignment horizontal="right"/>
    </xf>
    <xf numFmtId="190" fontId="5" fillId="2" borderId="134" xfId="1" applyNumberFormat="1" applyFont="1" applyFill="1" applyBorder="1" applyAlignment="1">
      <alignment horizontal="right" vertical="center" wrapText="1"/>
    </xf>
    <xf numFmtId="190" fontId="5" fillId="2" borderId="135" xfId="8" applyNumberFormat="1" applyFont="1" applyFill="1" applyBorder="1" applyAlignment="1">
      <alignment horizontal="right" vertical="center"/>
    </xf>
    <xf numFmtId="1" fontId="60" fillId="2" borderId="135" xfId="0" quotePrefix="1" applyNumberFormat="1" applyFont="1" applyFill="1" applyBorder="1" applyAlignment="1">
      <alignment horizontal="right"/>
    </xf>
    <xf numFmtId="190" fontId="5" fillId="2" borderId="136" xfId="1" applyNumberFormat="1" applyFont="1" applyFill="1" applyBorder="1" applyAlignment="1">
      <alignment horizontal="right" vertical="center"/>
    </xf>
    <xf numFmtId="190" fontId="5" fillId="2" borderId="137" xfId="0" applyNumberFormat="1" applyFont="1" applyFill="1" applyBorder="1" applyAlignment="1">
      <alignment horizontal="right" vertical="center"/>
    </xf>
    <xf numFmtId="190" fontId="5" fillId="2" borderId="6" xfId="1" applyNumberFormat="1" applyFont="1" applyFill="1" applyBorder="1" applyAlignment="1">
      <alignment horizontal="center" vertical="center"/>
    </xf>
    <xf numFmtId="232" fontId="25" fillId="2" borderId="28" xfId="0" applyNumberFormat="1" applyFont="1" applyFill="1" applyBorder="1" applyAlignment="1">
      <alignment horizontal="center" vertical="center" wrapText="1"/>
    </xf>
    <xf numFmtId="0" fontId="27" fillId="4" borderId="5" xfId="0" applyFont="1" applyFill="1" applyBorder="1" applyAlignment="1">
      <alignment horizontal="center" vertical="center"/>
    </xf>
    <xf numFmtId="0" fontId="27" fillId="4" borderId="7" xfId="0" applyFont="1" applyFill="1" applyBorder="1" applyAlignment="1">
      <alignment horizontal="center" vertical="center"/>
    </xf>
    <xf numFmtId="0" fontId="31" fillId="2" borderId="138" xfId="0" applyFont="1" applyFill="1" applyBorder="1" applyAlignment="1" applyProtection="1">
      <alignment vertical="center"/>
      <protection hidden="1"/>
    </xf>
    <xf numFmtId="0" fontId="27" fillId="2" borderId="5" xfId="0" applyFont="1" applyFill="1" applyBorder="1" applyAlignment="1" applyProtection="1">
      <alignment vertical="center"/>
      <protection hidden="1"/>
    </xf>
    <xf numFmtId="0" fontId="31" fillId="2" borderId="5" xfId="0" applyFont="1" applyFill="1" applyBorder="1" applyAlignment="1" applyProtection="1">
      <alignment vertical="center"/>
      <protection hidden="1"/>
    </xf>
    <xf numFmtId="0" fontId="27" fillId="2" borderId="139" xfId="0" applyFont="1" applyFill="1" applyBorder="1" applyAlignment="1" applyProtection="1">
      <alignment vertical="center"/>
      <protection hidden="1"/>
    </xf>
    <xf numFmtId="166" fontId="31" fillId="2" borderId="47" xfId="6" applyNumberFormat="1" applyFont="1" applyFill="1" applyBorder="1" applyAlignment="1">
      <alignment vertical="center"/>
    </xf>
    <xf numFmtId="166" fontId="27" fillId="2" borderId="5" xfId="6" applyNumberFormat="1" applyFont="1" applyFill="1" applyBorder="1" applyAlignment="1">
      <alignment horizontal="left" vertical="center" indent="1"/>
    </xf>
    <xf numFmtId="182" fontId="27" fillId="6" borderId="5" xfId="6" applyNumberFormat="1" applyFont="1" applyFill="1" applyBorder="1" applyAlignment="1">
      <alignment horizontal="right" vertical="center"/>
    </xf>
    <xf numFmtId="166" fontId="27" fillId="2" borderId="5" xfId="6" applyNumberFormat="1" applyFont="1" applyFill="1" applyBorder="1" applyAlignment="1">
      <alignment horizontal="left" vertical="center" wrapText="1" indent="1"/>
    </xf>
    <xf numFmtId="166" fontId="27" fillId="2" borderId="5" xfId="6" applyNumberFormat="1" applyFont="1" applyFill="1" applyBorder="1" applyAlignment="1" applyProtection="1">
      <alignment horizontal="left" vertical="center" wrapText="1" indent="1"/>
      <protection locked="0"/>
    </xf>
    <xf numFmtId="166" fontId="27" fillId="2" borderId="5" xfId="6" applyNumberFormat="1" applyFont="1" applyFill="1" applyBorder="1" applyAlignment="1" applyProtection="1">
      <alignment horizontal="left" vertical="center" indent="1"/>
      <protection locked="0"/>
    </xf>
    <xf numFmtId="166" fontId="31" fillId="2" borderId="5" xfId="6" applyNumberFormat="1" applyFont="1" applyFill="1" applyBorder="1" applyAlignment="1">
      <alignment vertical="center"/>
    </xf>
    <xf numFmtId="182" fontId="31" fillId="6" borderId="5" xfId="6" applyNumberFormat="1" applyFont="1" applyFill="1" applyBorder="1" applyAlignment="1">
      <alignment horizontal="right" vertical="center"/>
    </xf>
    <xf numFmtId="166" fontId="31" fillId="2" borderId="48" xfId="6" applyNumberFormat="1" applyFont="1" applyFill="1" applyBorder="1" applyAlignment="1">
      <alignment vertical="center"/>
    </xf>
    <xf numFmtId="182" fontId="31" fillId="2" borderId="48" xfId="6" applyNumberFormat="1" applyFont="1" applyFill="1" applyBorder="1" applyAlignment="1">
      <alignment horizontal="right" vertical="center"/>
    </xf>
    <xf numFmtId="0" fontId="31" fillId="2" borderId="5" xfId="0" applyFont="1" applyFill="1" applyBorder="1" applyAlignment="1">
      <alignment vertical="center" wrapText="1"/>
    </xf>
    <xf numFmtId="166" fontId="27" fillId="2" borderId="5" xfId="0" applyNumberFormat="1" applyFont="1" applyFill="1" applyBorder="1" applyAlignment="1">
      <alignment horizontal="left" vertical="center" wrapText="1" indent="1"/>
    </xf>
    <xf numFmtId="0" fontId="31" fillId="2" borderId="5" xfId="0" applyFont="1" applyFill="1" applyBorder="1" applyAlignment="1">
      <alignment horizontal="left" vertical="center" wrapText="1"/>
    </xf>
    <xf numFmtId="166" fontId="40" fillId="2" borderId="5" xfId="0" applyNumberFormat="1" applyFont="1" applyFill="1" applyBorder="1" applyAlignment="1">
      <alignment horizontal="left" vertical="center" indent="1"/>
    </xf>
    <xf numFmtId="166" fontId="27" fillId="2" borderId="5" xfId="0" applyNumberFormat="1" applyFont="1" applyFill="1" applyBorder="1" applyAlignment="1">
      <alignment horizontal="left" vertical="center" indent="2"/>
    </xf>
    <xf numFmtId="166" fontId="40" fillId="2" borderId="140" xfId="0" applyNumberFormat="1" applyFont="1" applyFill="1" applyBorder="1" applyAlignment="1">
      <alignment horizontal="left" vertical="center" indent="1"/>
    </xf>
    <xf numFmtId="0" fontId="24" fillId="0" borderId="138" xfId="0" applyFont="1" applyBorder="1" applyAlignment="1">
      <alignment horizontal="left" vertical="center" indent="1"/>
    </xf>
    <xf numFmtId="169" fontId="24" fillId="2" borderId="138" xfId="8" applyNumberFormat="1" applyFont="1" applyFill="1" applyBorder="1" applyAlignment="1">
      <alignment horizontal="right" vertical="center"/>
    </xf>
    <xf numFmtId="170" fontId="24" fillId="2" borderId="138" xfId="8" applyNumberFormat="1" applyFont="1" applyFill="1" applyBorder="1" applyAlignment="1">
      <alignment horizontal="right" vertical="center"/>
    </xf>
    <xf numFmtId="0" fontId="24" fillId="0" borderId="5" xfId="0" applyFont="1" applyBorder="1" applyAlignment="1">
      <alignment horizontal="left" vertical="center" indent="1"/>
    </xf>
    <xf numFmtId="169" fontId="24" fillId="2" borderId="5" xfId="8" applyNumberFormat="1" applyFont="1" applyFill="1" applyBorder="1" applyAlignment="1">
      <alignment horizontal="right" vertical="center"/>
    </xf>
    <xf numFmtId="170" fontId="24" fillId="2" borderId="5" xfId="8" applyNumberFormat="1" applyFont="1" applyFill="1" applyBorder="1" applyAlignment="1">
      <alignment horizontal="right" vertical="center"/>
    </xf>
    <xf numFmtId="0" fontId="24" fillId="0" borderId="139" xfId="0" applyFont="1" applyBorder="1" applyAlignment="1">
      <alignment horizontal="left" vertical="center" indent="1"/>
    </xf>
    <xf numFmtId="169" fontId="24" fillId="2" borderId="139" xfId="8" applyNumberFormat="1" applyFont="1" applyFill="1" applyBorder="1" applyAlignment="1">
      <alignment horizontal="right" vertical="center"/>
    </xf>
    <xf numFmtId="170" fontId="24" fillId="2" borderId="139" xfId="8" applyNumberFormat="1" applyFont="1" applyFill="1" applyBorder="1" applyAlignment="1">
      <alignment horizontal="right" vertical="center"/>
    </xf>
    <xf numFmtId="0" fontId="24" fillId="0" borderId="48" xfId="0" applyFont="1" applyBorder="1" applyAlignment="1">
      <alignment horizontal="left" vertical="center" indent="1"/>
    </xf>
    <xf numFmtId="169" fontId="24" fillId="2" borderId="48" xfId="8" applyNumberFormat="1" applyFont="1" applyFill="1" applyBorder="1" applyAlignment="1">
      <alignment horizontal="right" vertical="center"/>
    </xf>
    <xf numFmtId="0" fontId="24" fillId="2" borderId="4" xfId="0" applyFont="1" applyFill="1" applyBorder="1" applyAlignment="1">
      <alignment horizontal="left" vertical="center" wrapText="1"/>
    </xf>
    <xf numFmtId="169" fontId="24" fillId="2" borderId="65" xfId="8" applyNumberFormat="1" applyFont="1" applyFill="1" applyBorder="1" applyAlignment="1">
      <alignment horizontal="right" vertical="center"/>
    </xf>
    <xf numFmtId="170" fontId="24" fillId="2" borderId="65" xfId="8" applyNumberFormat="1" applyFont="1" applyFill="1" applyBorder="1" applyAlignment="1">
      <alignment horizontal="right" vertical="center"/>
    </xf>
    <xf numFmtId="170" fontId="27" fillId="6" borderId="45" xfId="0" applyNumberFormat="1" applyFont="1" applyFill="1" applyBorder="1" applyAlignment="1">
      <alignment horizontal="right" vertical="center"/>
    </xf>
    <xf numFmtId="170" fontId="30" fillId="2" borderId="2" xfId="0" applyNumberFormat="1" applyFont="1" applyFill="1" applyBorder="1" applyAlignment="1">
      <alignment horizontal="right" vertical="center"/>
    </xf>
    <xf numFmtId="0" fontId="14" fillId="2" borderId="0" xfId="0" applyFont="1" applyFill="1"/>
    <xf numFmtId="0" fontId="0" fillId="2" borderId="2" xfId="0" applyFill="1" applyBorder="1"/>
    <xf numFmtId="0" fontId="0" fillId="2" borderId="5" xfId="0" applyFill="1" applyBorder="1"/>
    <xf numFmtId="0" fontId="0" fillId="2" borderId="71" xfId="0" applyFill="1" applyBorder="1"/>
    <xf numFmtId="0" fontId="27" fillId="2" borderId="0" xfId="0" applyFont="1" applyFill="1" applyAlignment="1">
      <alignment horizontal="left" vertical="top" wrapText="1"/>
    </xf>
    <xf numFmtId="182" fontId="31" fillId="6" borderId="142" xfId="6" applyNumberFormat="1" applyFont="1" applyFill="1" applyBorder="1" applyAlignment="1">
      <alignment horizontal="right" vertical="center"/>
    </xf>
    <xf numFmtId="166" fontId="27" fillId="2" borderId="143" xfId="6" applyNumberFormat="1" applyFont="1" applyFill="1" applyBorder="1" applyAlignment="1">
      <alignment horizontal="right" vertical="center"/>
    </xf>
    <xf numFmtId="166" fontId="27" fillId="2" borderId="5" xfId="6" applyNumberFormat="1" applyFont="1" applyFill="1" applyBorder="1" applyAlignment="1">
      <alignment horizontal="right" vertical="center"/>
    </xf>
    <xf numFmtId="166" fontId="31" fillId="2" borderId="5" xfId="6" applyNumberFormat="1" applyFont="1" applyFill="1" applyBorder="1" applyAlignment="1">
      <alignment horizontal="right" vertical="center"/>
    </xf>
    <xf numFmtId="166" fontId="31" fillId="2" borderId="48" xfId="6" applyNumberFormat="1" applyFont="1" applyFill="1" applyBorder="1" applyAlignment="1">
      <alignment horizontal="right" vertical="center"/>
    </xf>
    <xf numFmtId="0" fontId="23" fillId="2" borderId="0" xfId="6" applyFont="1" applyFill="1" applyAlignment="1">
      <alignment horizontal="right"/>
    </xf>
    <xf numFmtId="170" fontId="23" fillId="2" borderId="0" xfId="0" applyNumberFormat="1" applyFont="1" applyFill="1" applyAlignment="1">
      <alignment horizontal="right" vertical="center"/>
    </xf>
    <xf numFmtId="0" fontId="26" fillId="2" borderId="0" xfId="0" applyFont="1" applyFill="1" applyAlignment="1">
      <alignment horizontal="center" vertical="center"/>
    </xf>
    <xf numFmtId="191" fontId="23" fillId="2" borderId="0" xfId="9251" applyNumberFormat="1" applyFont="1" applyFill="1" applyBorder="1"/>
    <xf numFmtId="191" fontId="26" fillId="2" borderId="0" xfId="9251" applyNumberFormat="1" applyFont="1" applyFill="1" applyBorder="1" applyAlignment="1">
      <alignment vertical="center"/>
    </xf>
    <xf numFmtId="179" fontId="0" fillId="2" borderId="0" xfId="0" applyNumberFormat="1" applyFill="1"/>
    <xf numFmtId="179" fontId="16" fillId="2" borderId="0" xfId="0" applyNumberFormat="1" applyFont="1" applyFill="1"/>
    <xf numFmtId="0" fontId="23" fillId="2" borderId="72" xfId="6" applyFont="1" applyFill="1" applyBorder="1" applyAlignment="1">
      <alignment horizontal="right"/>
    </xf>
    <xf numFmtId="0" fontId="25" fillId="2" borderId="1" xfId="0" applyFont="1" applyFill="1" applyBorder="1" applyAlignment="1" applyProtection="1">
      <alignment horizontal="right" vertical="center"/>
      <protection hidden="1"/>
    </xf>
    <xf numFmtId="0" fontId="25" fillId="2" borderId="1" xfId="0" applyFont="1" applyFill="1" applyBorder="1" applyAlignment="1" applyProtection="1">
      <alignment horizontal="right" vertical="center" wrapText="1"/>
      <protection locked="0"/>
    </xf>
    <xf numFmtId="0" fontId="25" fillId="2" borderId="0" xfId="0" applyFont="1" applyFill="1" applyAlignment="1" applyProtection="1">
      <alignment horizontal="right" vertical="center"/>
      <protection hidden="1"/>
    </xf>
    <xf numFmtId="0" fontId="25" fillId="2" borderId="0" xfId="0" applyFont="1" applyFill="1" applyAlignment="1" applyProtection="1">
      <alignment horizontal="right" vertical="center" wrapText="1"/>
      <protection locked="0"/>
    </xf>
    <xf numFmtId="0" fontId="31" fillId="2" borderId="45" xfId="0" applyFont="1" applyFill="1" applyBorder="1" applyAlignment="1">
      <alignment vertical="center" wrapText="1"/>
    </xf>
    <xf numFmtId="174" fontId="25" fillId="2" borderId="2" xfId="5" applyNumberFormat="1" applyFont="1" applyFill="1" applyBorder="1" applyAlignment="1">
      <alignment horizontal="center" vertical="center"/>
    </xf>
    <xf numFmtId="0" fontId="25" fillId="2" borderId="2" xfId="0" applyFont="1" applyFill="1" applyBorder="1" applyAlignment="1" applyProtection="1">
      <alignment horizontal="right" vertical="center"/>
      <protection hidden="1"/>
    </xf>
    <xf numFmtId="0" fontId="25" fillId="2" borderId="2" xfId="0" applyFont="1" applyFill="1" applyBorder="1" applyAlignment="1" applyProtection="1">
      <alignment horizontal="right" vertical="center" wrapText="1"/>
      <protection locked="0"/>
    </xf>
    <xf numFmtId="169" fontId="31" fillId="2" borderId="45" xfId="0" applyNumberFormat="1" applyFont="1" applyFill="1" applyBorder="1" applyAlignment="1">
      <alignment vertical="center" wrapText="1"/>
    </xf>
    <xf numFmtId="0" fontId="30" fillId="6" borderId="95" xfId="0" applyFont="1" applyFill="1" applyBorder="1" applyAlignment="1" applyProtection="1">
      <alignment horizontal="center" vertical="center" wrapText="1"/>
      <protection locked="0"/>
    </xf>
    <xf numFmtId="0" fontId="30" fillId="6" borderId="94" xfId="0" applyFont="1" applyFill="1" applyBorder="1" applyAlignment="1" applyProtection="1">
      <alignment horizontal="center" vertical="center" wrapText="1"/>
      <protection locked="0"/>
    </xf>
    <xf numFmtId="189" fontId="24" fillId="2" borderId="5" xfId="1" applyNumberFormat="1" applyFont="1" applyFill="1" applyBorder="1" applyAlignment="1">
      <alignment horizontal="right" vertical="center" indent="1"/>
    </xf>
    <xf numFmtId="192" fontId="24" fillId="2" borderId="5" xfId="1" applyNumberFormat="1" applyFont="1" applyFill="1" applyBorder="1" applyAlignment="1">
      <alignment horizontal="right" vertical="center" indent="1"/>
    </xf>
    <xf numFmtId="189" fontId="24" fillId="2" borderId="48" xfId="1" applyNumberFormat="1" applyFont="1" applyFill="1" applyBorder="1" applyAlignment="1">
      <alignment horizontal="right" vertical="center" indent="1"/>
    </xf>
    <xf numFmtId="3" fontId="24" fillId="2" borderId="48" xfId="0" applyNumberFormat="1" applyFont="1" applyFill="1" applyBorder="1" applyAlignment="1">
      <alignment horizontal="right" vertical="center" indent="1"/>
    </xf>
    <xf numFmtId="179" fontId="27" fillId="0" borderId="24" xfId="0" applyNumberFormat="1" applyFont="1" applyBorder="1" applyAlignment="1">
      <alignment horizontal="right" vertical="center"/>
    </xf>
    <xf numFmtId="1" fontId="23" fillId="6" borderId="142" xfId="0" applyNumberFormat="1" applyFont="1" applyFill="1" applyBorder="1" applyAlignment="1">
      <alignment wrapText="1"/>
    </xf>
    <xf numFmtId="2" fontId="23" fillId="6" borderId="142" xfId="0" applyNumberFormat="1" applyFont="1" applyFill="1" applyBorder="1" applyAlignment="1">
      <alignment wrapText="1"/>
    </xf>
    <xf numFmtId="1" fontId="24" fillId="6" borderId="45" xfId="0" applyNumberFormat="1" applyFont="1" applyFill="1" applyBorder="1" applyAlignment="1">
      <alignment wrapText="1"/>
    </xf>
    <xf numFmtId="10" fontId="0" fillId="2" borderId="0" xfId="0" applyNumberFormat="1" applyFill="1"/>
    <xf numFmtId="0" fontId="14" fillId="0" borderId="0" xfId="0" applyFont="1" applyAlignment="1">
      <alignment vertical="center"/>
    </xf>
    <xf numFmtId="168" fontId="8" fillId="0" borderId="4" xfId="8" applyFont="1" applyFill="1" applyBorder="1" applyAlignment="1">
      <alignment horizontal="center"/>
    </xf>
    <xf numFmtId="168" fontId="8" fillId="0" borderId="5" xfId="8" applyFont="1" applyFill="1" applyBorder="1" applyAlignment="1">
      <alignment horizontal="center"/>
    </xf>
    <xf numFmtId="168" fontId="8" fillId="0" borderId="71" xfId="8" applyFont="1" applyFill="1" applyBorder="1"/>
    <xf numFmtId="0" fontId="38" fillId="0" borderId="2" xfId="0" applyFont="1" applyBorder="1" applyAlignment="1">
      <alignment horizontal="center" wrapText="1"/>
    </xf>
    <xf numFmtId="168" fontId="8" fillId="0" borderId="6" xfId="8" applyFont="1" applyFill="1" applyBorder="1" applyAlignment="1">
      <alignment horizontal="center"/>
    </xf>
    <xf numFmtId="168" fontId="8" fillId="0" borderId="5" xfId="8" applyFont="1" applyFill="1" applyBorder="1" applyAlignment="1">
      <alignment horizontal="center" vertical="center"/>
    </xf>
    <xf numFmtId="1" fontId="132" fillId="2" borderId="13" xfId="0" quotePrefix="1" applyNumberFormat="1" applyFont="1" applyFill="1" applyBorder="1" applyAlignment="1">
      <alignment horizontal="right"/>
    </xf>
    <xf numFmtId="168" fontId="27" fillId="4" borderId="2" xfId="0" quotePrefix="1" applyNumberFormat="1" applyFont="1" applyFill="1" applyBorder="1" applyAlignment="1">
      <alignment horizontal="right" vertical="center" wrapText="1"/>
    </xf>
    <xf numFmtId="185" fontId="25" fillId="2" borderId="2" xfId="0" applyNumberFormat="1" applyFont="1" applyFill="1" applyBorder="1" applyAlignment="1">
      <alignment horizontal="right" vertical="center" wrapText="1"/>
    </xf>
    <xf numFmtId="185" fontId="27" fillId="2" borderId="34" xfId="0" applyNumberFormat="1" applyFont="1" applyFill="1" applyBorder="1" applyAlignment="1">
      <alignment horizontal="right" vertical="center"/>
    </xf>
    <xf numFmtId="185" fontId="27" fillId="2" borderId="34" xfId="0" applyNumberFormat="1" applyFont="1" applyFill="1" applyBorder="1" applyAlignment="1">
      <alignment vertical="center"/>
    </xf>
    <xf numFmtId="185" fontId="27" fillId="2" borderId="13" xfId="0" applyNumberFormat="1" applyFont="1" applyFill="1" applyBorder="1" applyAlignment="1">
      <alignment vertical="center"/>
    </xf>
    <xf numFmtId="185" fontId="27" fillId="2" borderId="36" xfId="0" applyNumberFormat="1" applyFont="1" applyFill="1" applyBorder="1" applyAlignment="1">
      <alignment horizontal="right" vertical="center"/>
    </xf>
    <xf numFmtId="185" fontId="27" fillId="2" borderId="36" xfId="0" applyNumberFormat="1" applyFont="1" applyFill="1" applyBorder="1" applyAlignment="1">
      <alignment vertical="center"/>
    </xf>
    <xf numFmtId="185" fontId="27" fillId="2" borderId="0" xfId="0" applyNumberFormat="1" applyFont="1" applyFill="1" applyAlignment="1">
      <alignment horizontal="right" vertical="center"/>
    </xf>
    <xf numFmtId="185" fontId="27" fillId="2" borderId="0" xfId="0" applyNumberFormat="1" applyFont="1" applyFill="1" applyAlignment="1">
      <alignment vertical="center"/>
    </xf>
    <xf numFmtId="193" fontId="27" fillId="0" borderId="47" xfId="1" applyNumberFormat="1" applyFont="1" applyFill="1" applyBorder="1" applyAlignment="1">
      <alignment horizontal="right" vertical="center" indent="1"/>
    </xf>
    <xf numFmtId="189" fontId="27" fillId="0" borderId="47" xfId="1" applyNumberFormat="1" applyFont="1" applyFill="1" applyBorder="1" applyAlignment="1">
      <alignment horizontal="right" vertical="center" indent="1"/>
    </xf>
    <xf numFmtId="189" fontId="27" fillId="0" borderId="47" xfId="1" applyNumberFormat="1" applyFont="1" applyFill="1" applyBorder="1" applyAlignment="1">
      <alignment horizontal="right" vertical="center"/>
    </xf>
    <xf numFmtId="193" fontId="27" fillId="0" borderId="5" xfId="1" applyNumberFormat="1" applyFont="1" applyFill="1" applyBorder="1" applyAlignment="1">
      <alignment horizontal="right" vertical="center" indent="1"/>
    </xf>
    <xf numFmtId="189" fontId="27" fillId="0" borderId="5" xfId="1" applyNumberFormat="1" applyFont="1" applyFill="1" applyBorder="1" applyAlignment="1">
      <alignment horizontal="right" vertical="center" indent="1"/>
    </xf>
    <xf numFmtId="189" fontId="27" fillId="0" borderId="5" xfId="1" applyNumberFormat="1" applyFont="1" applyFill="1" applyBorder="1" applyAlignment="1">
      <alignment horizontal="right" vertical="center"/>
    </xf>
    <xf numFmtId="193" fontId="27" fillId="0" borderId="7" xfId="1" applyNumberFormat="1" applyFont="1" applyFill="1" applyBorder="1" applyAlignment="1">
      <alignment horizontal="right" vertical="center" indent="1"/>
    </xf>
    <xf numFmtId="189" fontId="27" fillId="0" borderId="7" xfId="1" applyNumberFormat="1" applyFont="1" applyFill="1" applyBorder="1" applyAlignment="1">
      <alignment horizontal="right" vertical="center" indent="1"/>
    </xf>
    <xf numFmtId="189" fontId="27" fillId="0" borderId="7" xfId="1" applyNumberFormat="1" applyFont="1" applyFill="1" applyBorder="1" applyAlignment="1">
      <alignment horizontal="right" vertical="center"/>
    </xf>
    <xf numFmtId="193" fontId="31" fillId="0" borderId="97" xfId="1" applyNumberFormat="1" applyFont="1" applyFill="1" applyBorder="1" applyAlignment="1">
      <alignment horizontal="right" vertical="center" indent="1"/>
    </xf>
    <xf numFmtId="189" fontId="31" fillId="0" borderId="97" xfId="1" applyNumberFormat="1" applyFont="1" applyFill="1" applyBorder="1" applyAlignment="1">
      <alignment horizontal="right" vertical="center" indent="1"/>
    </xf>
    <xf numFmtId="189" fontId="31" fillId="0" borderId="97" xfId="1" applyNumberFormat="1" applyFont="1" applyFill="1" applyBorder="1" applyAlignment="1">
      <alignment horizontal="right" vertical="center"/>
    </xf>
    <xf numFmtId="193" fontId="31" fillId="0" borderId="98" xfId="1" applyNumberFormat="1" applyFont="1" applyFill="1" applyBorder="1" applyAlignment="1">
      <alignment horizontal="right" vertical="center" indent="1"/>
    </xf>
    <xf numFmtId="189" fontId="31" fillId="0" borderId="98" xfId="1" applyNumberFormat="1" applyFont="1" applyFill="1" applyBorder="1" applyAlignment="1">
      <alignment horizontal="right" vertical="center" indent="1"/>
    </xf>
    <xf numFmtId="189" fontId="31" fillId="0" borderId="98" xfId="1" applyNumberFormat="1" applyFont="1" applyFill="1" applyBorder="1" applyAlignment="1">
      <alignment horizontal="right" vertical="center"/>
    </xf>
    <xf numFmtId="189" fontId="25" fillId="0" borderId="28" xfId="1" applyNumberFormat="1" applyFont="1" applyFill="1" applyBorder="1" applyAlignment="1">
      <alignment horizontal="right" vertical="center" indent="1"/>
    </xf>
    <xf numFmtId="3" fontId="24" fillId="0" borderId="83" xfId="1" applyNumberFormat="1" applyFont="1" applyFill="1" applyBorder="1" applyAlignment="1">
      <alignment horizontal="right" vertical="center"/>
    </xf>
    <xf numFmtId="189" fontId="24" fillId="0" borderId="82" xfId="1" applyNumberFormat="1" applyFont="1" applyFill="1" applyBorder="1" applyAlignment="1">
      <alignment horizontal="right" vertical="center" indent="1"/>
    </xf>
    <xf numFmtId="189" fontId="24" fillId="0" borderId="69" xfId="1" applyNumberFormat="1" applyFont="1" applyFill="1" applyBorder="1" applyAlignment="1">
      <alignment horizontal="right" vertical="center" indent="1"/>
    </xf>
    <xf numFmtId="189" fontId="24" fillId="0" borderId="84" xfId="1" applyNumberFormat="1" applyFont="1" applyFill="1" applyBorder="1" applyAlignment="1">
      <alignment horizontal="right" vertical="center" indent="1"/>
    </xf>
    <xf numFmtId="189" fontId="24" fillId="0" borderId="7" xfId="1" applyNumberFormat="1" applyFont="1" applyFill="1" applyBorder="1" applyAlignment="1">
      <alignment horizontal="right" vertical="center" indent="1"/>
    </xf>
    <xf numFmtId="181" fontId="31" fillId="6" borderId="0" xfId="1" applyNumberFormat="1" applyFont="1" applyFill="1" applyBorder="1" applyAlignment="1">
      <alignment horizontal="left" vertical="center" wrapText="1"/>
    </xf>
    <xf numFmtId="0" fontId="131" fillId="2" borderId="0" xfId="0" applyFont="1" applyFill="1"/>
    <xf numFmtId="169" fontId="24" fillId="2" borderId="4" xfId="3" applyNumberFormat="1" applyFont="1" applyFill="1" applyBorder="1" applyAlignment="1">
      <alignment horizontal="right" vertical="center" wrapText="1"/>
    </xf>
    <xf numFmtId="180" fontId="24" fillId="2" borderId="4" xfId="0" applyNumberFormat="1" applyFont="1" applyFill="1" applyBorder="1" applyAlignment="1">
      <alignment horizontal="right" vertical="center" wrapText="1"/>
    </xf>
    <xf numFmtId="169" fontId="24" fillId="2" borderId="5" xfId="3" applyNumberFormat="1" applyFont="1" applyFill="1" applyBorder="1" applyAlignment="1">
      <alignment horizontal="right" vertical="center" wrapText="1"/>
    </xf>
    <xf numFmtId="180" fontId="24" fillId="2" borderId="5" xfId="0" applyNumberFormat="1" applyFont="1" applyFill="1" applyBorder="1" applyAlignment="1">
      <alignment horizontal="right" vertical="center" wrapText="1"/>
    </xf>
    <xf numFmtId="179" fontId="42" fillId="2" borderId="41" xfId="0" applyNumberFormat="1" applyFont="1" applyFill="1" applyBorder="1" applyAlignment="1">
      <alignment horizontal="left" vertical="center" wrapText="1"/>
    </xf>
    <xf numFmtId="169" fontId="23" fillId="2" borderId="156" xfId="3" applyNumberFormat="1" applyFont="1" applyFill="1" applyBorder="1" applyAlignment="1">
      <alignment horizontal="right" vertical="center"/>
    </xf>
    <xf numFmtId="170" fontId="56" fillId="2" borderId="5" xfId="3" applyNumberFormat="1" applyFont="1" applyFill="1" applyBorder="1" applyAlignment="1">
      <alignment horizontal="right" vertical="center"/>
    </xf>
    <xf numFmtId="170" fontId="38" fillId="2" borderId="5" xfId="3" applyNumberFormat="1" applyFont="1" applyFill="1" applyBorder="1" applyAlignment="1">
      <alignment horizontal="right" vertical="center"/>
    </xf>
    <xf numFmtId="170" fontId="56" fillId="2" borderId="4" xfId="3" applyNumberFormat="1" applyFont="1" applyFill="1" applyBorder="1" applyAlignment="1">
      <alignment horizontal="right" vertical="center"/>
    </xf>
    <xf numFmtId="170" fontId="56" fillId="2" borderId="71" xfId="3" applyNumberFormat="1" applyFont="1" applyFill="1" applyBorder="1" applyAlignment="1">
      <alignment horizontal="right" vertical="center" wrapText="1"/>
    </xf>
    <xf numFmtId="169" fontId="23" fillId="2" borderId="3" xfId="3" applyNumberFormat="1" applyFont="1" applyFill="1" applyBorder="1" applyAlignment="1">
      <alignment horizontal="right" vertical="center"/>
    </xf>
    <xf numFmtId="170" fontId="23" fillId="2" borderId="3" xfId="3" applyNumberFormat="1" applyFont="1" applyFill="1" applyBorder="1" applyAlignment="1">
      <alignment vertical="center"/>
    </xf>
    <xf numFmtId="0" fontId="47" fillId="0" borderId="157" xfId="0" applyFont="1" applyBorder="1"/>
    <xf numFmtId="186" fontId="47" fillId="0" borderId="157" xfId="0" applyNumberFormat="1" applyFont="1" applyBorder="1"/>
    <xf numFmtId="0" fontId="27" fillId="3" borderId="0" xfId="0" applyFont="1" applyFill="1" applyAlignment="1">
      <alignment wrapText="1"/>
    </xf>
    <xf numFmtId="3" fontId="133" fillId="3" borderId="152" xfId="0" applyNumberFormat="1" applyFont="1" applyFill="1" applyBorder="1" applyAlignment="1">
      <alignment horizontal="right" wrapText="1"/>
    </xf>
    <xf numFmtId="3" fontId="133" fillId="3" borderId="153" xfId="0" applyNumberFormat="1" applyFont="1" applyFill="1" applyBorder="1" applyAlignment="1">
      <alignment horizontal="right" wrapText="1"/>
    </xf>
    <xf numFmtId="3" fontId="133" fillId="3" borderId="154" xfId="0" applyNumberFormat="1" applyFont="1" applyFill="1" applyBorder="1" applyAlignment="1">
      <alignment horizontal="right" wrapText="1"/>
    </xf>
    <xf numFmtId="0" fontId="133" fillId="3" borderId="153" xfId="0" applyFont="1" applyFill="1" applyBorder="1" applyAlignment="1">
      <alignment horizontal="right" wrapText="1"/>
    </xf>
    <xf numFmtId="3" fontId="133" fillId="3" borderId="154" xfId="0" applyNumberFormat="1" applyFont="1" applyFill="1" applyBorder="1" applyAlignment="1">
      <alignment wrapText="1"/>
    </xf>
    <xf numFmtId="3" fontId="133" fillId="3" borderId="153" xfId="0" applyNumberFormat="1" applyFont="1" applyFill="1" applyBorder="1" applyAlignment="1">
      <alignment wrapText="1"/>
    </xf>
    <xf numFmtId="169" fontId="31" fillId="0" borderId="132" xfId="0" applyNumberFormat="1" applyFont="1" applyBorder="1" applyAlignment="1">
      <alignment horizontal="left" vertical="center" wrapText="1"/>
    </xf>
    <xf numFmtId="166" fontId="63" fillId="0" borderId="0" xfId="42" applyNumberFormat="1" applyFont="1" applyFill="1" applyBorder="1" applyAlignment="1">
      <alignment horizontal="center" vertical="center"/>
    </xf>
    <xf numFmtId="0" fontId="5" fillId="4" borderId="71" xfId="0" applyFont="1" applyFill="1" applyBorder="1" applyAlignment="1">
      <alignment horizontal="left" vertical="center" wrapText="1" indent="1"/>
    </xf>
    <xf numFmtId="0" fontId="26" fillId="0" borderId="73" xfId="6" applyFont="1" applyBorder="1" applyAlignment="1" applyProtection="1">
      <alignment vertical="center"/>
      <protection hidden="1"/>
    </xf>
    <xf numFmtId="0" fontId="26" fillId="0" borderId="73" xfId="6" applyFont="1" applyBorder="1" applyAlignment="1" applyProtection="1">
      <alignment vertical="center" wrapText="1"/>
      <protection hidden="1"/>
    </xf>
    <xf numFmtId="180" fontId="26" fillId="2" borderId="73" xfId="12" applyNumberFormat="1" applyFont="1" applyFill="1" applyBorder="1" applyAlignment="1" applyProtection="1">
      <alignment horizontal="right" vertical="center"/>
      <protection hidden="1"/>
    </xf>
    <xf numFmtId="180" fontId="26" fillId="2" borderId="73" xfId="1" applyNumberFormat="1" applyFont="1" applyFill="1" applyBorder="1" applyAlignment="1" applyProtection="1">
      <alignment vertical="center"/>
      <protection hidden="1"/>
    </xf>
    <xf numFmtId="169" fontId="0" fillId="2" borderId="4" xfId="0" applyNumberFormat="1" applyFill="1" applyBorder="1"/>
    <xf numFmtId="169" fontId="0" fillId="2" borderId="5" xfId="0" applyNumberFormat="1" applyFill="1" applyBorder="1"/>
    <xf numFmtId="169" fontId="24" fillId="2" borderId="5" xfId="1" applyNumberFormat="1" applyFont="1" applyFill="1" applyBorder="1" applyAlignment="1">
      <alignment horizontal="right" vertical="center" indent="2"/>
    </xf>
    <xf numFmtId="170" fontId="0" fillId="2" borderId="5" xfId="0" applyNumberFormat="1" applyFill="1" applyBorder="1"/>
    <xf numFmtId="169" fontId="0" fillId="2" borderId="71" xfId="0" applyNumberFormat="1" applyFill="1" applyBorder="1"/>
    <xf numFmtId="180" fontId="25" fillId="0" borderId="73" xfId="1" applyNumberFormat="1" applyFont="1" applyBorder="1" applyAlignment="1">
      <alignment horizontal="right" vertical="center" wrapText="1"/>
    </xf>
    <xf numFmtId="168" fontId="29" fillId="0" borderId="26" xfId="1" applyFont="1" applyFill="1" applyBorder="1" applyAlignment="1">
      <alignment vertical="center"/>
    </xf>
    <xf numFmtId="178" fontId="23" fillId="0" borderId="144" xfId="1" applyNumberFormat="1" applyFont="1" applyFill="1" applyBorder="1" applyAlignment="1" applyProtection="1">
      <alignment horizontal="right" vertical="center"/>
      <protection locked="0"/>
    </xf>
    <xf numFmtId="0" fontId="27" fillId="2" borderId="7" xfId="0" applyFont="1" applyFill="1" applyBorder="1" applyAlignment="1" applyProtection="1">
      <alignment vertical="center"/>
      <protection hidden="1"/>
    </xf>
    <xf numFmtId="0" fontId="26" fillId="2" borderId="2" xfId="6" applyFont="1" applyFill="1" applyBorder="1" applyAlignment="1" applyProtection="1">
      <alignment vertical="center"/>
      <protection hidden="1"/>
    </xf>
    <xf numFmtId="0" fontId="31" fillId="3" borderId="148" xfId="0" applyFont="1" applyFill="1" applyBorder="1" applyAlignment="1">
      <alignment horizontal="right" wrapText="1"/>
    </xf>
    <xf numFmtId="0" fontId="31" fillId="3" borderId="149" xfId="0" applyFont="1" applyFill="1" applyBorder="1" applyAlignment="1">
      <alignment horizontal="right" wrapText="1"/>
    </xf>
    <xf numFmtId="3" fontId="31" fillId="3" borderId="45" xfId="0" applyNumberFormat="1" applyFont="1" applyFill="1" applyBorder="1" applyAlignment="1">
      <alignment horizontal="right" wrapText="1"/>
    </xf>
    <xf numFmtId="3" fontId="31" fillId="3" borderId="149" xfId="0" applyNumberFormat="1" applyFont="1" applyFill="1" applyBorder="1" applyAlignment="1">
      <alignment horizontal="right" wrapText="1"/>
    </xf>
    <xf numFmtId="0" fontId="31" fillId="3" borderId="45" xfId="0" applyFont="1" applyFill="1" applyBorder="1" applyAlignment="1">
      <alignment horizontal="right" wrapText="1"/>
    </xf>
    <xf numFmtId="0" fontId="31" fillId="3" borderId="45" xfId="0" applyFont="1" applyFill="1" applyBorder="1" applyAlignment="1">
      <alignment wrapText="1"/>
    </xf>
    <xf numFmtId="0" fontId="31" fillId="3" borderId="149" xfId="0" applyFont="1" applyFill="1" applyBorder="1" applyAlignment="1">
      <alignment wrapText="1"/>
    </xf>
    <xf numFmtId="3" fontId="31" fillId="3" borderId="45" xfId="0" applyNumberFormat="1" applyFont="1" applyFill="1" applyBorder="1" applyAlignment="1">
      <alignment wrapText="1"/>
    </xf>
    <xf numFmtId="3" fontId="31" fillId="3" borderId="148" xfId="0" applyNumberFormat="1" applyFont="1" applyFill="1" applyBorder="1" applyAlignment="1">
      <alignment horizontal="right" wrapText="1"/>
    </xf>
    <xf numFmtId="3" fontId="31" fillId="3" borderId="149" xfId="0" applyNumberFormat="1" applyFont="1" applyFill="1" applyBorder="1" applyAlignment="1">
      <alignment wrapText="1"/>
    </xf>
    <xf numFmtId="0" fontId="27" fillId="3" borderId="149" xfId="0" applyFont="1" applyFill="1" applyBorder="1" applyAlignment="1">
      <alignment horizontal="right" wrapText="1"/>
    </xf>
    <xf numFmtId="0" fontId="27" fillId="3" borderId="45" xfId="0" applyFont="1" applyFill="1" applyBorder="1" applyAlignment="1">
      <alignment horizontal="right" wrapText="1"/>
    </xf>
    <xf numFmtId="0" fontId="27" fillId="3" borderId="45" xfId="0" applyFont="1" applyFill="1" applyBorder="1" applyAlignment="1">
      <alignment wrapText="1"/>
    </xf>
    <xf numFmtId="0" fontId="27" fillId="3" borderId="149" xfId="0" applyFont="1" applyFill="1" applyBorder="1" applyAlignment="1">
      <alignment wrapText="1"/>
    </xf>
    <xf numFmtId="0" fontId="27" fillId="3" borderId="148" xfId="0" applyFont="1" applyFill="1" applyBorder="1" applyAlignment="1">
      <alignment horizontal="right" wrapText="1"/>
    </xf>
    <xf numFmtId="3" fontId="27" fillId="3" borderId="45" xfId="0" applyNumberFormat="1" applyFont="1" applyFill="1" applyBorder="1" applyAlignment="1">
      <alignment horizontal="right" wrapText="1"/>
    </xf>
    <xf numFmtId="3" fontId="27" fillId="3" borderId="149" xfId="0" applyNumberFormat="1" applyFont="1" applyFill="1" applyBorder="1" applyAlignment="1">
      <alignment horizontal="right" wrapText="1"/>
    </xf>
    <xf numFmtId="3" fontId="27" fillId="3" borderId="45" xfId="0" applyNumberFormat="1" applyFont="1" applyFill="1" applyBorder="1" applyAlignment="1">
      <alignment wrapText="1"/>
    </xf>
    <xf numFmtId="3" fontId="27" fillId="3" borderId="149" xfId="0" applyNumberFormat="1" applyFont="1" applyFill="1" applyBorder="1" applyAlignment="1">
      <alignment wrapText="1"/>
    </xf>
    <xf numFmtId="3" fontId="27" fillId="3" borderId="148" xfId="0" applyNumberFormat="1" applyFont="1" applyFill="1" applyBorder="1" applyAlignment="1">
      <alignment horizontal="right" wrapText="1"/>
    </xf>
    <xf numFmtId="0" fontId="27" fillId="3" borderId="45" xfId="0" applyFont="1" applyFill="1" applyBorder="1" applyAlignment="1">
      <alignment horizontal="right"/>
    </xf>
    <xf numFmtId="0" fontId="27" fillId="3" borderId="149" xfId="0" applyFont="1" applyFill="1" applyBorder="1" applyAlignment="1">
      <alignment horizontal="right"/>
    </xf>
    <xf numFmtId="0" fontId="27" fillId="3" borderId="45" xfId="0" applyFont="1" applyFill="1" applyBorder="1"/>
    <xf numFmtId="0" fontId="27" fillId="3" borderId="149" xfId="0" applyFont="1" applyFill="1" applyBorder="1"/>
    <xf numFmtId="3" fontId="27" fillId="3" borderId="45" xfId="0" applyNumberFormat="1" applyFont="1" applyFill="1" applyBorder="1"/>
    <xf numFmtId="3" fontId="27" fillId="3" borderId="149" xfId="0" applyNumberFormat="1" applyFont="1" applyFill="1" applyBorder="1" applyAlignment="1">
      <alignment horizontal="right"/>
    </xf>
    <xf numFmtId="0" fontId="27" fillId="3" borderId="150" xfId="0" applyFont="1" applyFill="1" applyBorder="1" applyAlignment="1">
      <alignment horizontal="right" wrapText="1"/>
    </xf>
    <xf numFmtId="0" fontId="27" fillId="3" borderId="151" xfId="0" applyFont="1" applyFill="1" applyBorder="1" applyAlignment="1">
      <alignment horizontal="right" wrapText="1"/>
    </xf>
    <xf numFmtId="0" fontId="27" fillId="3" borderId="0" xfId="0" applyFont="1" applyFill="1" applyAlignment="1">
      <alignment horizontal="right" wrapText="1"/>
    </xf>
    <xf numFmtId="0" fontId="27" fillId="3" borderId="151" xfId="0" applyFont="1" applyFill="1" applyBorder="1" applyAlignment="1">
      <alignment horizontal="right"/>
    </xf>
    <xf numFmtId="0" fontId="31" fillId="3" borderId="151" xfId="0" applyFont="1" applyFill="1" applyBorder="1" applyAlignment="1">
      <alignment horizontal="right" wrapText="1"/>
    </xf>
    <xf numFmtId="0" fontId="31" fillId="3" borderId="151" xfId="0" applyFont="1" applyFill="1" applyBorder="1" applyAlignment="1">
      <alignment wrapText="1"/>
    </xf>
    <xf numFmtId="0" fontId="31" fillId="3" borderId="0" xfId="0" applyFont="1" applyFill="1" applyAlignment="1">
      <alignment wrapText="1"/>
    </xf>
    <xf numFmtId="3" fontId="27" fillId="3" borderId="155" xfId="0" applyNumberFormat="1" applyFont="1" applyFill="1" applyBorder="1" applyAlignment="1">
      <alignment horizontal="right"/>
    </xf>
    <xf numFmtId="0" fontId="27" fillId="3" borderId="148" xfId="0" applyFont="1" applyFill="1" applyBorder="1" applyAlignment="1">
      <alignment horizontal="right"/>
    </xf>
    <xf numFmtId="169" fontId="31" fillId="2" borderId="4" xfId="0" applyNumberFormat="1" applyFont="1" applyFill="1" applyBorder="1" applyAlignment="1">
      <alignment horizontal="right" vertical="center" wrapText="1"/>
    </xf>
    <xf numFmtId="180" fontId="31" fillId="2" borderId="4" xfId="12" applyNumberFormat="1" applyFont="1" applyFill="1" applyBorder="1" applyAlignment="1" applyProtection="1">
      <alignment horizontal="right" vertical="center"/>
      <protection hidden="1"/>
    </xf>
    <xf numFmtId="169" fontId="27" fillId="0" borderId="5" xfId="0" applyNumberFormat="1" applyFont="1" applyBorder="1" applyAlignment="1">
      <alignment horizontal="right" vertical="center" wrapText="1"/>
    </xf>
    <xf numFmtId="169" fontId="27" fillId="2" borderId="5" xfId="0" applyNumberFormat="1" applyFont="1" applyFill="1" applyBorder="1" applyAlignment="1">
      <alignment horizontal="right" vertical="center" wrapText="1"/>
    </xf>
    <xf numFmtId="170" fontId="27" fillId="2" borderId="5" xfId="0" applyNumberFormat="1" applyFont="1" applyFill="1" applyBorder="1" applyAlignment="1">
      <alignment horizontal="right" vertical="center"/>
    </xf>
    <xf numFmtId="169" fontId="31" fillId="2" borderId="5" xfId="0" applyNumberFormat="1" applyFont="1" applyFill="1" applyBorder="1" applyAlignment="1">
      <alignment horizontal="right" vertical="center" wrapText="1"/>
    </xf>
    <xf numFmtId="180" fontId="31" fillId="2" borderId="5" xfId="12" applyNumberFormat="1" applyFont="1" applyFill="1" applyBorder="1" applyAlignment="1" applyProtection="1">
      <alignment horizontal="right" vertical="center"/>
      <protection hidden="1"/>
    </xf>
    <xf numFmtId="170" fontId="31" fillId="2" borderId="5" xfId="0" applyNumberFormat="1" applyFont="1" applyFill="1" applyBorder="1" applyAlignment="1">
      <alignment horizontal="right" vertical="center"/>
    </xf>
    <xf numFmtId="170" fontId="27" fillId="2" borderId="0" xfId="0" applyNumberFormat="1" applyFont="1" applyFill="1" applyAlignment="1">
      <alignment horizontal="right" vertical="center"/>
    </xf>
    <xf numFmtId="169" fontId="25" fillId="2" borderId="2" xfId="0" applyNumberFormat="1" applyFont="1" applyFill="1" applyBorder="1" applyAlignment="1">
      <alignment horizontal="right" vertical="center"/>
    </xf>
    <xf numFmtId="180" fontId="25" fillId="2" borderId="73" xfId="12" applyNumberFormat="1" applyFont="1" applyFill="1" applyBorder="1" applyAlignment="1" applyProtection="1">
      <alignment horizontal="right" vertical="center"/>
      <protection hidden="1"/>
    </xf>
    <xf numFmtId="181" fontId="31" fillId="2" borderId="141" xfId="1" applyNumberFormat="1" applyFont="1" applyFill="1" applyBorder="1" applyAlignment="1" applyProtection="1">
      <alignment horizontal="right" vertical="center"/>
      <protection hidden="1"/>
    </xf>
    <xf numFmtId="170" fontId="27" fillId="0" borderId="147" xfId="1" applyNumberFormat="1" applyFont="1" applyFill="1" applyBorder="1" applyAlignment="1" applyProtection="1">
      <alignment horizontal="right" vertical="center"/>
    </xf>
    <xf numFmtId="166" fontId="30" fillId="2" borderId="28" xfId="6" applyNumberFormat="1" applyFont="1" applyFill="1" applyBorder="1" applyAlignment="1">
      <alignment horizontal="right" vertical="center"/>
    </xf>
    <xf numFmtId="182" fontId="30" fillId="2" borderId="28" xfId="6" applyNumberFormat="1" applyFont="1" applyFill="1" applyBorder="1" applyAlignment="1">
      <alignment horizontal="right" vertical="center"/>
    </xf>
    <xf numFmtId="181" fontId="31" fillId="2" borderId="4" xfId="12" applyNumberFormat="1" applyFont="1" applyFill="1" applyBorder="1" applyAlignment="1" applyProtection="1">
      <alignment horizontal="right" vertical="center"/>
      <protection hidden="1"/>
    </xf>
    <xf numFmtId="166" fontId="27" fillId="4" borderId="5" xfId="0" applyNumberFormat="1" applyFont="1" applyFill="1" applyBorder="1" applyAlignment="1">
      <alignment horizontal="right" vertical="center"/>
    </xf>
    <xf numFmtId="166" fontId="27" fillId="4" borderId="5" xfId="0" applyNumberFormat="1" applyFont="1" applyFill="1" applyBorder="1" applyAlignment="1">
      <alignment horizontal="right" vertical="center" wrapText="1"/>
    </xf>
    <xf numFmtId="166" fontId="31" fillId="4" borderId="5" xfId="0" applyNumberFormat="1" applyFont="1" applyFill="1" applyBorder="1" applyAlignment="1">
      <alignment horizontal="right" vertical="center" wrapText="1"/>
    </xf>
    <xf numFmtId="182" fontId="31" fillId="4" borderId="5" xfId="0" applyNumberFormat="1" applyFont="1" applyFill="1" applyBorder="1" applyAlignment="1">
      <alignment horizontal="right" vertical="center"/>
    </xf>
    <xf numFmtId="182" fontId="27" fillId="4" borderId="5" xfId="0" applyNumberFormat="1" applyFont="1" applyFill="1" applyBorder="1" applyAlignment="1">
      <alignment horizontal="right" vertical="center" wrapText="1"/>
    </xf>
    <xf numFmtId="182" fontId="31" fillId="4" borderId="5" xfId="0" applyNumberFormat="1" applyFont="1" applyFill="1" applyBorder="1" applyAlignment="1">
      <alignment horizontal="right" vertical="center" wrapText="1"/>
    </xf>
    <xf numFmtId="182" fontId="27" fillId="4" borderId="7" xfId="0" applyNumberFormat="1" applyFont="1" applyFill="1" applyBorder="1" applyAlignment="1">
      <alignment horizontal="right" vertical="center"/>
    </xf>
    <xf numFmtId="179" fontId="43" fillId="2" borderId="2" xfId="0" applyNumberFormat="1" applyFont="1" applyFill="1" applyBorder="1" applyAlignment="1">
      <alignment horizontal="right" vertical="center"/>
    </xf>
    <xf numFmtId="182" fontId="30" fillId="2" borderId="2" xfId="6" applyNumberFormat="1" applyFont="1" applyFill="1" applyBorder="1" applyAlignment="1">
      <alignment horizontal="right" vertical="center"/>
    </xf>
    <xf numFmtId="0" fontId="48" fillId="2" borderId="0" xfId="0" applyFont="1" applyFill="1" applyAlignment="1">
      <alignment vertical="center"/>
    </xf>
    <xf numFmtId="177" fontId="31" fillId="2" borderId="47" xfId="5" applyNumberFormat="1" applyFont="1" applyFill="1" applyBorder="1" applyAlignment="1">
      <alignment horizontal="right" vertical="center"/>
    </xf>
    <xf numFmtId="179" fontId="27" fillId="2" borderId="5" xfId="5" applyNumberFormat="1" applyFont="1" applyFill="1" applyBorder="1" applyAlignment="1">
      <alignment horizontal="right" vertical="center" wrapText="1"/>
    </xf>
    <xf numFmtId="179" fontId="31" fillId="2" borderId="5" xfId="5" applyNumberFormat="1" applyFont="1" applyFill="1" applyBorder="1" applyAlignment="1">
      <alignment horizontal="right" vertical="center"/>
    </xf>
    <xf numFmtId="179" fontId="31" fillId="2" borderId="5" xfId="5" applyNumberFormat="1" applyFont="1" applyFill="1" applyBorder="1" applyAlignment="1">
      <alignment horizontal="right" vertical="center" wrapText="1"/>
    </xf>
    <xf numFmtId="179" fontId="31" fillId="2" borderId="7" xfId="5" applyNumberFormat="1" applyFont="1" applyFill="1" applyBorder="1" applyAlignment="1">
      <alignment horizontal="right" vertical="center" wrapText="1"/>
    </xf>
    <xf numFmtId="169" fontId="31" fillId="2" borderId="5" xfId="0" applyNumberFormat="1" applyFont="1" applyFill="1" applyBorder="1" applyAlignment="1">
      <alignment horizontal="right" wrapText="1"/>
    </xf>
    <xf numFmtId="170" fontId="31" fillId="2" borderId="5" xfId="0" applyNumberFormat="1" applyFont="1" applyFill="1" applyBorder="1" applyAlignment="1">
      <alignment horizontal="right"/>
    </xf>
    <xf numFmtId="169" fontId="27" fillId="2" borderId="5" xfId="0" applyNumberFormat="1" applyFont="1" applyFill="1" applyBorder="1" applyAlignment="1">
      <alignment horizontal="right" wrapText="1"/>
    </xf>
    <xf numFmtId="169" fontId="27" fillId="2" borderId="147" xfId="0" applyNumberFormat="1" applyFont="1" applyFill="1" applyBorder="1" applyAlignment="1">
      <alignment horizontal="right" wrapText="1"/>
    </xf>
    <xf numFmtId="178" fontId="25" fillId="2" borderId="28" xfId="5" applyNumberFormat="1" applyFont="1" applyFill="1" applyBorder="1" applyAlignment="1">
      <alignment horizontal="right" vertical="center"/>
    </xf>
    <xf numFmtId="179" fontId="31" fillId="2" borderId="6" xfId="5" applyNumberFormat="1" applyFont="1" applyFill="1" applyBorder="1" applyAlignment="1">
      <alignment horizontal="right" vertical="center"/>
    </xf>
    <xf numFmtId="170" fontId="31" fillId="6" borderId="45" xfId="0" applyNumberFormat="1" applyFont="1" applyFill="1" applyBorder="1" applyAlignment="1">
      <alignment horizontal="right" vertical="center"/>
    </xf>
    <xf numFmtId="178" fontId="27" fillId="2" borderId="5" xfId="1" applyNumberFormat="1" applyFont="1" applyFill="1" applyBorder="1" applyAlignment="1">
      <alignment horizontal="right" vertical="center"/>
    </xf>
    <xf numFmtId="178" fontId="31" fillId="2" borderId="5" xfId="1" applyNumberFormat="1" applyFont="1" applyFill="1" applyBorder="1" applyAlignment="1">
      <alignment horizontal="right" vertical="center"/>
    </xf>
    <xf numFmtId="170" fontId="25" fillId="2" borderId="28" xfId="5" applyNumberFormat="1" applyFont="1" applyFill="1" applyBorder="1" applyAlignment="1">
      <alignment horizontal="right" vertical="center"/>
    </xf>
    <xf numFmtId="169" fontId="31" fillId="2" borderId="45" xfId="0" applyNumberFormat="1" applyFont="1" applyFill="1" applyBorder="1" applyAlignment="1">
      <alignment horizontal="right" vertical="center"/>
    </xf>
    <xf numFmtId="169" fontId="27" fillId="2" borderId="68" xfId="0" applyNumberFormat="1" applyFont="1" applyFill="1" applyBorder="1" applyAlignment="1">
      <alignment horizontal="right" vertical="center" wrapText="1"/>
    </xf>
    <xf numFmtId="169" fontId="27" fillId="2" borderId="45" xfId="0" applyNumberFormat="1" applyFont="1" applyFill="1" applyBorder="1" applyAlignment="1">
      <alignment horizontal="right" vertical="center" wrapText="1"/>
    </xf>
    <xf numFmtId="169" fontId="27" fillId="6" borderId="45" xfId="0" applyNumberFormat="1" applyFont="1" applyFill="1" applyBorder="1" applyAlignment="1">
      <alignment horizontal="right" vertical="center" wrapText="1"/>
    </xf>
    <xf numFmtId="169" fontId="31" fillId="2" borderId="45" xfId="0" applyNumberFormat="1" applyFont="1" applyFill="1" applyBorder="1" applyAlignment="1">
      <alignment horizontal="right" vertical="center" wrapText="1"/>
    </xf>
    <xf numFmtId="169" fontId="27" fillId="2" borderId="45" xfId="0" applyNumberFormat="1" applyFont="1" applyFill="1" applyBorder="1" applyAlignment="1">
      <alignment horizontal="right" vertical="center"/>
    </xf>
    <xf numFmtId="191" fontId="24" fillId="0" borderId="144" xfId="1" applyNumberFormat="1" applyFont="1" applyFill="1" applyBorder="1" applyAlignment="1">
      <alignment horizontal="center"/>
    </xf>
    <xf numFmtId="168" fontId="24" fillId="0" borderId="144" xfId="1" applyFont="1" applyFill="1" applyBorder="1" applyAlignment="1">
      <alignment horizontal="right" vertical="center" indent="1"/>
    </xf>
    <xf numFmtId="191" fontId="24" fillId="0" borderId="146" xfId="1" applyNumberFormat="1" applyFont="1" applyFill="1" applyBorder="1" applyAlignment="1">
      <alignment horizontal="center"/>
    </xf>
    <xf numFmtId="168" fontId="24" fillId="0" borderId="146" xfId="1" applyFont="1" applyFill="1" applyBorder="1" applyAlignment="1">
      <alignment horizontal="right" vertical="center" indent="1"/>
    </xf>
    <xf numFmtId="191" fontId="24" fillId="0" borderId="22" xfId="1" applyNumberFormat="1" applyFont="1" applyFill="1" applyBorder="1" applyAlignment="1">
      <alignment horizontal="center"/>
    </xf>
    <xf numFmtId="168" fontId="24" fillId="0" borderId="41" xfId="1" applyFont="1" applyFill="1" applyBorder="1" applyAlignment="1">
      <alignment horizontal="right" vertical="center" indent="1"/>
    </xf>
    <xf numFmtId="191" fontId="29" fillId="0" borderId="26" xfId="1" applyNumberFormat="1" applyFont="1" applyFill="1" applyBorder="1" applyAlignment="1" applyProtection="1">
      <alignment horizontal="center" vertical="center"/>
    </xf>
    <xf numFmtId="168" fontId="25" fillId="0" borderId="17" xfId="1" applyFont="1" applyFill="1" applyBorder="1" applyAlignment="1">
      <alignment horizontal="right" vertical="center" indent="1"/>
    </xf>
    <xf numFmtId="168" fontId="25" fillId="0" borderId="17" xfId="1" applyFont="1" applyFill="1" applyBorder="1" applyAlignment="1" applyProtection="1">
      <alignment horizontal="right" vertical="center" indent="1"/>
    </xf>
    <xf numFmtId="168" fontId="16" fillId="0" borderId="4" xfId="8" applyFont="1" applyFill="1" applyBorder="1" applyAlignment="1">
      <alignment horizontal="center"/>
    </xf>
    <xf numFmtId="168" fontId="16" fillId="0" borderId="5" xfId="8" applyFont="1" applyFill="1" applyBorder="1" applyAlignment="1">
      <alignment horizontal="center"/>
    </xf>
    <xf numFmtId="168" fontId="16" fillId="0" borderId="71" xfId="8" applyFont="1" applyFill="1" applyBorder="1" applyAlignment="1">
      <alignment horizontal="center"/>
    </xf>
    <xf numFmtId="0" fontId="36" fillId="0" borderId="1" xfId="0" applyFont="1" applyBorder="1" applyAlignment="1">
      <alignment horizontal="center" wrapText="1"/>
    </xf>
    <xf numFmtId="0" fontId="36" fillId="0" borderId="2" xfId="0" applyFont="1" applyBorder="1" applyAlignment="1">
      <alignment horizontal="center" wrapText="1"/>
    </xf>
    <xf numFmtId="168" fontId="16" fillId="0" borderId="71" xfId="8" applyFont="1" applyFill="1" applyBorder="1" applyAlignment="1">
      <alignment horizontal="center" vertical="center"/>
    </xf>
    <xf numFmtId="168" fontId="16" fillId="0" borderId="0" xfId="8" applyFont="1" applyFill="1" applyBorder="1" applyAlignment="1">
      <alignment horizontal="center"/>
    </xf>
    <xf numFmtId="168" fontId="16" fillId="0" borderId="71" xfId="8" applyFont="1" applyFill="1" applyBorder="1"/>
    <xf numFmtId="0" fontId="39" fillId="8" borderId="0" xfId="0" applyFont="1" applyFill="1"/>
    <xf numFmtId="189" fontId="25" fillId="4" borderId="54" xfId="1" applyNumberFormat="1" applyFont="1" applyFill="1" applyBorder="1" applyAlignment="1">
      <alignment horizontal="right" vertical="center" indent="1"/>
    </xf>
    <xf numFmtId="0" fontId="53" fillId="2" borderId="29" xfId="0" applyFont="1" applyFill="1" applyBorder="1"/>
    <xf numFmtId="191" fontId="25" fillId="2" borderId="2" xfId="1" applyNumberFormat="1" applyFont="1" applyFill="1" applyBorder="1" applyAlignment="1">
      <alignment horizontal="right" vertical="center" wrapText="1"/>
    </xf>
    <xf numFmtId="171" fontId="27" fillId="4" borderId="5" xfId="1" applyNumberFormat="1" applyFont="1" applyFill="1" applyBorder="1" applyAlignment="1">
      <alignment horizontal="right" vertical="center"/>
    </xf>
    <xf numFmtId="171" fontId="27" fillId="4" borderId="6" xfId="1" applyNumberFormat="1" applyFont="1" applyFill="1" applyBorder="1" applyAlignment="1">
      <alignment horizontal="right" vertical="center"/>
    </xf>
    <xf numFmtId="171" fontId="27" fillId="4" borderId="7" xfId="1" applyNumberFormat="1" applyFont="1" applyFill="1" applyBorder="1" applyAlignment="1">
      <alignment horizontal="right" vertical="center"/>
    </xf>
    <xf numFmtId="171" fontId="27" fillId="4" borderId="0" xfId="1" applyNumberFormat="1" applyFont="1" applyFill="1" applyBorder="1" applyAlignment="1">
      <alignment horizontal="right" vertical="center"/>
    </xf>
    <xf numFmtId="171" fontId="27" fillId="4" borderId="71" xfId="1" applyNumberFormat="1" applyFont="1" applyFill="1" applyBorder="1" applyAlignment="1">
      <alignment horizontal="right" vertical="center"/>
    </xf>
    <xf numFmtId="171" fontId="27" fillId="0" borderId="6" xfId="1" applyNumberFormat="1" applyFont="1" applyFill="1" applyBorder="1" applyAlignment="1">
      <alignment horizontal="right" vertical="center"/>
    </xf>
    <xf numFmtId="191" fontId="30" fillId="2" borderId="2" xfId="1" applyNumberFormat="1" applyFont="1" applyFill="1" applyBorder="1" applyAlignment="1">
      <alignment horizontal="right" vertical="center" wrapText="1"/>
    </xf>
    <xf numFmtId="171" fontId="27" fillId="4" borderId="2" xfId="1" applyNumberFormat="1" applyFont="1" applyFill="1" applyBorder="1" applyAlignment="1">
      <alignment horizontal="right" vertical="center"/>
    </xf>
    <xf numFmtId="1" fontId="27" fillId="0" borderId="20" xfId="1" applyNumberFormat="1" applyFont="1" applyFill="1" applyBorder="1" applyAlignment="1">
      <alignment horizontal="center" vertical="center"/>
    </xf>
    <xf numFmtId="3" fontId="5" fillId="0" borderId="20" xfId="1" applyNumberFormat="1" applyFont="1" applyFill="1" applyBorder="1" applyAlignment="1">
      <alignment horizontal="center" vertical="center"/>
    </xf>
    <xf numFmtId="3" fontId="5" fillId="0" borderId="21" xfId="1" applyNumberFormat="1" applyFont="1" applyFill="1" applyBorder="1" applyAlignment="1">
      <alignment horizontal="center" vertical="center"/>
    </xf>
    <xf numFmtId="1" fontId="5" fillId="0" borderId="19" xfId="0" applyNumberFormat="1" applyFont="1" applyBorder="1" applyAlignment="1">
      <alignment horizontal="center" vertical="center"/>
    </xf>
    <xf numFmtId="3" fontId="5" fillId="0" borderId="21" xfId="1" quotePrefix="1" applyNumberFormat="1" applyFont="1" applyFill="1" applyBorder="1" applyAlignment="1">
      <alignment horizontal="center" vertical="center"/>
    </xf>
    <xf numFmtId="3" fontId="25" fillId="0" borderId="17" xfId="1" applyNumberFormat="1" applyFont="1" applyFill="1" applyBorder="1" applyAlignment="1">
      <alignment horizontal="center" vertical="center"/>
    </xf>
    <xf numFmtId="1" fontId="27" fillId="0" borderId="11" xfId="1" applyNumberFormat="1" applyFont="1" applyFill="1" applyBorder="1" applyAlignment="1">
      <alignment horizontal="center" vertical="center"/>
    </xf>
    <xf numFmtId="3" fontId="5" fillId="0" borderId="11" xfId="1" applyNumberFormat="1" applyFont="1" applyFill="1" applyBorder="1" applyAlignment="1">
      <alignment horizontal="center" vertical="center"/>
    </xf>
    <xf numFmtId="0" fontId="34" fillId="0" borderId="9" xfId="0" applyFont="1" applyBorder="1" applyAlignment="1">
      <alignment horizontal="left" vertical="center" wrapText="1"/>
    </xf>
    <xf numFmtId="1" fontId="24" fillId="6" borderId="45" xfId="0" applyNumberFormat="1" applyFont="1" applyFill="1" applyBorder="1" applyAlignment="1">
      <alignment horizontal="right" wrapText="1"/>
    </xf>
    <xf numFmtId="0" fontId="59" fillId="2" borderId="0" xfId="0" applyFont="1" applyFill="1" applyAlignment="1">
      <alignment horizontal="center" vertical="center" wrapText="1"/>
    </xf>
    <xf numFmtId="179" fontId="34" fillId="2" borderId="0" xfId="6" applyNumberFormat="1" applyFont="1" applyFill="1" applyAlignment="1">
      <alignment horizontal="left" indent="1"/>
    </xf>
    <xf numFmtId="179" fontId="43" fillId="2" borderId="0" xfId="0" applyNumberFormat="1" applyFont="1" applyFill="1" applyAlignment="1">
      <alignment vertical="center"/>
    </xf>
    <xf numFmtId="168" fontId="39" fillId="2" borderId="0" xfId="1" applyFont="1" applyFill="1"/>
    <xf numFmtId="1" fontId="24" fillId="6" borderId="45" xfId="0" applyNumberFormat="1" applyFont="1" applyFill="1" applyBorder="1" applyAlignment="1">
      <alignment horizontal="center" wrapText="1"/>
    </xf>
    <xf numFmtId="1" fontId="25" fillId="2" borderId="2" xfId="1" applyNumberFormat="1" applyFont="1" applyFill="1" applyBorder="1" applyAlignment="1" applyProtection="1">
      <alignment horizontal="center" vertical="center"/>
    </xf>
    <xf numFmtId="0" fontId="24" fillId="0" borderId="30" xfId="0" applyFont="1" applyBorder="1"/>
    <xf numFmtId="0" fontId="34" fillId="2" borderId="0" xfId="0" applyFont="1" applyFill="1" applyAlignment="1">
      <alignment vertical="center" wrapText="1"/>
    </xf>
    <xf numFmtId="0" fontId="34" fillId="0" borderId="46" xfId="0" applyFont="1" applyBorder="1" applyAlignment="1">
      <alignment vertical="center"/>
    </xf>
    <xf numFmtId="0" fontId="34" fillId="0" borderId="9" xfId="0" applyFont="1" applyBorder="1" applyAlignment="1">
      <alignment vertical="center" wrapText="1"/>
    </xf>
    <xf numFmtId="168" fontId="39" fillId="2" borderId="0" xfId="0" applyNumberFormat="1" applyFont="1" applyFill="1"/>
    <xf numFmtId="1" fontId="25" fillId="6" borderId="3" xfId="0" applyNumberFormat="1" applyFont="1" applyFill="1" applyBorder="1" applyAlignment="1">
      <alignment vertical="center"/>
    </xf>
    <xf numFmtId="2" fontId="25" fillId="6" borderId="3" xfId="0" applyNumberFormat="1" applyFont="1" applyFill="1" applyBorder="1" applyAlignment="1">
      <alignment vertical="center"/>
    </xf>
    <xf numFmtId="187" fontId="25" fillId="2" borderId="2" xfId="0" applyNumberFormat="1" applyFont="1" applyFill="1" applyBorder="1" applyAlignment="1">
      <alignment vertical="center"/>
    </xf>
    <xf numFmtId="14" fontId="24" fillId="6" borderId="68" xfId="0" applyNumberFormat="1" applyFont="1" applyFill="1" applyBorder="1" applyAlignment="1">
      <alignment horizontal="center" wrapText="1"/>
    </xf>
    <xf numFmtId="14" fontId="24" fillId="6" borderId="45" xfId="0" applyNumberFormat="1" applyFont="1" applyFill="1" applyBorder="1" applyAlignment="1">
      <alignment horizontal="center" wrapText="1"/>
    </xf>
    <xf numFmtId="187" fontId="24" fillId="0" borderId="144" xfId="1" applyNumberFormat="1" applyFont="1" applyFill="1" applyBorder="1" applyAlignment="1" applyProtection="1">
      <alignment horizontal="right" vertical="center"/>
      <protection locked="0"/>
    </xf>
    <xf numFmtId="187" fontId="24" fillId="0" borderId="5" xfId="0" applyNumberFormat="1" applyFont="1" applyBorder="1" applyAlignment="1">
      <alignment horizontal="right" vertical="center" wrapText="1"/>
    </xf>
    <xf numFmtId="187" fontId="25" fillId="0" borderId="2" xfId="0" applyNumberFormat="1" applyFont="1" applyBorder="1"/>
    <xf numFmtId="0" fontId="27" fillId="3" borderId="166" xfId="0" applyFont="1" applyFill="1" applyBorder="1" applyAlignment="1">
      <alignment horizontal="right" wrapText="1"/>
    </xf>
    <xf numFmtId="0" fontId="27" fillId="3" borderId="167" xfId="0" applyFont="1" applyFill="1" applyBorder="1" applyAlignment="1">
      <alignment horizontal="right" wrapText="1"/>
    </xf>
    <xf numFmtId="0" fontId="40" fillId="3" borderId="168" xfId="0" applyFont="1" applyFill="1" applyBorder="1" applyAlignment="1">
      <alignment horizontal="right"/>
    </xf>
    <xf numFmtId="0" fontId="40" fillId="3" borderId="167" xfId="0" applyFont="1" applyFill="1" applyBorder="1" applyAlignment="1">
      <alignment horizontal="right"/>
    </xf>
    <xf numFmtId="0" fontId="27" fillId="3" borderId="168" xfId="0" applyFont="1" applyFill="1" applyBorder="1" applyAlignment="1">
      <alignment horizontal="right"/>
    </xf>
    <xf numFmtId="0" fontId="27" fillId="3" borderId="167" xfId="0" applyFont="1" applyFill="1" applyBorder="1" applyAlignment="1">
      <alignment horizontal="right"/>
    </xf>
    <xf numFmtId="0" fontId="27" fillId="3" borderId="168" xfId="0" applyFont="1" applyFill="1" applyBorder="1"/>
    <xf numFmtId="0" fontId="27" fillId="3" borderId="167" xfId="0" applyFont="1" applyFill="1" applyBorder="1"/>
    <xf numFmtId="0" fontId="27" fillId="3" borderId="168" xfId="0" applyFont="1" applyFill="1" applyBorder="1" applyAlignment="1">
      <alignment wrapText="1"/>
    </xf>
    <xf numFmtId="181" fontId="7" fillId="0" borderId="169" xfId="12" applyNumberFormat="1" applyFont="1" applyFill="1" applyBorder="1" applyAlignment="1">
      <alignment horizontal="left" vertical="center" wrapText="1"/>
    </xf>
    <xf numFmtId="0" fontId="5" fillId="4" borderId="5" xfId="0" applyFont="1" applyFill="1" applyBorder="1" applyAlignment="1">
      <alignment horizontal="left" vertical="center" wrapText="1" indent="1"/>
    </xf>
    <xf numFmtId="17" fontId="134" fillId="8" borderId="0" xfId="0" applyNumberFormat="1" applyFont="1" applyFill="1"/>
    <xf numFmtId="10" fontId="134" fillId="8" borderId="0" xfId="0" applyNumberFormat="1" applyFont="1" applyFill="1"/>
    <xf numFmtId="0" fontId="135" fillId="2" borderId="0" xfId="0" applyFont="1" applyFill="1"/>
    <xf numFmtId="0" fontId="0" fillId="2" borderId="0" xfId="0" applyFill="1" applyAlignment="1">
      <alignment horizontal="right"/>
    </xf>
    <xf numFmtId="168" fontId="16" fillId="0" borderId="7" xfId="8" applyFont="1" applyFill="1" applyBorder="1" applyAlignment="1">
      <alignment horizontal="center"/>
    </xf>
    <xf numFmtId="168" fontId="16" fillId="0" borderId="6" xfId="8" applyFont="1" applyFill="1" applyBorder="1" applyAlignment="1">
      <alignment horizontal="center"/>
    </xf>
    <xf numFmtId="168" fontId="16" fillId="0" borderId="7" xfId="8" applyFont="1" applyFill="1" applyBorder="1" applyAlignment="1">
      <alignment horizontal="center" vertical="center"/>
    </xf>
    <xf numFmtId="168" fontId="16" fillId="0" borderId="48" xfId="8" applyFont="1" applyFill="1" applyBorder="1" applyAlignment="1">
      <alignment horizontal="center"/>
    </xf>
    <xf numFmtId="49" fontId="27" fillId="0" borderId="4" xfId="0" applyNumberFormat="1" applyFont="1" applyBorder="1" applyAlignment="1">
      <alignment horizontal="left" vertical="center" wrapText="1" indent="1"/>
    </xf>
    <xf numFmtId="49" fontId="27" fillId="0" borderId="5" xfId="0" applyNumberFormat="1" applyFont="1" applyBorder="1" applyAlignment="1">
      <alignment horizontal="left" vertical="center" wrapText="1" indent="1"/>
    </xf>
    <xf numFmtId="0" fontId="38" fillId="0" borderId="0" xfId="0" applyFont="1"/>
    <xf numFmtId="170" fontId="23" fillId="0" borderId="0" xfId="0" applyNumberFormat="1" applyFont="1" applyAlignment="1">
      <alignment horizontal="right" vertical="center"/>
    </xf>
    <xf numFmtId="0" fontId="26" fillId="0" borderId="2" xfId="0" applyFont="1" applyBorder="1" applyAlignment="1">
      <alignment horizontal="center" vertical="center"/>
    </xf>
    <xf numFmtId="0" fontId="23" fillId="0" borderId="4" xfId="0" applyFont="1" applyBorder="1"/>
    <xf numFmtId="166" fontId="23" fillId="0" borderId="4" xfId="1" applyNumberFormat="1" applyFont="1" applyFill="1" applyBorder="1" applyAlignment="1">
      <alignment horizontal="right"/>
    </xf>
    <xf numFmtId="187" fontId="23" fillId="0" borderId="4" xfId="2" applyNumberFormat="1" applyFont="1" applyFill="1" applyBorder="1" applyAlignment="1">
      <alignment horizontal="right"/>
    </xf>
    <xf numFmtId="0" fontId="23" fillId="0" borderId="5" xfId="0" applyFont="1" applyBorder="1"/>
    <xf numFmtId="166" fontId="23" fillId="0" borderId="5" xfId="1" applyNumberFormat="1" applyFont="1" applyFill="1" applyBorder="1" applyAlignment="1">
      <alignment horizontal="right"/>
    </xf>
    <xf numFmtId="187" fontId="23" fillId="0" borderId="5" xfId="2" applyNumberFormat="1" applyFont="1" applyFill="1" applyBorder="1" applyAlignment="1">
      <alignment horizontal="right"/>
    </xf>
    <xf numFmtId="183" fontId="23" fillId="0" borderId="5" xfId="1" applyNumberFormat="1" applyFont="1" applyFill="1" applyBorder="1" applyAlignment="1">
      <alignment horizontal="right"/>
    </xf>
    <xf numFmtId="0" fontId="24" fillId="0" borderId="5" xfId="0" applyFont="1" applyBorder="1" applyAlignment="1">
      <alignment horizontal="left" indent="2"/>
    </xf>
    <xf numFmtId="183" fontId="24" fillId="0" borderId="5" xfId="1" applyNumberFormat="1" applyFont="1" applyFill="1" applyBorder="1" applyAlignment="1">
      <alignment horizontal="right"/>
    </xf>
    <xf numFmtId="187" fontId="24" fillId="0" borderId="5" xfId="2" applyNumberFormat="1" applyFont="1" applyFill="1" applyBorder="1" applyAlignment="1">
      <alignment horizontal="right"/>
    </xf>
    <xf numFmtId="166" fontId="24" fillId="0" borderId="5" xfId="1" applyNumberFormat="1" applyFont="1" applyFill="1" applyBorder="1" applyAlignment="1">
      <alignment horizontal="right"/>
    </xf>
    <xf numFmtId="0" fontId="26" fillId="0" borderId="2" xfId="0" applyFont="1" applyBorder="1" applyAlignment="1">
      <alignment vertical="center"/>
    </xf>
    <xf numFmtId="183" fontId="26" fillId="0" borderId="3" xfId="1" applyNumberFormat="1" applyFont="1" applyFill="1" applyBorder="1" applyAlignment="1">
      <alignment horizontal="right" vertical="center"/>
    </xf>
    <xf numFmtId="183" fontId="26" fillId="0" borderId="0" xfId="9251" applyNumberFormat="1" applyFont="1" applyFill="1" applyBorder="1" applyAlignment="1">
      <alignment vertical="center"/>
    </xf>
    <xf numFmtId="9" fontId="26" fillId="0" borderId="0" xfId="2" applyFont="1" applyFill="1" applyBorder="1" applyAlignment="1">
      <alignment vertical="center"/>
    </xf>
    <xf numFmtId="0" fontId="8" fillId="0" borderId="0" xfId="0" applyFont="1"/>
    <xf numFmtId="170" fontId="23" fillId="2" borderId="163" xfId="22" applyNumberFormat="1" applyFont="1" applyFill="1" applyBorder="1" applyAlignment="1">
      <alignment vertical="center"/>
    </xf>
    <xf numFmtId="169" fontId="23" fillId="0" borderId="156" xfId="3" applyNumberFormat="1" applyFont="1" applyFill="1" applyBorder="1" applyAlignment="1">
      <alignment horizontal="right" vertical="center"/>
    </xf>
    <xf numFmtId="169" fontId="24" fillId="2" borderId="5" xfId="3" applyNumberFormat="1" applyFont="1" applyFill="1" applyBorder="1" applyAlignment="1">
      <alignment vertical="center"/>
    </xf>
    <xf numFmtId="170" fontId="24" fillId="2" borderId="171" xfId="22" applyNumberFormat="1" applyFont="1" applyFill="1" applyBorder="1" applyAlignment="1">
      <alignment horizontal="right" vertical="center"/>
    </xf>
    <xf numFmtId="169" fontId="24" fillId="0" borderId="5" xfId="3" applyNumberFormat="1" applyFont="1" applyFill="1" applyBorder="1" applyAlignment="1">
      <alignment vertical="center"/>
    </xf>
    <xf numFmtId="169" fontId="24" fillId="2" borderId="7" xfId="3" applyNumberFormat="1" applyFont="1" applyFill="1" applyBorder="1" applyAlignment="1">
      <alignment vertical="center"/>
    </xf>
    <xf numFmtId="170" fontId="24" fillId="2" borderId="172" xfId="22" applyNumberFormat="1" applyFont="1" applyFill="1" applyBorder="1" applyAlignment="1">
      <alignment horizontal="right" vertical="center"/>
    </xf>
    <xf numFmtId="169" fontId="29" fillId="2" borderId="164" xfId="3" applyNumberFormat="1" applyFont="1" applyFill="1" applyBorder="1" applyAlignment="1">
      <alignment horizontal="right" vertical="center"/>
    </xf>
    <xf numFmtId="170" fontId="29" fillId="2" borderId="165" xfId="22" applyNumberFormat="1" applyFont="1" applyFill="1" applyBorder="1" applyAlignment="1">
      <alignment horizontal="right" vertical="center"/>
    </xf>
    <xf numFmtId="170" fontId="136" fillId="2" borderId="0" xfId="3" applyNumberFormat="1" applyFont="1" applyFill="1" applyBorder="1" applyAlignment="1">
      <alignment horizontal="right" vertical="center"/>
    </xf>
    <xf numFmtId="169" fontId="31" fillId="8" borderId="158" xfId="7" applyNumberFormat="1" applyFont="1" applyFill="1" applyBorder="1"/>
    <xf numFmtId="170" fontId="31" fillId="8" borderId="132" xfId="7" applyNumberFormat="1" applyFont="1" applyFill="1" applyBorder="1"/>
    <xf numFmtId="170" fontId="23" fillId="2" borderId="157" xfId="22" applyNumberFormat="1" applyFont="1" applyFill="1" applyBorder="1" applyAlignment="1">
      <alignment vertical="center"/>
    </xf>
    <xf numFmtId="169" fontId="137" fillId="2" borderId="50" xfId="3" applyNumberFormat="1" applyFont="1" applyFill="1" applyBorder="1" applyAlignment="1">
      <alignment horizontal="right" vertical="center"/>
    </xf>
    <xf numFmtId="169" fontId="137" fillId="2" borderId="26" xfId="3" applyNumberFormat="1" applyFont="1" applyFill="1" applyBorder="1" applyAlignment="1">
      <alignment horizontal="right" vertical="center"/>
    </xf>
    <xf numFmtId="170" fontId="137" fillId="2" borderId="89" xfId="3" applyNumberFormat="1" applyFont="1" applyFill="1" applyBorder="1" applyAlignment="1">
      <alignment horizontal="right" vertical="center"/>
    </xf>
    <xf numFmtId="170" fontId="137" fillId="8" borderId="29" xfId="7" applyNumberFormat="1" applyFont="1" applyFill="1" applyBorder="1"/>
    <xf numFmtId="170" fontId="29" fillId="2" borderId="89" xfId="22" applyNumberFormat="1" applyFont="1" applyFill="1" applyBorder="1" applyAlignment="1">
      <alignment horizontal="right" vertical="center"/>
    </xf>
    <xf numFmtId="170" fontId="29" fillId="8" borderId="29" xfId="7" applyNumberFormat="1" applyFont="1" applyFill="1" applyBorder="1"/>
    <xf numFmtId="0" fontId="24" fillId="2" borderId="29" xfId="0" applyFont="1" applyFill="1" applyBorder="1" applyAlignment="1">
      <alignment horizontal="left" vertical="center" wrapText="1"/>
    </xf>
    <xf numFmtId="0" fontId="24" fillId="2" borderId="173" xfId="0" applyFont="1" applyFill="1" applyBorder="1"/>
    <xf numFmtId="0" fontId="49" fillId="2" borderId="54" xfId="0" applyFont="1" applyFill="1" applyBorder="1" applyAlignment="1">
      <alignment horizontal="center" vertical="center"/>
    </xf>
    <xf numFmtId="0" fontId="0" fillId="2" borderId="31" xfId="0" applyFill="1" applyBorder="1"/>
    <xf numFmtId="0" fontId="25" fillId="0" borderId="98" xfId="0" applyFont="1" applyBorder="1" applyAlignment="1">
      <alignment horizontal="left" vertical="center" wrapText="1"/>
    </xf>
    <xf numFmtId="169" fontId="25" fillId="2" borderId="98" xfId="3" applyNumberFormat="1" applyFont="1" applyFill="1" applyBorder="1" applyAlignment="1">
      <alignment horizontal="right" vertical="center"/>
    </xf>
    <xf numFmtId="170" fontId="50" fillId="2" borderId="98" xfId="3" applyNumberFormat="1" applyFont="1" applyFill="1" applyBorder="1" applyAlignment="1">
      <alignment horizontal="right" vertical="center"/>
    </xf>
    <xf numFmtId="0" fontId="25" fillId="2" borderId="174" xfId="0" applyFont="1" applyFill="1" applyBorder="1" applyAlignment="1">
      <alignment horizontal="center" vertical="center"/>
    </xf>
    <xf numFmtId="170" fontId="25" fillId="2" borderId="98" xfId="3" applyNumberFormat="1" applyFont="1" applyFill="1" applyBorder="1" applyAlignment="1">
      <alignment horizontal="right" vertical="center"/>
    </xf>
    <xf numFmtId="166" fontId="27" fillId="3" borderId="0" xfId="0" applyNumberFormat="1" applyFont="1" applyFill="1" applyAlignment="1">
      <alignment wrapText="1"/>
    </xf>
    <xf numFmtId="0" fontId="59" fillId="2" borderId="1" xfId="0" applyFont="1" applyFill="1" applyBorder="1" applyAlignment="1">
      <alignment vertical="center" wrapText="1"/>
    </xf>
    <xf numFmtId="0" fontId="59" fillId="2" borderId="3" xfId="0" applyFont="1" applyFill="1" applyBorder="1" applyAlignment="1">
      <alignment vertical="center" wrapText="1"/>
    </xf>
    <xf numFmtId="1" fontId="24" fillId="0" borderId="45" xfId="0" applyNumberFormat="1" applyFont="1" applyBorder="1" applyAlignment="1">
      <alignment wrapText="1"/>
    </xf>
    <xf numFmtId="2" fontId="24" fillId="0" borderId="45" xfId="0" applyNumberFormat="1" applyFont="1" applyBorder="1" applyAlignment="1">
      <alignment wrapText="1"/>
    </xf>
    <xf numFmtId="1" fontId="24" fillId="0" borderId="45" xfId="0" applyNumberFormat="1" applyFont="1" applyBorder="1" applyAlignment="1">
      <alignment horizontal="right" wrapText="1"/>
    </xf>
    <xf numFmtId="1" fontId="24" fillId="0" borderId="79" xfId="0" applyNumberFormat="1" applyFont="1" applyBorder="1" applyAlignment="1">
      <alignment wrapText="1"/>
    </xf>
    <xf numFmtId="2" fontId="24" fillId="0" borderId="79" xfId="0" applyNumberFormat="1" applyFont="1" applyBorder="1" applyAlignment="1">
      <alignment wrapText="1"/>
    </xf>
    <xf numFmtId="168" fontId="24" fillId="0" borderId="142" xfId="0" applyNumberFormat="1" applyFont="1" applyBorder="1" applyAlignment="1">
      <alignment wrapText="1"/>
    </xf>
    <xf numFmtId="187" fontId="24" fillId="0" borderId="142" xfId="1" applyNumberFormat="1" applyFont="1" applyFill="1" applyBorder="1" applyAlignment="1" applyProtection="1">
      <alignment horizontal="right" vertical="center"/>
      <protection locked="0"/>
    </xf>
    <xf numFmtId="168" fontId="24" fillId="0" borderId="45" xfId="0" applyNumberFormat="1" applyFont="1" applyBorder="1" applyAlignment="1">
      <alignment wrapText="1"/>
    </xf>
    <xf numFmtId="168" fontId="26" fillId="0" borderId="73" xfId="0" applyNumberFormat="1" applyFont="1" applyBorder="1" applyAlignment="1">
      <alignment wrapText="1"/>
    </xf>
    <xf numFmtId="187" fontId="25" fillId="0" borderId="2" xfId="1" applyNumberFormat="1" applyFont="1" applyFill="1" applyBorder="1" applyAlignment="1">
      <alignment horizontal="right" vertical="center"/>
    </xf>
    <xf numFmtId="168" fontId="26" fillId="0" borderId="72" xfId="0" applyNumberFormat="1" applyFont="1" applyBorder="1" applyAlignment="1">
      <alignment wrapText="1"/>
    </xf>
    <xf numFmtId="0" fontId="138" fillId="2" borderId="0" xfId="0" applyFont="1" applyFill="1"/>
    <xf numFmtId="0" fontId="139" fillId="2" borderId="0" xfId="0" applyFont="1" applyFill="1" applyAlignment="1">
      <alignment horizontal="right"/>
    </xf>
    <xf numFmtId="169" fontId="24" fillId="0" borderId="4" xfId="1" applyNumberFormat="1" applyFont="1" applyFill="1" applyBorder="1" applyAlignment="1">
      <alignment vertical="center"/>
    </xf>
    <xf numFmtId="169" fontId="24" fillId="0" borderId="5" xfId="1" applyNumberFormat="1" applyFont="1" applyFill="1" applyBorder="1" applyAlignment="1">
      <alignment vertical="center"/>
    </xf>
    <xf numFmtId="180" fontId="24" fillId="0" borderId="5" xfId="1" applyNumberFormat="1" applyFont="1" applyFill="1" applyBorder="1" applyAlignment="1">
      <alignment horizontal="right" vertical="center" wrapText="1"/>
    </xf>
    <xf numFmtId="180" fontId="24" fillId="0" borderId="7" xfId="1" applyNumberFormat="1" applyFont="1" applyFill="1" applyBorder="1" applyAlignment="1">
      <alignment horizontal="right" vertical="center" wrapText="1"/>
    </xf>
    <xf numFmtId="169" fontId="24" fillId="0" borderId="147" xfId="1" applyNumberFormat="1" applyFont="1" applyFill="1" applyBorder="1" applyAlignment="1">
      <alignment vertical="center"/>
    </xf>
    <xf numFmtId="166" fontId="25" fillId="2" borderId="73" xfId="1" applyNumberFormat="1" applyFont="1" applyFill="1" applyBorder="1" applyAlignment="1">
      <alignment vertical="center" wrapText="1"/>
    </xf>
    <xf numFmtId="166" fontId="25" fillId="0" borderId="73" xfId="1" applyNumberFormat="1" applyFont="1" applyFill="1" applyBorder="1" applyAlignment="1">
      <alignment vertical="center" wrapText="1"/>
    </xf>
    <xf numFmtId="180" fontId="25" fillId="0" borderId="73" xfId="1" applyNumberFormat="1" applyFont="1" applyFill="1" applyBorder="1" applyAlignment="1">
      <alignment horizontal="right" vertical="center" wrapText="1"/>
    </xf>
    <xf numFmtId="181" fontId="24" fillId="2" borderId="47" xfId="12" applyNumberFormat="1" applyFont="1" applyFill="1" applyBorder="1" applyAlignment="1" applyProtection="1">
      <alignment vertical="center"/>
      <protection locked="0"/>
    </xf>
    <xf numFmtId="170" fontId="24" fillId="6" borderId="6" xfId="12" applyNumberFormat="1" applyFont="1" applyFill="1" applyBorder="1" applyAlignment="1">
      <alignment horizontal="right" vertical="center" wrapText="1"/>
    </xf>
    <xf numFmtId="181" fontId="24" fillId="2" borderId="5" xfId="12" applyNumberFormat="1" applyFont="1" applyFill="1" applyBorder="1" applyAlignment="1" applyProtection="1">
      <alignment vertical="center"/>
      <protection locked="0"/>
    </xf>
    <xf numFmtId="181" fontId="24" fillId="2" borderId="71" xfId="12" applyNumberFormat="1" applyFont="1" applyFill="1" applyBorder="1" applyAlignment="1" applyProtection="1">
      <alignment vertical="center"/>
      <protection locked="0"/>
    </xf>
    <xf numFmtId="181" fontId="25" fillId="2" borderId="2" xfId="12" applyNumberFormat="1" applyFont="1" applyFill="1" applyBorder="1" applyAlignment="1">
      <alignment vertical="center"/>
    </xf>
    <xf numFmtId="180" fontId="25" fillId="0" borderId="73" xfId="12" applyNumberFormat="1" applyFont="1" applyBorder="1" applyAlignment="1">
      <alignment horizontal="right" vertical="center" wrapText="1"/>
    </xf>
    <xf numFmtId="189" fontId="27" fillId="0" borderId="6" xfId="1" applyNumberFormat="1" applyFont="1" applyFill="1" applyBorder="1" applyAlignment="1">
      <alignment horizontal="right" vertical="center" indent="1"/>
    </xf>
    <xf numFmtId="166" fontId="27" fillId="0" borderId="69" xfId="1" applyNumberFormat="1" applyFont="1" applyFill="1" applyBorder="1" applyAlignment="1">
      <alignment horizontal="right" vertical="center" indent="1"/>
    </xf>
    <xf numFmtId="189" fontId="52" fillId="0" borderId="67" xfId="1" applyNumberFormat="1" applyFont="1" applyFill="1" applyBorder="1" applyAlignment="1">
      <alignment horizontal="right" vertical="center" indent="1"/>
    </xf>
    <xf numFmtId="189" fontId="27" fillId="0" borderId="48" xfId="1" applyNumberFormat="1" applyFont="1" applyFill="1" applyBorder="1" applyAlignment="1">
      <alignment horizontal="right" vertical="center" indent="1"/>
    </xf>
    <xf numFmtId="193" fontId="25" fillId="0" borderId="28" xfId="1" applyNumberFormat="1" applyFont="1" applyFill="1" applyBorder="1" applyAlignment="1">
      <alignment horizontal="right" vertical="center" indent="1"/>
    </xf>
    <xf numFmtId="189" fontId="24" fillId="0" borderId="5" xfId="1" applyNumberFormat="1" applyFont="1" applyFill="1" applyBorder="1" applyAlignment="1">
      <alignment horizontal="right" vertical="center" indent="1"/>
    </xf>
    <xf numFmtId="189" fontId="24" fillId="0" borderId="48" xfId="1" applyNumberFormat="1" applyFont="1" applyFill="1" applyBorder="1" applyAlignment="1">
      <alignment horizontal="right" vertical="center" indent="1"/>
    </xf>
    <xf numFmtId="171" fontId="24" fillId="0" borderId="23" xfId="9251" applyNumberFormat="1" applyFont="1" applyFill="1" applyBorder="1" applyAlignment="1">
      <alignment horizontal="center" vertical="center"/>
    </xf>
    <xf numFmtId="171" fontId="24" fillId="0" borderId="24" xfId="9251" applyNumberFormat="1" applyFont="1" applyFill="1" applyBorder="1" applyAlignment="1">
      <alignment horizontal="center" vertical="center"/>
    </xf>
    <xf numFmtId="171" fontId="24" fillId="0" borderId="19" xfId="0" applyNumberFormat="1" applyFont="1" applyBorder="1" applyAlignment="1">
      <alignment horizontal="center" vertical="center"/>
    </xf>
    <xf numFmtId="185" fontId="25" fillId="0" borderId="17" xfId="9251" applyNumberFormat="1" applyFont="1" applyFill="1" applyBorder="1" applyAlignment="1">
      <alignment horizontal="center" vertical="center"/>
    </xf>
    <xf numFmtId="171" fontId="24" fillId="0" borderId="145" xfId="9251" applyNumberFormat="1" applyFont="1" applyFill="1" applyBorder="1" applyAlignment="1">
      <alignment horizontal="center" vertical="center"/>
    </xf>
    <xf numFmtId="166" fontId="141" fillId="2" borderId="28" xfId="42" applyNumberFormat="1" applyFont="1" applyFill="1" applyBorder="1" applyAlignment="1">
      <alignment horizontal="center" vertical="center"/>
    </xf>
    <xf numFmtId="0" fontId="39" fillId="0" borderId="0" xfId="0" applyFont="1"/>
    <xf numFmtId="0" fontId="39" fillId="0" borderId="22" xfId="0" applyFont="1" applyBorder="1"/>
    <xf numFmtId="0" fontId="0" fillId="53" borderId="0" xfId="0" applyFill="1"/>
    <xf numFmtId="170" fontId="31" fillId="2" borderId="4" xfId="0" applyNumberFormat="1" applyFont="1" applyFill="1" applyBorder="1" applyAlignment="1">
      <alignment horizontal="right" vertical="center" wrapText="1"/>
    </xf>
    <xf numFmtId="170" fontId="27" fillId="2" borderId="5" xfId="0" applyNumberFormat="1" applyFont="1" applyFill="1" applyBorder="1" applyAlignment="1">
      <alignment horizontal="right" vertical="center" wrapText="1"/>
    </xf>
    <xf numFmtId="170" fontId="31" fillId="2" borderId="5" xfId="0" applyNumberFormat="1" applyFont="1" applyFill="1" applyBorder="1" applyAlignment="1">
      <alignment horizontal="right" vertical="center" wrapText="1"/>
    </xf>
    <xf numFmtId="170" fontId="25" fillId="2" borderId="2" xfId="0" applyNumberFormat="1" applyFont="1" applyFill="1" applyBorder="1" applyAlignment="1">
      <alignment horizontal="right" vertical="center"/>
    </xf>
    <xf numFmtId="0" fontId="26" fillId="2" borderId="0" xfId="6" applyFont="1" applyFill="1" applyAlignment="1" applyProtection="1">
      <alignment horizontal="left" vertical="center"/>
      <protection hidden="1"/>
    </xf>
    <xf numFmtId="0" fontId="26" fillId="2" borderId="0" xfId="6" applyFont="1" applyFill="1" applyAlignment="1" applyProtection="1">
      <alignment vertical="center"/>
      <protection hidden="1"/>
    </xf>
    <xf numFmtId="0" fontId="24" fillId="2" borderId="0" xfId="0" applyFont="1" applyFill="1" applyAlignment="1">
      <alignment horizontal="left" vertical="center"/>
    </xf>
    <xf numFmtId="0" fontId="24" fillId="2" borderId="0" xfId="0" applyFont="1" applyFill="1" applyAlignment="1">
      <alignment horizontal="left" vertical="center" indent="1"/>
    </xf>
    <xf numFmtId="190" fontId="5" fillId="2" borderId="175" xfId="0" applyNumberFormat="1" applyFont="1" applyFill="1" applyBorder="1" applyAlignment="1">
      <alignment horizontal="right" vertical="center"/>
    </xf>
    <xf numFmtId="190" fontId="5" fillId="2" borderId="135" xfId="0" applyNumberFormat="1" applyFont="1" applyFill="1" applyBorder="1" applyAlignment="1">
      <alignment horizontal="right" vertical="center"/>
    </xf>
    <xf numFmtId="190" fontId="5" fillId="2" borderId="176" xfId="0" applyNumberFormat="1" applyFont="1" applyFill="1" applyBorder="1" applyAlignment="1">
      <alignment horizontal="right" vertical="center"/>
    </xf>
    <xf numFmtId="190" fontId="5" fillId="2" borderId="177" xfId="8" applyNumberFormat="1" applyFont="1" applyFill="1" applyBorder="1" applyAlignment="1">
      <alignment horizontal="right" vertical="center"/>
    </xf>
    <xf numFmtId="1" fontId="60" fillId="2" borderId="0" xfId="0" quotePrefix="1" applyNumberFormat="1" applyFont="1" applyFill="1" applyAlignment="1">
      <alignment horizontal="right"/>
    </xf>
    <xf numFmtId="190" fontId="5" fillId="2" borderId="13" xfId="8" applyNumberFormat="1" applyFont="1" applyFill="1" applyBorder="1" applyAlignment="1">
      <alignment horizontal="right" vertical="center"/>
    </xf>
    <xf numFmtId="185" fontId="25" fillId="0" borderId="17" xfId="1" applyNumberFormat="1" applyFont="1" applyFill="1" applyBorder="1" applyAlignment="1">
      <alignment horizontal="center" vertical="center"/>
    </xf>
    <xf numFmtId="189" fontId="24" fillId="2" borderId="178" xfId="1" applyNumberFormat="1" applyFont="1" applyFill="1" applyBorder="1" applyAlignment="1">
      <alignment horizontal="right" vertical="center" indent="1"/>
    </xf>
    <xf numFmtId="0" fontId="39" fillId="2" borderId="178" xfId="0" applyFont="1" applyFill="1" applyBorder="1"/>
    <xf numFmtId="180" fontId="26" fillId="0" borderId="73" xfId="1" applyNumberFormat="1" applyFont="1" applyFill="1" applyBorder="1" applyAlignment="1" applyProtection="1">
      <alignment vertical="center"/>
      <protection hidden="1"/>
    </xf>
    <xf numFmtId="0" fontId="24" fillId="0" borderId="5" xfId="6" quotePrefix="1" applyFont="1" applyBorder="1" applyAlignment="1" applyProtection="1">
      <alignment vertical="center"/>
      <protection hidden="1"/>
    </xf>
    <xf numFmtId="180" fontId="24" fillId="0" borderId="5" xfId="1" applyNumberFormat="1" applyFont="1" applyFill="1" applyBorder="1" applyAlignment="1" applyProtection="1">
      <alignment vertical="center"/>
      <protection hidden="1"/>
    </xf>
    <xf numFmtId="173" fontId="25" fillId="4" borderId="0" xfId="0" applyNumberFormat="1" applyFont="1" applyFill="1" applyAlignment="1">
      <alignment horizontal="right"/>
    </xf>
    <xf numFmtId="10" fontId="140" fillId="8" borderId="179" xfId="0" applyNumberFormat="1" applyFont="1" applyFill="1" applyBorder="1"/>
    <xf numFmtId="10" fontId="140" fillId="8" borderId="13" xfId="0" applyNumberFormat="1" applyFont="1" applyFill="1" applyBorder="1"/>
    <xf numFmtId="10" fontId="140" fillId="8" borderId="180" xfId="0" applyNumberFormat="1" applyFont="1" applyFill="1" applyBorder="1"/>
    <xf numFmtId="0" fontId="27" fillId="8" borderId="47" xfId="0" applyFont="1" applyFill="1" applyBorder="1" applyAlignment="1">
      <alignment horizontal="right" vertical="center"/>
    </xf>
    <xf numFmtId="0" fontId="2" fillId="2" borderId="45" xfId="0" applyFont="1" applyFill="1" applyBorder="1" applyAlignment="1">
      <alignment horizontal="right"/>
    </xf>
    <xf numFmtId="3" fontId="2" fillId="2" borderId="45" xfId="0" applyNumberFormat="1" applyFont="1" applyFill="1" applyBorder="1" applyAlignment="1">
      <alignment horizontal="right"/>
    </xf>
    <xf numFmtId="183" fontId="2" fillId="2" borderId="45" xfId="0" applyNumberFormat="1" applyFont="1" applyFill="1" applyBorder="1"/>
    <xf numFmtId="0" fontId="27" fillId="8" borderId="5" xfId="0" applyFont="1" applyFill="1" applyBorder="1" applyAlignment="1">
      <alignment horizontal="right" vertical="center"/>
    </xf>
    <xf numFmtId="3" fontId="2" fillId="2" borderId="45" xfId="0" applyNumberFormat="1" applyFont="1" applyFill="1" applyBorder="1"/>
    <xf numFmtId="0" fontId="27" fillId="8" borderId="7" xfId="0" applyFont="1" applyFill="1" applyBorder="1" applyAlignment="1">
      <alignment horizontal="right" vertical="center"/>
    </xf>
    <xf numFmtId="183" fontId="2" fillId="2" borderId="45" xfId="0" applyNumberFormat="1" applyFont="1" applyFill="1" applyBorder="1" applyAlignment="1">
      <alignment horizontal="right"/>
    </xf>
    <xf numFmtId="0" fontId="27" fillId="8" borderId="48" xfId="0" applyFont="1" applyFill="1" applyBorder="1" applyAlignment="1">
      <alignment horizontal="right" vertical="center"/>
    </xf>
    <xf numFmtId="3" fontId="2" fillId="2" borderId="181" xfId="0" applyNumberFormat="1" applyFont="1" applyFill="1" applyBorder="1"/>
    <xf numFmtId="0" fontId="7" fillId="4" borderId="5" xfId="0" applyFont="1" applyFill="1" applyBorder="1" applyAlignment="1">
      <alignment horizontal="left" vertical="center" wrapText="1" indent="1"/>
    </xf>
    <xf numFmtId="0" fontId="7" fillId="4" borderId="2" xfId="0" applyFont="1" applyFill="1" applyBorder="1" applyAlignment="1">
      <alignment horizontal="left" vertical="center" wrapText="1" indent="1"/>
    </xf>
    <xf numFmtId="0" fontId="12" fillId="0" borderId="1" xfId="0" applyFont="1" applyBorder="1" applyAlignment="1">
      <alignment vertical="top" wrapText="1"/>
    </xf>
    <xf numFmtId="0" fontId="27" fillId="2" borderId="36" xfId="0" applyFont="1" applyFill="1" applyBorder="1" applyAlignment="1">
      <alignment horizontal="left" indent="1"/>
    </xf>
    <xf numFmtId="0" fontId="27" fillId="2" borderId="34" xfId="0" applyFont="1" applyFill="1" applyBorder="1" applyAlignment="1">
      <alignment horizontal="left" indent="1"/>
    </xf>
    <xf numFmtId="0" fontId="27" fillId="2" borderId="0" xfId="0" applyFont="1" applyFill="1" applyAlignment="1">
      <alignment horizontal="left" indent="1"/>
    </xf>
    <xf numFmtId="169" fontId="24" fillId="0" borderId="6" xfId="1" applyNumberFormat="1" applyFont="1" applyFill="1" applyBorder="1" applyAlignment="1" applyProtection="1">
      <alignment horizontal="right" vertical="center"/>
    </xf>
    <xf numFmtId="180" fontId="24" fillId="0" borderId="138" xfId="1" applyNumberFormat="1" applyFont="1" applyFill="1" applyBorder="1" applyAlignment="1">
      <alignment horizontal="right" vertical="center" wrapText="1"/>
    </xf>
    <xf numFmtId="169" fontId="24" fillId="0" borderId="5" xfId="1" applyNumberFormat="1" applyFont="1" applyFill="1" applyBorder="1" applyAlignment="1" applyProtection="1">
      <alignment horizontal="right" vertical="center"/>
    </xf>
    <xf numFmtId="169" fontId="24" fillId="0" borderId="147" xfId="1" applyNumberFormat="1" applyFont="1" applyFill="1" applyBorder="1" applyAlignment="1" applyProtection="1">
      <alignment horizontal="right" vertical="center"/>
    </xf>
    <xf numFmtId="181" fontId="24" fillId="2" borderId="7" xfId="12" applyNumberFormat="1" applyFont="1" applyFill="1" applyBorder="1" applyAlignment="1" applyProtection="1">
      <alignment vertical="center"/>
      <protection locked="0"/>
    </xf>
    <xf numFmtId="43" fontId="24" fillId="0" borderId="45" xfId="0" applyNumberFormat="1" applyFont="1" applyBorder="1" applyAlignment="1">
      <alignment horizontal="center" wrapText="1"/>
    </xf>
    <xf numFmtId="168" fontId="24" fillId="0" borderId="142" xfId="1" applyFont="1" applyBorder="1" applyAlignment="1">
      <alignment wrapText="1"/>
    </xf>
    <xf numFmtId="168" fontId="24" fillId="0" borderId="45" xfId="1" applyFont="1" applyBorder="1" applyAlignment="1">
      <alignment wrapText="1"/>
    </xf>
    <xf numFmtId="168" fontId="26" fillId="0" borderId="73" xfId="1" applyFont="1" applyBorder="1" applyAlignment="1">
      <alignment wrapText="1"/>
    </xf>
    <xf numFmtId="168" fontId="26" fillId="0" borderId="72" xfId="1" applyFont="1" applyBorder="1" applyAlignment="1">
      <alignment wrapText="1"/>
    </xf>
    <xf numFmtId="185" fontId="27" fillId="0" borderId="159" xfId="0" applyNumberFormat="1" applyFont="1" applyBorder="1" applyAlignment="1">
      <alignment vertical="center"/>
    </xf>
    <xf numFmtId="185" fontId="27" fillId="0" borderId="160" xfId="0" applyNumberFormat="1" applyFont="1" applyBorder="1" applyAlignment="1">
      <alignment vertical="center"/>
    </xf>
    <xf numFmtId="185" fontId="27" fillId="0" borderId="161" xfId="0" applyNumberFormat="1" applyFont="1" applyBorder="1" applyAlignment="1">
      <alignment vertical="center"/>
    </xf>
    <xf numFmtId="185" fontId="27" fillId="0" borderId="0" xfId="0" applyNumberFormat="1" applyFont="1" applyAlignment="1">
      <alignment vertical="center"/>
    </xf>
    <xf numFmtId="185" fontId="55" fillId="0" borderId="76" xfId="0" applyNumberFormat="1" applyFont="1" applyBorder="1" applyAlignment="1">
      <alignment horizontal="right" vertical="center" wrapText="1"/>
    </xf>
    <xf numFmtId="171" fontId="27" fillId="0" borderId="161" xfId="0" applyNumberFormat="1" applyFont="1" applyBorder="1" applyAlignment="1">
      <alignment vertical="center"/>
    </xf>
    <xf numFmtId="171" fontId="27" fillId="0" borderId="160" xfId="0" applyNumberFormat="1" applyFont="1" applyBorder="1" applyAlignment="1">
      <alignment vertical="center"/>
    </xf>
    <xf numFmtId="185" fontId="31" fillId="0" borderId="13" xfId="0" applyNumberFormat="1" applyFont="1" applyBorder="1" applyAlignment="1">
      <alignment horizontal="right" vertical="center"/>
    </xf>
    <xf numFmtId="178" fontId="31" fillId="2" borderId="7" xfId="1" applyNumberFormat="1" applyFont="1" applyFill="1" applyBorder="1" applyAlignment="1">
      <alignment horizontal="right" vertical="center"/>
    </xf>
    <xf numFmtId="182" fontId="31" fillId="6" borderId="6" xfId="6" applyNumberFormat="1" applyFont="1" applyFill="1" applyBorder="1" applyAlignment="1">
      <alignment horizontal="right" vertical="center"/>
    </xf>
    <xf numFmtId="49" fontId="25" fillId="2" borderId="28" xfId="6" applyNumberFormat="1" applyFont="1" applyFill="1" applyBorder="1" applyAlignment="1">
      <alignment horizontal="center" vertical="center" wrapText="1"/>
    </xf>
    <xf numFmtId="3" fontId="26" fillId="0" borderId="73" xfId="1" applyNumberFormat="1" applyFont="1" applyFill="1" applyBorder="1" applyAlignment="1" applyProtection="1">
      <alignment vertical="center"/>
      <protection hidden="1"/>
    </xf>
    <xf numFmtId="3" fontId="25" fillId="2" borderId="1" xfId="0" applyNumberFormat="1" applyFont="1" applyFill="1" applyBorder="1" applyAlignment="1" applyProtection="1">
      <alignment horizontal="right" vertical="center"/>
      <protection hidden="1"/>
    </xf>
    <xf numFmtId="169" fontId="24" fillId="0" borderId="5" xfId="3" applyNumberFormat="1" applyFont="1" applyFill="1" applyBorder="1" applyAlignment="1">
      <alignment horizontal="right" vertical="center" wrapText="1"/>
    </xf>
    <xf numFmtId="169" fontId="25" fillId="4" borderId="2" xfId="0" applyNumberFormat="1" applyFont="1" applyFill="1" applyBorder="1" applyAlignment="1">
      <alignment horizontal="right" vertical="center" wrapText="1"/>
    </xf>
    <xf numFmtId="0" fontId="25" fillId="0" borderId="50" xfId="0" applyFont="1" applyBorder="1" applyAlignment="1">
      <alignment vertical="center" wrapText="1"/>
    </xf>
    <xf numFmtId="0" fontId="25" fillId="2" borderId="28" xfId="0" applyFont="1" applyFill="1" applyBorder="1" applyAlignment="1">
      <alignment vertical="center"/>
    </xf>
    <xf numFmtId="3" fontId="30" fillId="2" borderId="28" xfId="1" applyNumberFormat="1" applyFont="1" applyFill="1" applyBorder="1" applyAlignment="1">
      <alignment horizontal="right" vertical="center"/>
    </xf>
    <xf numFmtId="17" fontId="52" fillId="2" borderId="67" xfId="0" applyNumberFormat="1" applyFont="1" applyFill="1" applyBorder="1" applyAlignment="1">
      <alignment horizontal="center" vertical="center" wrapText="1"/>
    </xf>
    <xf numFmtId="189" fontId="27" fillId="4" borderId="7" xfId="1" applyNumberFormat="1" applyFont="1" applyFill="1" applyBorder="1" applyAlignment="1">
      <alignment horizontal="right" vertical="center" indent="1"/>
    </xf>
    <xf numFmtId="3" fontId="27" fillId="2" borderId="181" xfId="0" applyNumberFormat="1" applyFont="1" applyFill="1" applyBorder="1" applyAlignment="1">
      <alignment horizontal="right" vertical="center" indent="1"/>
    </xf>
    <xf numFmtId="3" fontId="2" fillId="0" borderId="181" xfId="0" applyNumberFormat="1" applyFont="1" applyBorder="1"/>
    <xf numFmtId="3" fontId="27" fillId="8" borderId="68" xfId="0" applyNumberFormat="1" applyFont="1" applyFill="1" applyBorder="1" applyAlignment="1">
      <alignment horizontal="right" vertical="center" indent="1"/>
    </xf>
    <xf numFmtId="3" fontId="27" fillId="0" borderId="68" xfId="0" applyNumberFormat="1" applyFont="1" applyBorder="1" applyAlignment="1">
      <alignment horizontal="right" vertical="center" indent="1"/>
    </xf>
    <xf numFmtId="0" fontId="27" fillId="4" borderId="6" xfId="0" applyFont="1" applyFill="1" applyBorder="1" applyAlignment="1">
      <alignment horizontal="center" vertical="center"/>
    </xf>
    <xf numFmtId="39" fontId="27" fillId="0" borderId="6" xfId="0" applyNumberFormat="1" applyFont="1" applyBorder="1" applyAlignment="1">
      <alignment horizontal="center" vertical="center"/>
    </xf>
    <xf numFmtId="20" fontId="27" fillId="4" borderId="51" xfId="0" applyNumberFormat="1" applyFont="1" applyFill="1" applyBorder="1" applyAlignment="1">
      <alignment horizontal="center" vertical="center"/>
    </xf>
    <xf numFmtId="20" fontId="27" fillId="4" borderId="47" xfId="0" applyNumberFormat="1" applyFont="1" applyFill="1" applyBorder="1" applyAlignment="1">
      <alignment horizontal="center" vertical="center"/>
    </xf>
    <xf numFmtId="20" fontId="27" fillId="4" borderId="32" xfId="0" applyNumberFormat="1" applyFont="1" applyFill="1" applyBorder="1" applyAlignment="1">
      <alignment horizontal="center" vertical="center"/>
    </xf>
    <xf numFmtId="20" fontId="27" fillId="4" borderId="6" xfId="0" applyNumberFormat="1" applyFont="1" applyFill="1" applyBorder="1" applyAlignment="1">
      <alignment horizontal="center" vertical="center"/>
    </xf>
    <xf numFmtId="39" fontId="27" fillId="0" borderId="5" xfId="0" applyNumberFormat="1" applyFont="1" applyBorder="1" applyAlignment="1">
      <alignment horizontal="center" vertical="center"/>
    </xf>
    <xf numFmtId="20" fontId="27" fillId="4" borderId="33" xfId="0" applyNumberFormat="1" applyFont="1" applyFill="1" applyBorder="1" applyAlignment="1">
      <alignment horizontal="center" vertical="center"/>
    </xf>
    <xf numFmtId="20" fontId="27" fillId="4" borderId="5" xfId="0" applyNumberFormat="1" applyFont="1" applyFill="1" applyBorder="1" applyAlignment="1">
      <alignment horizontal="center" vertical="center"/>
    </xf>
    <xf numFmtId="39" fontId="27" fillId="0" borderId="7" xfId="0" applyNumberFormat="1" applyFont="1" applyBorder="1" applyAlignment="1">
      <alignment horizontal="center" vertical="center"/>
    </xf>
    <xf numFmtId="20" fontId="27" fillId="4" borderId="39" xfId="0" applyNumberFormat="1" applyFont="1" applyFill="1" applyBorder="1" applyAlignment="1">
      <alignment horizontal="center" vertical="center"/>
    </xf>
    <xf numFmtId="20" fontId="27" fillId="4" borderId="7" xfId="0" applyNumberFormat="1" applyFont="1" applyFill="1" applyBorder="1" applyAlignment="1">
      <alignment horizontal="center" vertical="center"/>
    </xf>
    <xf numFmtId="17" fontId="27" fillId="4" borderId="7" xfId="0" applyNumberFormat="1" applyFont="1" applyFill="1" applyBorder="1" applyAlignment="1">
      <alignment horizontal="center" vertical="center"/>
    </xf>
    <xf numFmtId="39" fontId="27" fillId="0" borderId="48" xfId="0" applyNumberFormat="1" applyFont="1" applyBorder="1" applyAlignment="1">
      <alignment horizontal="center" vertical="center"/>
    </xf>
    <xf numFmtId="20" fontId="27" fillId="4" borderId="182" xfId="0" applyNumberFormat="1" applyFont="1" applyFill="1" applyBorder="1" applyAlignment="1">
      <alignment horizontal="center" vertical="center"/>
    </xf>
    <xf numFmtId="10" fontId="140" fillId="8" borderId="36" xfId="0" applyNumberFormat="1" applyFont="1" applyFill="1" applyBorder="1"/>
    <xf numFmtId="17" fontId="27" fillId="4" borderId="179" xfId="0" applyNumberFormat="1" applyFont="1" applyFill="1" applyBorder="1" applyAlignment="1">
      <alignment horizontal="center" vertical="center"/>
    </xf>
    <xf numFmtId="17" fontId="27" fillId="4" borderId="13" xfId="0" applyNumberFormat="1" applyFont="1" applyFill="1" applyBorder="1" applyAlignment="1">
      <alignment horizontal="center" vertical="center"/>
    </xf>
    <xf numFmtId="17" fontId="27" fillId="4" borderId="180" xfId="0" applyNumberFormat="1" applyFont="1" applyFill="1" applyBorder="1" applyAlignment="1">
      <alignment horizontal="center" vertical="center"/>
    </xf>
    <xf numFmtId="17" fontId="52" fillId="4" borderId="67" xfId="0" applyNumberFormat="1" applyFont="1" applyFill="1" applyBorder="1" applyAlignment="1">
      <alignment horizontal="center" vertical="center" wrapText="1"/>
    </xf>
    <xf numFmtId="189" fontId="24" fillId="2" borderId="47" xfId="1" applyNumberFormat="1" applyFont="1" applyFill="1" applyBorder="1" applyAlignment="1">
      <alignment horizontal="right" vertical="center" indent="1"/>
    </xf>
    <xf numFmtId="179" fontId="145" fillId="0" borderId="19" xfId="0" applyNumberFormat="1" applyFont="1" applyBorder="1" applyAlignment="1">
      <alignment horizontal="right" vertical="center"/>
    </xf>
    <xf numFmtId="179" fontId="144" fillId="0" borderId="19" xfId="0" applyNumberFormat="1" applyFont="1" applyBorder="1" applyAlignment="1">
      <alignment horizontal="right" vertical="center"/>
    </xf>
    <xf numFmtId="179" fontId="144" fillId="0" borderId="19" xfId="6" applyNumberFormat="1" applyFont="1" applyBorder="1" applyAlignment="1">
      <alignment horizontal="left" indent="1"/>
    </xf>
    <xf numFmtId="179" fontId="147" fillId="0" borderId="19" xfId="0" applyNumberFormat="1" applyFont="1" applyBorder="1" applyAlignment="1">
      <alignment horizontal="right" vertical="center"/>
    </xf>
    <xf numFmtId="3" fontId="145" fillId="0" borderId="183" xfId="0" applyNumberFormat="1" applyFont="1" applyBorder="1"/>
    <xf numFmtId="179" fontId="144" fillId="0" borderId="19" xfId="12" applyNumberFormat="1" applyFont="1" applyBorder="1" applyAlignment="1">
      <alignment horizontal="right" vertical="center"/>
    </xf>
    <xf numFmtId="166" fontId="129" fillId="0" borderId="19" xfId="6" applyNumberFormat="1" applyFont="1" applyBorder="1" applyAlignment="1">
      <alignment horizontal="left" indent="1"/>
    </xf>
    <xf numFmtId="179" fontId="144" fillId="0" borderId="19" xfId="12" applyNumberFormat="1" applyFont="1" applyBorder="1" applyAlignment="1">
      <alignment horizontal="right"/>
    </xf>
    <xf numFmtId="179" fontId="149" fillId="0" borderId="17" xfId="12" applyNumberFormat="1" applyFont="1" applyBorder="1" applyAlignment="1">
      <alignment vertical="center"/>
    </xf>
    <xf numFmtId="179" fontId="145" fillId="0" borderId="19" xfId="12" applyNumberFormat="1" applyFont="1" applyBorder="1" applyAlignment="1">
      <alignment horizontal="right"/>
    </xf>
    <xf numFmtId="166" fontId="148" fillId="0" borderId="19" xfId="6" applyNumberFormat="1" applyFont="1" applyBorder="1" applyAlignment="1">
      <alignment horizontal="left" indent="1"/>
    </xf>
    <xf numFmtId="166" fontId="145" fillId="0" borderId="19" xfId="6" applyNumberFormat="1" applyFont="1" applyBorder="1" applyAlignment="1">
      <alignment horizontal="left"/>
    </xf>
    <xf numFmtId="166" fontId="42" fillId="2" borderId="0" xfId="0" applyNumberFormat="1" applyFont="1" applyFill="1" applyAlignment="1">
      <alignment vertical="center"/>
    </xf>
    <xf numFmtId="166" fontId="34" fillId="2" borderId="0" xfId="0" applyNumberFormat="1" applyFont="1" applyFill="1" applyAlignment="1">
      <alignment horizontal="left" vertical="center" indent="1"/>
    </xf>
    <xf numFmtId="0" fontId="150" fillId="2" borderId="0" xfId="6" applyFont="1" applyFill="1" applyAlignment="1" applyProtection="1">
      <alignment vertical="center"/>
      <protection hidden="1"/>
    </xf>
    <xf numFmtId="179" fontId="34" fillId="0" borderId="41" xfId="0" applyNumberFormat="1" applyFont="1" applyBorder="1" applyAlignment="1">
      <alignment horizontal="left" vertical="center" wrapText="1"/>
    </xf>
    <xf numFmtId="169" fontId="42" fillId="0" borderId="45" xfId="0" applyNumberFormat="1" applyFont="1" applyBorder="1" applyAlignment="1">
      <alignment horizontal="right" vertical="center"/>
    </xf>
    <xf numFmtId="179" fontId="34" fillId="0" borderId="41" xfId="0" applyNumberFormat="1" applyFont="1" applyBorder="1" applyAlignment="1">
      <alignment horizontal="right" vertical="center" wrapText="1"/>
    </xf>
    <xf numFmtId="179" fontId="42" fillId="0" borderId="41" xfId="0" applyNumberFormat="1" applyFont="1" applyBorder="1" applyAlignment="1">
      <alignment horizontal="left" vertical="center" wrapText="1"/>
    </xf>
    <xf numFmtId="169" fontId="31" fillId="2" borderId="0" xfId="0" applyNumberFormat="1" applyFont="1" applyFill="1" applyAlignment="1">
      <alignment vertical="center" wrapText="1"/>
    </xf>
    <xf numFmtId="169" fontId="27" fillId="2" borderId="0" xfId="0" applyNumberFormat="1" applyFont="1" applyFill="1" applyAlignment="1">
      <alignment horizontal="left" vertical="center" wrapText="1" indent="1"/>
    </xf>
    <xf numFmtId="169" fontId="27" fillId="2" borderId="0" xfId="0" applyNumberFormat="1" applyFont="1" applyFill="1" applyAlignment="1">
      <alignment horizontal="left" vertical="center" indent="1"/>
    </xf>
    <xf numFmtId="169" fontId="31" fillId="2" borderId="0" xfId="0" applyNumberFormat="1" applyFont="1" applyFill="1" applyAlignment="1">
      <alignment vertical="center"/>
    </xf>
    <xf numFmtId="174" fontId="25" fillId="2" borderId="0" xfId="5" applyNumberFormat="1" applyFont="1" applyFill="1" applyAlignment="1">
      <alignment horizontal="left" vertical="center"/>
    </xf>
    <xf numFmtId="170" fontId="31" fillId="6" borderId="0" xfId="0" applyNumberFormat="1" applyFont="1" applyFill="1" applyAlignment="1">
      <alignment horizontal="right" vertical="center"/>
    </xf>
    <xf numFmtId="170" fontId="31" fillId="2" borderId="0" xfId="0" applyNumberFormat="1" applyFont="1" applyFill="1" applyAlignment="1">
      <alignment horizontal="right" vertical="center"/>
    </xf>
    <xf numFmtId="170" fontId="27" fillId="6" borderId="0" xfId="0" applyNumberFormat="1" applyFont="1" applyFill="1" applyAlignment="1">
      <alignment horizontal="right" vertical="center"/>
    </xf>
    <xf numFmtId="0" fontId="31" fillId="2" borderId="170" xfId="0" applyFont="1" applyFill="1" applyBorder="1" applyAlignment="1">
      <alignment vertical="center" wrapText="1"/>
    </xf>
    <xf numFmtId="0" fontId="31" fillId="2" borderId="0" xfId="0" applyFont="1" applyFill="1" applyAlignment="1">
      <alignment vertical="center" wrapText="1"/>
    </xf>
    <xf numFmtId="179" fontId="31" fillId="2" borderId="0" xfId="5" applyNumberFormat="1" applyFont="1" applyFill="1" applyAlignment="1">
      <alignment horizontal="right" vertical="center"/>
    </xf>
    <xf numFmtId="166" fontId="27" fillId="2" borderId="0" xfId="0" applyNumberFormat="1" applyFont="1" applyFill="1" applyAlignment="1">
      <alignment horizontal="left" vertical="center" wrapText="1" indent="1"/>
    </xf>
    <xf numFmtId="179" fontId="27" fillId="2" borderId="0" xfId="5" applyNumberFormat="1" applyFont="1" applyFill="1" applyAlignment="1">
      <alignment horizontal="right" vertical="center" wrapText="1"/>
    </xf>
    <xf numFmtId="178" fontId="27" fillId="2" borderId="0" xfId="1" applyNumberFormat="1" applyFont="1" applyFill="1" applyBorder="1" applyAlignment="1">
      <alignment horizontal="right" vertical="center"/>
    </xf>
    <xf numFmtId="166" fontId="27" fillId="6" borderId="0" xfId="0" applyNumberFormat="1" applyFont="1" applyFill="1" applyAlignment="1">
      <alignment horizontal="left" vertical="center" indent="1"/>
    </xf>
    <xf numFmtId="166" fontId="27" fillId="2" borderId="0" xfId="0" applyNumberFormat="1" applyFont="1" applyFill="1" applyAlignment="1">
      <alignment horizontal="left" vertical="center" indent="1"/>
    </xf>
    <xf numFmtId="179" fontId="31" fillId="2" borderId="0" xfId="5" applyNumberFormat="1" applyFont="1" applyFill="1" applyAlignment="1">
      <alignment horizontal="right" vertical="center" wrapText="1"/>
    </xf>
    <xf numFmtId="178" fontId="31" fillId="2" borderId="0" xfId="1" applyNumberFormat="1" applyFont="1" applyFill="1" applyBorder="1" applyAlignment="1">
      <alignment horizontal="right" vertical="center"/>
    </xf>
    <xf numFmtId="0" fontId="31" fillId="2" borderId="0" xfId="0" applyFont="1" applyFill="1" applyAlignment="1">
      <alignment vertical="center"/>
    </xf>
    <xf numFmtId="169" fontId="25" fillId="2" borderId="0" xfId="5" applyNumberFormat="1" applyFont="1" applyFill="1" applyAlignment="1">
      <alignment horizontal="right" vertical="center"/>
    </xf>
    <xf numFmtId="178" fontId="25" fillId="2" borderId="0" xfId="5" applyNumberFormat="1" applyFont="1" applyFill="1" applyAlignment="1">
      <alignment horizontal="right" vertical="center"/>
    </xf>
    <xf numFmtId="187" fontId="23" fillId="2" borderId="4" xfId="2" applyNumberFormat="1" applyFont="1" applyFill="1" applyBorder="1" applyAlignment="1">
      <alignment horizontal="right"/>
    </xf>
    <xf numFmtId="187" fontId="23" fillId="2" borderId="5" xfId="2" applyNumberFormat="1" applyFont="1" applyFill="1" applyBorder="1" applyAlignment="1">
      <alignment horizontal="right"/>
    </xf>
    <xf numFmtId="187" fontId="24" fillId="2" borderId="5" xfId="2" applyNumberFormat="1" applyFont="1" applyFill="1" applyBorder="1" applyAlignment="1">
      <alignment horizontal="right"/>
    </xf>
    <xf numFmtId="187" fontId="23" fillId="2" borderId="71" xfId="2" applyNumberFormat="1" applyFont="1" applyFill="1" applyBorder="1" applyAlignment="1">
      <alignment horizontal="right"/>
    </xf>
    <xf numFmtId="183" fontId="26" fillId="2" borderId="3" xfId="1" applyNumberFormat="1" applyFont="1" applyFill="1" applyBorder="1" applyAlignment="1">
      <alignment horizontal="right" vertical="center"/>
    </xf>
    <xf numFmtId="9" fontId="26" fillId="2" borderId="3" xfId="2" applyFont="1" applyFill="1" applyBorder="1" applyAlignment="1">
      <alignment horizontal="right" vertical="center"/>
    </xf>
    <xf numFmtId="166" fontId="23" fillId="2" borderId="0" xfId="1" applyNumberFormat="1" applyFont="1" applyFill="1" applyBorder="1" applyAlignment="1">
      <alignment horizontal="right"/>
    </xf>
    <xf numFmtId="187" fontId="23" fillId="2" borderId="0" xfId="1" applyNumberFormat="1" applyFont="1" applyFill="1" applyBorder="1" applyAlignment="1">
      <alignment horizontal="right"/>
    </xf>
    <xf numFmtId="168" fontId="23" fillId="2" borderId="0" xfId="1" applyFont="1" applyFill="1" applyBorder="1" applyAlignment="1">
      <alignment horizontal="right"/>
    </xf>
    <xf numFmtId="187" fontId="23" fillId="2" borderId="0" xfId="2" applyNumberFormat="1" applyFont="1" applyFill="1" applyBorder="1" applyAlignment="1">
      <alignment horizontal="right"/>
    </xf>
    <xf numFmtId="183" fontId="23" fillId="2" borderId="0" xfId="1" applyNumberFormat="1" applyFont="1" applyFill="1" applyBorder="1" applyAlignment="1">
      <alignment horizontal="right"/>
    </xf>
    <xf numFmtId="0" fontId="24" fillId="2" borderId="0" xfId="0" applyFont="1" applyFill="1" applyAlignment="1">
      <alignment horizontal="left" indent="2"/>
    </xf>
    <xf numFmtId="183" fontId="24" fillId="2" borderId="0" xfId="1" applyNumberFormat="1" applyFont="1" applyFill="1" applyBorder="1" applyAlignment="1">
      <alignment horizontal="right"/>
    </xf>
    <xf numFmtId="187" fontId="24" fillId="2" borderId="0" xfId="2" applyNumberFormat="1" applyFont="1" applyFill="1" applyBorder="1" applyAlignment="1">
      <alignment horizontal="right"/>
    </xf>
    <xf numFmtId="166" fontId="24" fillId="2" borderId="0" xfId="1" applyNumberFormat="1" applyFont="1" applyFill="1" applyBorder="1" applyAlignment="1">
      <alignment horizontal="right"/>
    </xf>
    <xf numFmtId="187" fontId="24" fillId="2" borderId="0" xfId="1" applyNumberFormat="1" applyFont="1" applyFill="1" applyBorder="1" applyAlignment="1">
      <alignment horizontal="right"/>
    </xf>
    <xf numFmtId="0" fontId="26" fillId="2" borderId="0" xfId="0" applyFont="1" applyFill="1" applyAlignment="1">
      <alignment vertical="center"/>
    </xf>
    <xf numFmtId="183" fontId="26" fillId="2" borderId="0" xfId="1" applyNumberFormat="1" applyFont="1" applyFill="1" applyBorder="1" applyAlignment="1">
      <alignment horizontal="right" vertical="center"/>
    </xf>
    <xf numFmtId="9" fontId="26" fillId="2" borderId="0" xfId="2" applyFont="1" applyFill="1" applyBorder="1" applyAlignment="1">
      <alignment horizontal="right" vertical="center"/>
    </xf>
    <xf numFmtId="0" fontId="23" fillId="0" borderId="0" xfId="6" applyFont="1" applyAlignment="1">
      <alignment horizontal="right"/>
    </xf>
    <xf numFmtId="3" fontId="24" fillId="3" borderId="68" xfId="0" applyNumberFormat="1" applyFont="1" applyFill="1" applyBorder="1"/>
    <xf numFmtId="0" fontId="24" fillId="3" borderId="184" xfId="0" applyFont="1" applyFill="1" applyBorder="1"/>
    <xf numFmtId="169" fontId="151" fillId="2" borderId="139" xfId="8" applyNumberFormat="1" applyFont="1" applyFill="1" applyBorder="1" applyAlignment="1">
      <alignment horizontal="right" vertical="center"/>
    </xf>
    <xf numFmtId="3" fontId="24" fillId="3" borderId="68" xfId="0" applyNumberFormat="1" applyFont="1" applyFill="1" applyBorder="1" applyAlignment="1">
      <alignment horizontal="right"/>
    </xf>
    <xf numFmtId="169" fontId="153" fillId="2" borderId="4" xfId="0" applyNumberFormat="1" applyFont="1" applyFill="1" applyBorder="1"/>
    <xf numFmtId="169" fontId="153" fillId="2" borderId="5" xfId="0" applyNumberFormat="1" applyFont="1" applyFill="1" applyBorder="1"/>
    <xf numFmtId="170" fontId="153" fillId="2" borderId="5" xfId="0" applyNumberFormat="1" applyFont="1" applyFill="1" applyBorder="1"/>
    <xf numFmtId="170" fontId="153" fillId="2" borderId="5" xfId="0" quotePrefix="1" applyNumberFormat="1" applyFont="1" applyFill="1" applyBorder="1"/>
    <xf numFmtId="169" fontId="153" fillId="2" borderId="71" xfId="0" applyNumberFormat="1" applyFont="1" applyFill="1" applyBorder="1"/>
    <xf numFmtId="0" fontId="142" fillId="2" borderId="2" xfId="0" applyFont="1" applyFill="1" applyBorder="1" applyAlignment="1">
      <alignment horizontal="center" vertical="center"/>
    </xf>
    <xf numFmtId="166" fontId="141" fillId="0" borderId="7" xfId="42" applyNumberFormat="1" applyFont="1" applyFill="1" applyBorder="1" applyAlignment="1">
      <alignment vertical="center"/>
    </xf>
    <xf numFmtId="166" fontId="143" fillId="0" borderId="7" xfId="42" applyNumberFormat="1" applyFont="1" applyFill="1" applyBorder="1" applyAlignment="1">
      <alignment vertical="center"/>
    </xf>
    <xf numFmtId="166" fontId="142" fillId="0" borderId="2" xfId="42" applyNumberFormat="1" applyFont="1" applyFill="1" applyBorder="1" applyAlignment="1">
      <alignment horizontal="left" vertical="center" indent="1"/>
    </xf>
    <xf numFmtId="166" fontId="142" fillId="0" borderId="2" xfId="42" applyNumberFormat="1" applyFont="1" applyFill="1" applyBorder="1" applyAlignment="1">
      <alignment horizontal="right" vertical="center"/>
    </xf>
    <xf numFmtId="166" fontId="141" fillId="0" borderId="6" xfId="42" applyNumberFormat="1" applyFont="1" applyFill="1" applyBorder="1" applyAlignment="1">
      <alignment horizontal="left" vertical="center" indent="1"/>
    </xf>
    <xf numFmtId="166" fontId="141" fillId="0" borderId="6" xfId="42" applyNumberFormat="1" applyFont="1" applyFill="1" applyBorder="1" applyAlignment="1">
      <alignment horizontal="right" vertical="center"/>
    </xf>
    <xf numFmtId="166" fontId="143" fillId="0" borderId="5" xfId="42" applyNumberFormat="1" applyFont="1" applyBorder="1" applyAlignment="1">
      <alignment horizontal="left" vertical="center" indent="1"/>
    </xf>
    <xf numFmtId="166" fontId="24" fillId="4" borderId="5" xfId="0" applyNumberFormat="1" applyFont="1" applyFill="1" applyBorder="1" applyAlignment="1">
      <alignment horizontal="right" vertical="center"/>
    </xf>
    <xf numFmtId="166" fontId="143" fillId="0" borderId="0" xfId="42" applyNumberFormat="1" applyFont="1" applyBorder="1" applyAlignment="1">
      <alignment horizontal="left" vertical="center" indent="1"/>
    </xf>
    <xf numFmtId="166" fontId="141" fillId="0" borderId="3" xfId="42" applyNumberFormat="1" applyFont="1" applyFill="1" applyBorder="1" applyAlignment="1">
      <alignment horizontal="right" vertical="center"/>
    </xf>
    <xf numFmtId="166" fontId="143" fillId="0" borderId="3" xfId="42" applyNumberFormat="1" applyFont="1" applyFill="1" applyBorder="1" applyAlignment="1">
      <alignment horizontal="left" vertical="center" indent="1"/>
    </xf>
    <xf numFmtId="166" fontId="143" fillId="0" borderId="4" xfId="42" applyNumberFormat="1" applyFont="1" applyFill="1" applyBorder="1" applyAlignment="1">
      <alignment horizontal="left" vertical="center" indent="1"/>
    </xf>
    <xf numFmtId="166" fontId="143" fillId="0" borderId="4" xfId="42" applyNumberFormat="1" applyFont="1" applyFill="1" applyBorder="1" applyAlignment="1">
      <alignment horizontal="right" vertical="center"/>
    </xf>
    <xf numFmtId="166" fontId="151" fillId="4" borderId="5" xfId="0" applyNumberFormat="1" applyFont="1" applyFill="1" applyBorder="1" applyAlignment="1">
      <alignment horizontal="right" vertical="center"/>
    </xf>
    <xf numFmtId="166" fontId="143" fillId="0" borderId="5" xfId="42" applyNumberFormat="1" applyFont="1" applyFill="1" applyBorder="1" applyAlignment="1">
      <alignment horizontal="left" vertical="center" indent="1"/>
    </xf>
    <xf numFmtId="166" fontId="39" fillId="0" borderId="5" xfId="42" applyNumberFormat="1" applyFont="1" applyFill="1" applyBorder="1" applyAlignment="1">
      <alignment horizontal="left" vertical="center" indent="1"/>
    </xf>
    <xf numFmtId="166" fontId="39" fillId="0" borderId="5" xfId="42" applyNumberFormat="1" applyFont="1" applyBorder="1" applyAlignment="1">
      <alignment horizontal="left" vertical="center" indent="1"/>
    </xf>
    <xf numFmtId="166" fontId="143" fillId="0" borderId="71" xfId="42" applyNumberFormat="1" applyFont="1" applyFill="1" applyBorder="1" applyAlignment="1">
      <alignment horizontal="left" vertical="center" indent="1"/>
    </xf>
    <xf numFmtId="166" fontId="154" fillId="0" borderId="2" xfId="42" applyNumberFormat="1" applyFont="1" applyBorder="1" applyAlignment="1">
      <alignment horizontal="right" vertical="center"/>
    </xf>
    <xf numFmtId="166" fontId="141" fillId="0" borderId="5" xfId="42" applyNumberFormat="1" applyFont="1" applyFill="1" applyBorder="1" applyAlignment="1">
      <alignment horizontal="center" vertical="center"/>
    </xf>
    <xf numFmtId="176" fontId="141" fillId="0" borderId="5" xfId="42" applyNumberFormat="1" applyFont="1" applyFill="1" applyBorder="1" applyAlignment="1">
      <alignment horizontal="right" vertical="center"/>
    </xf>
    <xf numFmtId="166" fontId="141" fillId="0" borderId="2" xfId="42" applyNumberFormat="1" applyFont="1" applyFill="1" applyBorder="1" applyAlignment="1">
      <alignment horizontal="center" vertical="center"/>
    </xf>
    <xf numFmtId="166" fontId="155" fillId="0" borderId="5" xfId="42" applyNumberFormat="1" applyFont="1" applyBorder="1" applyAlignment="1">
      <alignment horizontal="left" vertical="center" indent="1"/>
    </xf>
    <xf numFmtId="166" fontId="143" fillId="0" borderId="5" xfId="42" applyNumberFormat="1" applyFont="1" applyFill="1" applyBorder="1" applyAlignment="1">
      <alignment vertical="center"/>
    </xf>
    <xf numFmtId="166" fontId="23" fillId="0" borderId="5" xfId="42" applyNumberFormat="1" applyFont="1" applyFill="1" applyBorder="1" applyAlignment="1">
      <alignment horizontal="right" vertical="center"/>
    </xf>
    <xf numFmtId="166" fontId="23" fillId="0" borderId="2" xfId="42" applyNumberFormat="1" applyFont="1" applyFill="1" applyBorder="1" applyAlignment="1">
      <alignment horizontal="center" vertical="center"/>
    </xf>
    <xf numFmtId="166" fontId="24" fillId="0" borderId="5" xfId="42" applyNumberFormat="1" applyFont="1" applyFill="1" applyBorder="1" applyAlignment="1">
      <alignment horizontal="right" vertical="center"/>
    </xf>
    <xf numFmtId="166" fontId="143" fillId="0" borderId="5" xfId="42" applyNumberFormat="1" applyFont="1" applyFill="1" applyBorder="1" applyAlignment="1">
      <alignment horizontal="right" vertical="center"/>
    </xf>
    <xf numFmtId="166" fontId="143" fillId="0" borderId="5" xfId="43" applyNumberFormat="1" applyFont="1" applyBorder="1" applyAlignment="1">
      <alignment horizontal="right"/>
    </xf>
    <xf numFmtId="166" fontId="143" fillId="0" borderId="0" xfId="42" applyNumberFormat="1" applyFont="1" applyFill="1" applyAlignment="1">
      <alignment horizontal="left" vertical="center" indent="1"/>
    </xf>
    <xf numFmtId="166" fontId="143" fillId="0" borderId="0" xfId="42" applyNumberFormat="1" applyFont="1" applyFill="1" applyAlignment="1">
      <alignment horizontal="right" vertical="center"/>
    </xf>
    <xf numFmtId="170" fontId="146" fillId="2" borderId="45" xfId="0" applyNumberFormat="1" applyFont="1" applyFill="1" applyBorder="1" applyAlignment="1">
      <alignment horizontal="right" vertical="center"/>
    </xf>
    <xf numFmtId="179" fontId="145" fillId="0" borderId="41" xfId="0" applyNumberFormat="1" applyFont="1" applyBorder="1" applyAlignment="1">
      <alignment horizontal="left" vertical="center" wrapText="1"/>
    </xf>
    <xf numFmtId="0" fontId="152" fillId="0" borderId="5" xfId="6" quotePrefix="1" applyFont="1" applyBorder="1" applyAlignment="1" applyProtection="1">
      <alignment vertical="center"/>
      <protection hidden="1"/>
    </xf>
    <xf numFmtId="169" fontId="24" fillId="2" borderId="0" xfId="3" applyNumberFormat="1" applyFont="1" applyFill="1" applyBorder="1" applyAlignment="1">
      <alignment horizontal="right" vertical="center" wrapText="1"/>
    </xf>
    <xf numFmtId="180" fontId="24" fillId="2" borderId="0" xfId="0" applyNumberFormat="1" applyFont="1" applyFill="1" applyAlignment="1">
      <alignment horizontal="right" vertical="center" wrapText="1"/>
    </xf>
    <xf numFmtId="49" fontId="146" fillId="2" borderId="71" xfId="0" applyNumberFormat="1" applyFont="1" applyFill="1" applyBorder="1" applyAlignment="1">
      <alignment horizontal="left" vertical="center" wrapText="1" indent="1"/>
    </xf>
    <xf numFmtId="169" fontId="151" fillId="2" borderId="5" xfId="3" applyNumberFormat="1" applyFont="1" applyFill="1" applyBorder="1" applyAlignment="1">
      <alignment horizontal="right" vertical="center" wrapText="1"/>
    </xf>
    <xf numFmtId="180" fontId="151" fillId="2" borderId="5" xfId="0" applyNumberFormat="1" applyFont="1" applyFill="1" applyBorder="1" applyAlignment="1">
      <alignment horizontal="right" vertical="center" wrapText="1"/>
    </xf>
    <xf numFmtId="49" fontId="146" fillId="2" borderId="5" xfId="0" applyNumberFormat="1" applyFont="1" applyFill="1" applyBorder="1" applyAlignment="1">
      <alignment horizontal="left" vertical="center" wrapText="1" indent="1"/>
    </xf>
    <xf numFmtId="3" fontId="151" fillId="0" borderId="68" xfId="0" applyNumberFormat="1" applyFont="1" applyBorder="1" applyAlignment="1">
      <alignment wrapText="1"/>
    </xf>
    <xf numFmtId="49" fontId="27" fillId="2" borderId="0" xfId="0" applyNumberFormat="1" applyFont="1" applyFill="1" applyAlignment="1">
      <alignment horizontal="left" vertical="center" wrapText="1" indent="1"/>
    </xf>
    <xf numFmtId="49" fontId="48" fillId="2" borderId="5" xfId="0" applyNumberFormat="1" applyFont="1" applyFill="1" applyBorder="1" applyAlignment="1">
      <alignment horizontal="left" vertical="center" wrapText="1" indent="1"/>
    </xf>
    <xf numFmtId="173" fontId="31" fillId="0" borderId="12" xfId="5" applyNumberFormat="1" applyFont="1" applyBorder="1" applyAlignment="1">
      <alignment horizontal="right" vertical="center"/>
    </xf>
    <xf numFmtId="0" fontId="36" fillId="0" borderId="28" xfId="0" applyFont="1" applyBorder="1" applyAlignment="1">
      <alignment horizontal="right"/>
    </xf>
    <xf numFmtId="179" fontId="34" fillId="2" borderId="19" xfId="12" applyNumberFormat="1" applyFont="1" applyFill="1" applyBorder="1" applyAlignment="1">
      <alignment horizontal="right" wrapText="1"/>
    </xf>
    <xf numFmtId="179" fontId="34" fillId="2" borderId="19" xfId="12" applyNumberFormat="1" applyFont="1" applyFill="1" applyBorder="1" applyAlignment="1">
      <alignment horizontal="right"/>
    </xf>
    <xf numFmtId="179" fontId="34" fillId="2" borderId="19" xfId="12" applyNumberFormat="1" applyFont="1" applyFill="1" applyBorder="1" applyAlignment="1">
      <alignment horizontal="right" vertical="center"/>
    </xf>
    <xf numFmtId="179" fontId="34" fillId="2" borderId="19" xfId="12" applyNumberFormat="1" applyFont="1" applyFill="1" applyBorder="1" applyAlignment="1">
      <alignment horizontal="right" vertical="center" wrapText="1"/>
    </xf>
    <xf numFmtId="179" fontId="42" fillId="2" borderId="19" xfId="12" applyNumberFormat="1" applyFont="1" applyFill="1" applyBorder="1" applyAlignment="1">
      <alignment horizontal="right" vertical="center"/>
    </xf>
    <xf numFmtId="179" fontId="34" fillId="0" borderId="19" xfId="12" applyNumberFormat="1" applyFont="1" applyFill="1" applyBorder="1" applyAlignment="1">
      <alignment wrapText="1"/>
    </xf>
    <xf numFmtId="179" fontId="34" fillId="0" borderId="19" xfId="12" applyNumberFormat="1" applyFont="1" applyBorder="1"/>
    <xf numFmtId="179" fontId="34" fillId="0" borderId="19" xfId="12" applyNumberFormat="1" applyFont="1" applyFill="1" applyBorder="1" applyAlignment="1">
      <alignment horizontal="center" wrapText="1"/>
    </xf>
    <xf numFmtId="179" fontId="34" fillId="0" borderId="19" xfId="12" applyNumberFormat="1" applyFont="1" applyFill="1" applyBorder="1" applyAlignment="1">
      <alignment horizontal="center"/>
    </xf>
    <xf numFmtId="179" fontId="34" fillId="0" borderId="19" xfId="12" applyNumberFormat="1" applyFont="1" applyFill="1" applyBorder="1" applyAlignment="1">
      <alignment horizontal="right" vertical="center"/>
    </xf>
    <xf numFmtId="179" fontId="34" fillId="0" borderId="19" xfId="12" applyNumberFormat="1" applyFont="1" applyFill="1" applyBorder="1" applyAlignment="1">
      <alignment horizontal="right" vertical="center" wrapText="1"/>
    </xf>
    <xf numFmtId="179" fontId="45" fillId="0" borderId="19" xfId="12" applyNumberFormat="1" applyFont="1" applyFill="1" applyBorder="1" applyAlignment="1">
      <alignment horizontal="center"/>
    </xf>
    <xf numFmtId="179" fontId="34" fillId="0" borderId="19" xfId="12" applyNumberFormat="1" applyFont="1" applyBorder="1" applyAlignment="1">
      <alignment wrapText="1"/>
    </xf>
    <xf numFmtId="179" fontId="34" fillId="0" borderId="19" xfId="12" applyNumberFormat="1" applyFont="1" applyBorder="1" applyAlignment="1">
      <alignment horizontal="center"/>
    </xf>
    <xf numFmtId="179" fontId="34" fillId="0" borderId="19" xfId="12" applyNumberFormat="1" applyFont="1" applyBorder="1" applyAlignment="1">
      <alignment horizontal="right" vertical="center"/>
    </xf>
    <xf numFmtId="179" fontId="42" fillId="0" borderId="19" xfId="12" applyNumberFormat="1" applyFont="1" applyBorder="1" applyAlignment="1">
      <alignment horizontal="right" vertical="center"/>
    </xf>
    <xf numFmtId="179" fontId="42" fillId="0" borderId="19" xfId="12" applyNumberFormat="1" applyFont="1" applyBorder="1" applyAlignment="1">
      <alignment horizontal="right" vertical="center" wrapText="1"/>
    </xf>
    <xf numFmtId="179" fontId="42" fillId="0" borderId="19" xfId="12" applyNumberFormat="1" applyFont="1" applyFill="1" applyBorder="1" applyAlignment="1">
      <alignment horizontal="center" wrapText="1"/>
    </xf>
    <xf numFmtId="179" fontId="42" fillId="0" borderId="19" xfId="12" applyNumberFormat="1" applyFont="1" applyFill="1" applyBorder="1" applyAlignment="1">
      <alignment horizontal="right" vertical="center"/>
    </xf>
    <xf numFmtId="179" fontId="42" fillId="0" borderId="19" xfId="12" applyNumberFormat="1" applyFont="1" applyFill="1" applyBorder="1" applyAlignment="1">
      <alignment horizontal="right" vertical="center" wrapText="1"/>
    </xf>
    <xf numFmtId="179" fontId="42" fillId="0" borderId="19" xfId="12" applyNumberFormat="1" applyFont="1" applyFill="1" applyBorder="1" applyAlignment="1">
      <alignment horizontal="right"/>
    </xf>
    <xf numFmtId="179" fontId="42" fillId="0" borderId="19" xfId="12" applyNumberFormat="1" applyFont="1" applyFill="1" applyBorder="1" applyAlignment="1">
      <alignment vertical="center"/>
    </xf>
    <xf numFmtId="179" fontId="42" fillId="0" borderId="19" xfId="12" applyNumberFormat="1" applyFont="1" applyFill="1" applyBorder="1" applyAlignment="1">
      <alignment vertical="center" wrapText="1"/>
    </xf>
    <xf numFmtId="179" fontId="42" fillId="2" borderId="19" xfId="12" applyNumberFormat="1" applyFont="1" applyFill="1" applyBorder="1" applyAlignment="1">
      <alignment vertical="center"/>
    </xf>
    <xf numFmtId="179" fontId="42" fillId="0" borderId="19" xfId="12" applyNumberFormat="1" applyFont="1" applyBorder="1" applyAlignment="1">
      <alignment horizontal="center"/>
    </xf>
    <xf numFmtId="3" fontId="34" fillId="3" borderId="183" xfId="0" applyNumberFormat="1" applyFont="1" applyFill="1" applyBorder="1"/>
    <xf numFmtId="0" fontId="34" fillId="3" borderId="183" xfId="0" applyFont="1" applyFill="1" applyBorder="1"/>
    <xf numFmtId="0" fontId="34" fillId="3" borderId="183" xfId="0" applyFont="1" applyFill="1" applyBorder="1" applyAlignment="1">
      <alignment wrapText="1"/>
    </xf>
    <xf numFmtId="179" fontId="144" fillId="2" borderId="19" xfId="12" applyNumberFormat="1" applyFont="1" applyFill="1" applyBorder="1" applyAlignment="1">
      <alignment horizontal="right"/>
    </xf>
    <xf numFmtId="0" fontId="42" fillId="3" borderId="183" xfId="0" applyFont="1" applyFill="1" applyBorder="1"/>
    <xf numFmtId="0" fontId="42" fillId="3" borderId="183" xfId="0" applyFont="1" applyFill="1" applyBorder="1" applyAlignment="1">
      <alignment wrapText="1"/>
    </xf>
    <xf numFmtId="179" fontId="145" fillId="2" borderId="19" xfId="12" applyNumberFormat="1" applyFont="1" applyFill="1" applyBorder="1" applyAlignment="1">
      <alignment horizontal="right"/>
    </xf>
    <xf numFmtId="0" fontId="34" fillId="0" borderId="183" xfId="0" applyFont="1" applyBorder="1"/>
    <xf numFmtId="3" fontId="34" fillId="0" borderId="183" xfId="0" applyNumberFormat="1" applyFont="1" applyBorder="1" applyAlignment="1">
      <alignment wrapText="1"/>
    </xf>
    <xf numFmtId="3" fontId="34" fillId="0" borderId="183" xfId="0" applyNumberFormat="1" applyFont="1" applyBorder="1"/>
    <xf numFmtId="0" fontId="34" fillId="0" borderId="183" xfId="0" applyFont="1" applyBorder="1" applyAlignment="1">
      <alignment wrapText="1"/>
    </xf>
    <xf numFmtId="38" fontId="25" fillId="0" borderId="27" xfId="0" applyNumberFormat="1" applyFont="1" applyBorder="1" applyAlignment="1">
      <alignment horizontal="center" vertical="center"/>
    </xf>
    <xf numFmtId="38" fontId="25" fillId="0" borderId="52" xfId="0" applyNumberFormat="1" applyFont="1" applyBorder="1" applyAlignment="1">
      <alignment horizontal="center" vertical="center"/>
    </xf>
    <xf numFmtId="0" fontId="25" fillId="2" borderId="1" xfId="0" applyFont="1" applyFill="1" applyBorder="1" applyAlignment="1" applyProtection="1">
      <alignment horizontal="center" vertical="center" wrapText="1"/>
      <protection locked="0"/>
    </xf>
    <xf numFmtId="0" fontId="25" fillId="2" borderId="3" xfId="0" applyFont="1" applyFill="1" applyBorder="1" applyAlignment="1" applyProtection="1">
      <alignment horizontal="center" vertical="center" wrapText="1"/>
      <protection locked="0"/>
    </xf>
    <xf numFmtId="0" fontId="25" fillId="2" borderId="1" xfId="0" applyFont="1" applyFill="1" applyBorder="1" applyAlignment="1" applyProtection="1">
      <alignment horizontal="center" vertical="center"/>
      <protection hidden="1"/>
    </xf>
    <xf numFmtId="0" fontId="25" fillId="2" borderId="3" xfId="0" applyFont="1" applyFill="1" applyBorder="1" applyAlignment="1" applyProtection="1">
      <alignment horizontal="center" vertical="center"/>
      <protection hidden="1"/>
    </xf>
    <xf numFmtId="0" fontId="11" fillId="0" borderId="0" xfId="6" applyFont="1" applyAlignment="1">
      <alignment horizontal="right" vertical="center"/>
    </xf>
    <xf numFmtId="166" fontId="141" fillId="2" borderId="2" xfId="42" applyNumberFormat="1" applyFont="1" applyFill="1" applyBorder="1" applyAlignment="1">
      <alignment horizontal="center" vertical="center"/>
    </xf>
    <xf numFmtId="0" fontId="23" fillId="0" borderId="72" xfId="6" applyFont="1" applyBorder="1" applyAlignment="1">
      <alignment horizontal="center"/>
    </xf>
    <xf numFmtId="0" fontId="27" fillId="0" borderId="54" xfId="0" applyFont="1" applyBorder="1" applyAlignment="1">
      <alignment horizontal="left" vertical="top" wrapText="1"/>
    </xf>
    <xf numFmtId="0" fontId="25" fillId="2" borderId="2" xfId="0" applyFont="1" applyFill="1" applyBorder="1" applyAlignment="1">
      <alignment horizontal="right" vertical="center" wrapText="1"/>
    </xf>
    <xf numFmtId="0" fontId="24" fillId="2" borderId="0" xfId="0" applyFont="1" applyFill="1" applyAlignment="1">
      <alignment horizontal="left" vertical="center"/>
    </xf>
    <xf numFmtId="38" fontId="25" fillId="0" borderId="2" xfId="6" applyNumberFormat="1" applyFont="1" applyBorder="1" applyAlignment="1">
      <alignment horizontal="left" vertical="center"/>
    </xf>
    <xf numFmtId="38" fontId="25" fillId="0" borderId="0" xfId="6" applyNumberFormat="1" applyFont="1" applyAlignment="1">
      <alignment horizontal="left" vertical="center"/>
    </xf>
    <xf numFmtId="173" fontId="10" fillId="0" borderId="44" xfId="5" applyNumberFormat="1" applyFont="1" applyBorder="1" applyAlignment="1">
      <alignment horizontal="center" vertical="center"/>
    </xf>
    <xf numFmtId="173" fontId="10" fillId="0" borderId="22" xfId="5" applyNumberFormat="1" applyFont="1" applyBorder="1" applyAlignment="1">
      <alignment horizontal="center" vertical="center"/>
    </xf>
    <xf numFmtId="173" fontId="31" fillId="0" borderId="10" xfId="5" applyNumberFormat="1" applyFont="1" applyBorder="1" applyAlignment="1">
      <alignment horizontal="center" vertical="center"/>
    </xf>
    <xf numFmtId="173" fontId="31" fillId="0" borderId="11" xfId="5" applyNumberFormat="1" applyFont="1" applyBorder="1" applyAlignment="1">
      <alignment horizontal="center" vertical="center"/>
    </xf>
    <xf numFmtId="166" fontId="41" fillId="2" borderId="1" xfId="0" applyNumberFormat="1" applyFont="1" applyFill="1" applyBorder="1" applyAlignment="1">
      <alignment horizontal="center" vertical="center" wrapText="1"/>
    </xf>
    <xf numFmtId="166" fontId="41" fillId="2" borderId="3" xfId="0" applyNumberFormat="1" applyFont="1" applyFill="1" applyBorder="1" applyAlignment="1">
      <alignment horizontal="center" vertical="center" wrapText="1"/>
    </xf>
    <xf numFmtId="184" fontId="31" fillId="2" borderId="3" xfId="0" applyNumberFormat="1" applyFont="1" applyFill="1" applyBorder="1" applyAlignment="1">
      <alignment horizontal="right" vertical="center"/>
    </xf>
    <xf numFmtId="166" fontId="25" fillId="2" borderId="1" xfId="0" applyNumberFormat="1" applyFont="1" applyFill="1" applyBorder="1" applyAlignment="1">
      <alignment horizontal="center" vertical="center"/>
    </xf>
    <xf numFmtId="166" fontId="25" fillId="2" borderId="3" xfId="0" applyNumberFormat="1" applyFont="1" applyFill="1" applyBorder="1" applyAlignment="1">
      <alignment horizontal="center" vertical="center"/>
    </xf>
    <xf numFmtId="166" fontId="41" fillId="0" borderId="47" xfId="0" applyNumberFormat="1" applyFont="1" applyBorder="1" applyAlignment="1">
      <alignment horizontal="center" vertical="center" wrapText="1"/>
    </xf>
    <xf numFmtId="166" fontId="41" fillId="2" borderId="1" xfId="0" applyNumberFormat="1" applyFont="1" applyFill="1" applyBorder="1" applyAlignment="1">
      <alignment horizontal="center" vertical="center"/>
    </xf>
    <xf numFmtId="166" fontId="41" fillId="2" borderId="3" xfId="0" applyNumberFormat="1" applyFont="1" applyFill="1" applyBorder="1" applyAlignment="1">
      <alignment horizontal="center" vertical="center"/>
    </xf>
    <xf numFmtId="179" fontId="41" fillId="2" borderId="1" xfId="0" applyNumberFormat="1" applyFont="1" applyFill="1" applyBorder="1" applyAlignment="1">
      <alignment horizontal="center" vertical="center" wrapText="1"/>
    </xf>
    <xf numFmtId="179" fontId="41" fillId="2" borderId="3" xfId="0" applyNumberFormat="1" applyFont="1" applyFill="1" applyBorder="1" applyAlignment="1">
      <alignment horizontal="center" vertical="center" wrapText="1"/>
    </xf>
    <xf numFmtId="0" fontId="25" fillId="0" borderId="54" xfId="0" applyFont="1" applyBorder="1" applyAlignment="1">
      <alignment horizontal="center" vertical="center" wrapText="1"/>
    </xf>
    <xf numFmtId="0" fontId="25" fillId="0" borderId="3" xfId="0" applyFont="1" applyBorder="1" applyAlignment="1">
      <alignment horizontal="center" vertical="center" wrapText="1"/>
    </xf>
    <xf numFmtId="0" fontId="25" fillId="2" borderId="80" xfId="0" applyFont="1" applyFill="1" applyBorder="1" applyAlignment="1">
      <alignment horizontal="center" vertical="center"/>
    </xf>
    <xf numFmtId="0" fontId="25" fillId="0" borderId="29" xfId="0" applyFont="1" applyBorder="1" applyAlignment="1">
      <alignment horizontal="center" vertical="center" wrapText="1"/>
    </xf>
    <xf numFmtId="0" fontId="30" fillId="0" borderId="2" xfId="0" applyFont="1" applyBorder="1" applyAlignment="1">
      <alignment horizontal="center" vertical="center" wrapText="1"/>
    </xf>
    <xf numFmtId="0" fontId="45" fillId="0" borderId="0" xfId="0" applyFont="1" applyAlignment="1">
      <alignment horizontal="left" vertical="top" wrapText="1"/>
    </xf>
    <xf numFmtId="0" fontId="25" fillId="0" borderId="89" xfId="0" applyFont="1" applyBorder="1" applyAlignment="1">
      <alignment horizontal="center" vertical="center" wrapText="1"/>
    </xf>
    <xf numFmtId="0" fontId="25" fillId="0" borderId="28" xfId="0" applyFont="1" applyBorder="1" applyAlignment="1">
      <alignment horizontal="center" vertical="center" wrapText="1"/>
    </xf>
    <xf numFmtId="0" fontId="25" fillId="2" borderId="28" xfId="0" applyFont="1" applyFill="1" applyBorder="1" applyAlignment="1">
      <alignment horizontal="center" vertical="center"/>
    </xf>
    <xf numFmtId="0" fontId="29" fillId="0" borderId="85" xfId="0" applyFont="1" applyBorder="1" applyAlignment="1">
      <alignment horizontal="center" vertical="center" wrapText="1"/>
    </xf>
    <xf numFmtId="0" fontId="29" fillId="0" borderId="86" xfId="0" applyFont="1" applyBorder="1" applyAlignment="1">
      <alignment horizontal="center" vertical="center" wrapText="1"/>
    </xf>
    <xf numFmtId="0" fontId="29" fillId="0" borderId="87" xfId="0" applyFont="1" applyBorder="1" applyAlignment="1">
      <alignment horizontal="center" vertical="center" wrapText="1"/>
    </xf>
    <xf numFmtId="0" fontId="29" fillId="0" borderId="162" xfId="0" applyFont="1" applyBorder="1" applyAlignment="1">
      <alignment horizontal="center" vertical="center" wrapText="1"/>
    </xf>
    <xf numFmtId="0" fontId="29" fillId="0" borderId="88" xfId="0" applyFont="1" applyBorder="1" applyAlignment="1">
      <alignment horizontal="center" vertical="center" wrapText="1"/>
    </xf>
    <xf numFmtId="0" fontId="29" fillId="0" borderId="55" xfId="0" applyFont="1" applyBorder="1" applyAlignment="1">
      <alignment horizontal="center" vertical="center" wrapText="1"/>
    </xf>
    <xf numFmtId="0" fontId="29" fillId="0" borderId="56" xfId="0" applyFont="1" applyBorder="1" applyAlignment="1">
      <alignment horizontal="center" vertical="center" wrapText="1"/>
    </xf>
    <xf numFmtId="0" fontId="29" fillId="0" borderId="58" xfId="0" applyFont="1" applyBorder="1" applyAlignment="1">
      <alignment horizontal="center" vertical="center" wrapText="1"/>
    </xf>
    <xf numFmtId="0" fontId="34" fillId="0" borderId="9" xfId="0" applyFont="1" applyBorder="1" applyAlignment="1">
      <alignment horizontal="left" vertical="center" wrapText="1"/>
    </xf>
    <xf numFmtId="17" fontId="29" fillId="0" borderId="85" xfId="0" quotePrefix="1" applyNumberFormat="1" applyFont="1" applyBorder="1" applyAlignment="1">
      <alignment horizontal="center" vertical="center"/>
    </xf>
    <xf numFmtId="17" fontId="29" fillId="0" borderId="86" xfId="0" quotePrefix="1" applyNumberFormat="1" applyFont="1" applyBorder="1" applyAlignment="1">
      <alignment horizontal="center" vertical="center"/>
    </xf>
    <xf numFmtId="175" fontId="25" fillId="2" borderId="87" xfId="5" applyNumberFormat="1" applyFont="1" applyFill="1" applyBorder="1" applyAlignment="1" applyProtection="1">
      <alignment horizontal="center" vertical="center" wrapText="1"/>
      <protection locked="0"/>
    </xf>
    <xf numFmtId="175" fontId="25" fillId="2" borderId="88" xfId="5" applyNumberFormat="1" applyFont="1" applyFill="1" applyBorder="1" applyAlignment="1" applyProtection="1">
      <alignment horizontal="center" vertical="center" wrapText="1"/>
      <protection locked="0"/>
    </xf>
    <xf numFmtId="0" fontId="34" fillId="0" borderId="46" xfId="0" applyFont="1" applyBorder="1" applyAlignment="1">
      <alignment horizontal="left" vertical="center" wrapText="1"/>
    </xf>
    <xf numFmtId="0" fontId="5" fillId="0" borderId="0" xfId="0" applyFont="1" applyAlignment="1">
      <alignment horizontal="left" vertical="top" wrapText="1" indent="8"/>
    </xf>
    <xf numFmtId="190" fontId="5" fillId="2" borderId="1" xfId="1" applyNumberFormat="1" applyFont="1" applyFill="1" applyBorder="1" applyAlignment="1">
      <alignment horizontal="center" vertical="center"/>
    </xf>
    <xf numFmtId="190" fontId="5" fillId="2" borderId="0" xfId="1" applyNumberFormat="1" applyFont="1" applyFill="1" applyBorder="1" applyAlignment="1">
      <alignment horizontal="center" vertical="center"/>
    </xf>
    <xf numFmtId="190" fontId="5" fillId="2" borderId="3" xfId="1" applyNumberFormat="1" applyFont="1" applyFill="1" applyBorder="1" applyAlignment="1">
      <alignment horizontal="center" vertical="center"/>
    </xf>
    <xf numFmtId="190" fontId="5" fillId="2" borderId="6" xfId="1" applyNumberFormat="1" applyFont="1" applyFill="1" applyBorder="1" applyAlignment="1">
      <alignment horizontal="center" vertical="center"/>
    </xf>
    <xf numFmtId="190" fontId="5" fillId="2" borderId="36" xfId="1" applyNumberFormat="1" applyFont="1" applyFill="1" applyBorder="1" applyAlignment="1">
      <alignment horizontal="center" vertical="center"/>
    </xf>
    <xf numFmtId="0" fontId="5" fillId="2" borderId="0" xfId="18" applyFont="1" applyFill="1" applyAlignment="1">
      <alignment horizontal="center" vertical="center" wrapText="1"/>
    </xf>
    <xf numFmtId="0" fontId="5" fillId="2" borderId="1" xfId="18" applyFont="1" applyFill="1" applyBorder="1" applyAlignment="1">
      <alignment horizontal="center" vertical="center" wrapText="1"/>
    </xf>
    <xf numFmtId="0" fontId="5" fillId="2" borderId="3" xfId="18" applyFont="1" applyFill="1" applyBorder="1" applyAlignment="1">
      <alignment horizontal="center" vertical="center" wrapText="1"/>
    </xf>
    <xf numFmtId="0" fontId="5" fillId="2" borderId="6" xfId="18" applyFont="1" applyFill="1" applyBorder="1" applyAlignment="1">
      <alignment horizontal="center" vertical="center" wrapText="1"/>
    </xf>
    <xf numFmtId="194" fontId="5" fillId="0" borderId="1" xfId="0" applyNumberFormat="1" applyFont="1" applyBorder="1" applyAlignment="1">
      <alignment horizontal="center" vertical="center" wrapText="1"/>
    </xf>
    <xf numFmtId="194" fontId="5" fillId="0" borderId="0" xfId="0" applyNumberFormat="1" applyFont="1" applyAlignment="1">
      <alignment horizontal="center" vertical="center" wrapText="1"/>
    </xf>
    <xf numFmtId="194" fontId="5" fillId="0" borderId="6" xfId="0" applyNumberFormat="1" applyFont="1" applyBorder="1" applyAlignment="1">
      <alignment horizontal="center" vertical="center" wrapText="1"/>
    </xf>
    <xf numFmtId="194" fontId="5" fillId="2" borderId="0" xfId="0" applyNumberFormat="1" applyFont="1" applyFill="1" applyAlignment="1">
      <alignment horizontal="center" vertical="center" wrapText="1"/>
    </xf>
    <xf numFmtId="194" fontId="5" fillId="2" borderId="1" xfId="0" applyNumberFormat="1" applyFont="1" applyFill="1" applyBorder="1" applyAlignment="1">
      <alignment horizontal="center" vertical="center" wrapText="1"/>
    </xf>
    <xf numFmtId="194" fontId="5" fillId="2" borderId="7" xfId="0" applyNumberFormat="1" applyFont="1" applyFill="1" applyBorder="1" applyAlignment="1">
      <alignment horizontal="center" vertical="center" wrapText="1"/>
    </xf>
    <xf numFmtId="194" fontId="5" fillId="2" borderId="3" xfId="0" applyNumberFormat="1" applyFont="1" applyFill="1" applyBorder="1" applyAlignment="1">
      <alignment horizontal="center" vertical="center" wrapText="1"/>
    </xf>
    <xf numFmtId="194" fontId="5" fillId="0" borderId="3" xfId="0" applyNumberFormat="1" applyFont="1" applyBorder="1" applyAlignment="1">
      <alignment horizontal="center" vertical="center" wrapText="1"/>
    </xf>
    <xf numFmtId="0" fontId="30" fillId="2" borderId="95" xfId="0" applyFont="1" applyFill="1" applyBorder="1" applyAlignment="1">
      <alignment horizontal="center" vertical="center" wrapText="1"/>
    </xf>
    <xf numFmtId="0" fontId="30" fillId="3" borderId="77" xfId="0" applyFont="1" applyFill="1" applyBorder="1" applyAlignment="1">
      <alignment horizontal="center" vertical="center" wrapText="1"/>
    </xf>
    <xf numFmtId="0" fontId="30" fillId="3" borderId="78" xfId="0" applyFont="1" applyFill="1" applyBorder="1" applyAlignment="1">
      <alignment horizontal="center" vertical="center" wrapText="1"/>
    </xf>
    <xf numFmtId="0" fontId="59" fillId="2" borderId="0" xfId="0" applyFont="1" applyFill="1" applyAlignment="1">
      <alignment horizontal="center" vertical="center" wrapText="1"/>
    </xf>
    <xf numFmtId="0" fontId="59" fillId="2" borderId="1" xfId="0" applyFont="1" applyFill="1" applyBorder="1" applyAlignment="1">
      <alignment horizontal="center" vertical="center" wrapText="1"/>
    </xf>
    <xf numFmtId="0" fontId="59" fillId="2" borderId="3" xfId="0" applyFont="1" applyFill="1" applyBorder="1" applyAlignment="1">
      <alignment horizontal="center" vertical="center" wrapText="1"/>
    </xf>
    <xf numFmtId="0" fontId="52" fillId="2" borderId="67" xfId="0" applyFont="1" applyFill="1" applyBorder="1" applyAlignment="1">
      <alignment horizontal="center" vertical="center" wrapText="1"/>
    </xf>
    <xf numFmtId="0" fontId="52" fillId="2" borderId="82" xfId="0" applyFont="1" applyFill="1" applyBorder="1" applyAlignment="1">
      <alignment horizontal="center" vertical="center" wrapText="1"/>
    </xf>
    <xf numFmtId="0" fontId="52" fillId="0" borderId="67" xfId="0" applyFont="1" applyBorder="1" applyAlignment="1">
      <alignment horizontal="center" wrapText="1"/>
    </xf>
    <xf numFmtId="0" fontId="52" fillId="0" borderId="67" xfId="0" applyFont="1" applyBorder="1" applyAlignment="1">
      <alignment horizontal="center" vertical="center" wrapText="1"/>
    </xf>
    <xf numFmtId="189" fontId="25" fillId="4" borderId="54" xfId="1" applyNumberFormat="1" applyFont="1" applyFill="1" applyBorder="1" applyAlignment="1">
      <alignment horizontal="center" vertical="center"/>
    </xf>
    <xf numFmtId="189" fontId="25" fillId="4" borderId="29" xfId="1" applyNumberFormat="1" applyFont="1" applyFill="1" applyBorder="1" applyAlignment="1">
      <alignment horizontal="center" vertical="center"/>
    </xf>
    <xf numFmtId="185" fontId="25" fillId="0" borderId="54" xfId="1" applyNumberFormat="1" applyFont="1" applyFill="1" applyBorder="1" applyAlignment="1">
      <alignment horizontal="center" vertical="center"/>
    </xf>
    <xf numFmtId="185" fontId="25" fillId="0" borderId="29" xfId="1" applyNumberFormat="1" applyFont="1" applyFill="1" applyBorder="1" applyAlignment="1">
      <alignment horizontal="center" vertical="center"/>
    </xf>
    <xf numFmtId="0" fontId="52" fillId="4" borderId="67" xfId="0" applyFont="1" applyFill="1" applyBorder="1" applyAlignment="1">
      <alignment horizontal="center" vertical="center" wrapText="1"/>
    </xf>
    <xf numFmtId="185" fontId="27" fillId="0" borderId="82" xfId="1" applyNumberFormat="1" applyFont="1" applyFill="1" applyBorder="1" applyAlignment="1">
      <alignment horizontal="center" vertical="center"/>
    </xf>
    <xf numFmtId="185" fontId="27" fillId="0" borderId="0" xfId="1" applyNumberFormat="1" applyFont="1" applyFill="1" applyBorder="1" applyAlignment="1">
      <alignment horizontal="center" vertical="center"/>
    </xf>
    <xf numFmtId="0" fontId="52" fillId="4" borderId="82" xfId="0" applyFont="1" applyFill="1" applyBorder="1" applyAlignment="1">
      <alignment horizontal="center" vertical="center" wrapText="1"/>
    </xf>
    <xf numFmtId="185" fontId="27" fillId="0" borderId="84" xfId="1" applyNumberFormat="1" applyFont="1" applyFill="1" applyBorder="1" applyAlignment="1">
      <alignment horizontal="center" vertical="center"/>
    </xf>
    <xf numFmtId="190" fontId="5" fillId="2" borderId="137" xfId="0" applyNumberFormat="1" applyFont="1" applyFill="1" applyBorder="1" applyAlignment="1">
      <alignment horizontal="right" vertical="center"/>
    </xf>
    <xf numFmtId="0" fontId="12" fillId="2" borderId="25" xfId="0" applyFont="1" applyFill="1" applyBorder="1" applyAlignment="1">
      <alignment horizontal="left" vertical="top" wrapText="1"/>
    </xf>
    <xf numFmtId="0" fontId="12" fillId="2" borderId="1" xfId="0" applyFont="1" applyFill="1" applyBorder="1" applyAlignment="1">
      <alignment horizontal="left" vertical="top" wrapText="1"/>
    </xf>
    <xf numFmtId="0" fontId="34" fillId="2" borderId="0" xfId="0" applyFont="1" applyFill="1" applyAlignment="1">
      <alignment horizontal="left" vertical="center" wrapText="1"/>
    </xf>
    <xf numFmtId="0" fontId="129" fillId="2" borderId="0" xfId="0" applyFont="1" applyFill="1" applyAlignment="1">
      <alignment horizontal="left" vertical="center" wrapText="1"/>
    </xf>
    <xf numFmtId="196" fontId="30" fillId="0" borderId="25" xfId="0" applyNumberFormat="1" applyFont="1" applyBorder="1" applyAlignment="1">
      <alignment horizontal="center" vertical="center" wrapText="1"/>
    </xf>
    <xf numFmtId="196" fontId="30" fillId="0" borderId="12" xfId="0" applyNumberFormat="1" applyFont="1" applyBorder="1" applyAlignment="1">
      <alignment horizontal="center" vertical="center"/>
    </xf>
    <xf numFmtId="0" fontId="34" fillId="0" borderId="27" xfId="0" applyFont="1" applyBorder="1" applyAlignment="1">
      <alignment horizontal="left" vertical="top" wrapText="1"/>
    </xf>
    <xf numFmtId="0" fontId="34" fillId="0" borderId="23" xfId="0" applyFont="1" applyBorder="1" applyAlignment="1">
      <alignment horizontal="left" vertical="top" wrapText="1"/>
    </xf>
    <xf numFmtId="0" fontId="34" fillId="0" borderId="25" xfId="0" applyFont="1" applyBorder="1" applyAlignment="1">
      <alignment horizontal="left" vertical="top" wrapText="1"/>
    </xf>
    <xf numFmtId="0" fontId="30" fillId="0" borderId="27" xfId="0" applyFont="1" applyBorder="1" applyAlignment="1">
      <alignment horizontal="left" vertical="center"/>
    </xf>
    <xf numFmtId="0" fontId="30" fillId="0" borderId="10" xfId="0" applyFont="1" applyBorder="1" applyAlignment="1">
      <alignment horizontal="left" vertical="center"/>
    </xf>
    <xf numFmtId="0" fontId="30" fillId="0" borderId="23" xfId="0" applyFont="1" applyBorder="1" applyAlignment="1">
      <alignment horizontal="center" vertical="center" wrapText="1"/>
    </xf>
    <xf numFmtId="0" fontId="30" fillId="0" borderId="11" xfId="0" applyFont="1" applyBorder="1" applyAlignment="1">
      <alignment horizontal="center" vertical="center" wrapText="1"/>
    </xf>
    <xf numFmtId="0" fontId="30" fillId="0" borderId="23" xfId="0" applyFont="1" applyBorder="1" applyAlignment="1">
      <alignment horizontal="center" vertical="center"/>
    </xf>
    <xf numFmtId="0" fontId="30" fillId="0" borderId="11" xfId="0" applyFont="1" applyBorder="1" applyAlignment="1">
      <alignment horizontal="center" vertical="center"/>
    </xf>
    <xf numFmtId="0" fontId="30" fillId="0" borderId="17" xfId="0" applyFont="1" applyBorder="1" applyAlignment="1">
      <alignment horizontal="center" vertical="center"/>
    </xf>
    <xf numFmtId="3" fontId="36" fillId="2" borderId="54" xfId="0" applyNumberFormat="1" applyFont="1" applyFill="1" applyBorder="1" applyAlignment="1">
      <alignment horizontal="center" vertical="center"/>
    </xf>
    <xf numFmtId="3" fontId="36" fillId="2" borderId="0" xfId="0" applyNumberFormat="1" applyFont="1" applyFill="1" applyAlignment="1">
      <alignment horizontal="center" vertical="center"/>
    </xf>
    <xf numFmtId="3" fontId="36" fillId="2" borderId="29" xfId="0" applyNumberFormat="1" applyFont="1" applyFill="1" applyBorder="1" applyAlignment="1">
      <alignment horizontal="center" vertical="center"/>
    </xf>
    <xf numFmtId="0" fontId="36" fillId="2" borderId="54" xfId="0" applyFont="1" applyFill="1" applyBorder="1" applyAlignment="1">
      <alignment horizontal="center" vertical="center"/>
    </xf>
    <xf numFmtId="0" fontId="36" fillId="2" borderId="0" xfId="0" applyFont="1" applyFill="1" applyAlignment="1">
      <alignment horizontal="center" vertical="center"/>
    </xf>
    <xf numFmtId="0" fontId="36" fillId="2" borderId="29" xfId="0" applyFont="1" applyFill="1" applyBorder="1" applyAlignment="1">
      <alignment horizontal="center" vertical="center"/>
    </xf>
    <xf numFmtId="0" fontId="34" fillId="2" borderId="0" xfId="0" applyFont="1" applyFill="1" applyAlignment="1">
      <alignment horizontal="left" vertical="top"/>
    </xf>
    <xf numFmtId="0" fontId="39" fillId="0" borderId="0" xfId="0" applyFont="1" applyAlignment="1">
      <alignment horizontal="left" vertical="top"/>
    </xf>
    <xf numFmtId="0" fontId="39" fillId="0" borderId="44" xfId="0" applyFont="1" applyBorder="1" applyAlignment="1">
      <alignment horizontal="left" vertical="top"/>
    </xf>
    <xf numFmtId="0" fontId="34" fillId="2" borderId="0" xfId="0" applyFont="1" applyFill="1" applyAlignment="1">
      <alignment horizontal="left" vertical="top" wrapText="1"/>
    </xf>
    <xf numFmtId="0" fontId="39" fillId="0" borderId="44" xfId="0" applyFont="1" applyBorder="1" applyAlignment="1">
      <alignment horizontal="left" vertical="top" wrapText="1"/>
    </xf>
    <xf numFmtId="0" fontId="25" fillId="2" borderId="2"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5" fillId="2" borderId="49" xfId="0" applyFont="1" applyFill="1" applyBorder="1" applyAlignment="1">
      <alignment horizontal="center" vertical="center" wrapText="1"/>
    </xf>
    <xf numFmtId="0" fontId="129" fillId="4" borderId="80" xfId="0" applyFont="1" applyFill="1" applyBorder="1" applyAlignment="1">
      <alignment horizontal="left" vertical="top" wrapText="1"/>
    </xf>
    <xf numFmtId="0" fontId="129" fillId="4" borderId="81" xfId="0" applyFont="1" applyFill="1" applyBorder="1" applyAlignment="1">
      <alignment horizontal="left" vertical="top" wrapText="1"/>
    </xf>
    <xf numFmtId="0" fontId="34" fillId="2" borderId="44" xfId="0" applyFont="1" applyFill="1" applyBorder="1" applyAlignment="1">
      <alignment horizontal="left" vertical="top"/>
    </xf>
  </cellXfs>
  <cellStyles count="9252">
    <cellStyle name="_0 -Preenchido_CPFL-PIRATININGA_2_CICLO_DADOS_INICIAIS_Of" xfId="56" xr:uid="{00000000-0005-0000-0000-000000000000}"/>
    <cellStyle name="_0 -Preenchido_CPFL-PIRATININGA_2_CICLO_DADOS_INICIAIS_Of.037_270207" xfId="57" xr:uid="{00000000-0005-0000-0000-000001000000}"/>
    <cellStyle name="_0 -Preenchido_CPFL-PIRATININGA_2_CICLO_DADOS_INICIAIS_Of.037_270207(V 09-04-07)" xfId="58" xr:uid="{00000000-0005-0000-0000-000002000000}"/>
    <cellStyle name="_0 -Preenchido_CPFL-PIRATININGA_2_CICLO_DADOS_INICIAIS_Of.037_270207(V 09-04-07)_Instr. Financ." xfId="59" xr:uid="{00000000-0005-0000-0000-000003000000}"/>
    <cellStyle name="_0 -Preenchido_CPFL-PIRATININGA_2_CICLO_DADOS_INICIAIS_Of.037_270207(V 09-04-07)_Instr. Financ. 2" xfId="779" xr:uid="{00000000-0005-0000-0000-000004000000}"/>
    <cellStyle name="_0 -Preenchido_CPFL-PIRATININGA_2_CICLO_DADOS_INICIAIS_Of.037_270207(V 09-04-07)_Instr. Financ._BALANÇO" xfId="60" xr:uid="{00000000-0005-0000-0000-000005000000}"/>
    <cellStyle name="_0 -Preenchido_CPFL-PIRATININGA_2_CICLO_DADOS_INICIAIS_Of.037_270207(V 09-04-07)_Instr. Financ._Pasta1" xfId="61" xr:uid="{00000000-0005-0000-0000-000006000000}"/>
    <cellStyle name="_0 -Preenchido_CPFL-PIRATININGA_2_CICLO_DADOS_INICIAIS_Of.037_270207(V 09-04-07)_Instr. Financ._Pasta1 2" xfId="780" xr:uid="{00000000-0005-0000-0000-000007000000}"/>
    <cellStyle name="_0 -Preenchido_CPFL-PIRATININGA_2_CICLO_DADOS_INICIAIS_Of.037_270207(VF)" xfId="62" xr:uid="{00000000-0005-0000-0000-000008000000}"/>
    <cellStyle name="_0 -Preenchido_CPFL-PIRATININGA_2_CICLO_DADOS_INICIAIS_Of.037_270207(VF)_Instr. Financ." xfId="63" xr:uid="{00000000-0005-0000-0000-000009000000}"/>
    <cellStyle name="_0 -Preenchido_CPFL-PIRATININGA_2_CICLO_DADOS_INICIAIS_Of.037_270207(VF)_Instr. Financ. 2" xfId="781" xr:uid="{00000000-0005-0000-0000-00000A000000}"/>
    <cellStyle name="_0 -Preenchido_CPFL-PIRATININGA_2_CICLO_DADOS_INICIAIS_Of.037_270207(VF)_Instr. Financ._BALANÇO" xfId="64" xr:uid="{00000000-0005-0000-0000-00000B000000}"/>
    <cellStyle name="_0 -Preenchido_CPFL-PIRATININGA_2_CICLO_DADOS_INICIAIS_Of.037_270207(VF)_Instr. Financ._Pasta1" xfId="65" xr:uid="{00000000-0005-0000-0000-00000C000000}"/>
    <cellStyle name="_0 -Preenchido_CPFL-PIRATININGA_2_CICLO_DADOS_INICIAIS_Of.037_270207(VF)_Instr. Financ._Pasta1 2" xfId="782" xr:uid="{00000000-0005-0000-0000-00000D000000}"/>
    <cellStyle name="_0 -Preenchido_CPFL-PIRATININGA_2_CICLO_DADOS_INICIAIS_Of.037_270207_Instr. Financ." xfId="66" xr:uid="{00000000-0005-0000-0000-00000E000000}"/>
    <cellStyle name="_0 -Preenchido_CPFL-PIRATININGA_2_CICLO_DADOS_INICIAIS_Of.037_270207_Instr. Financ. 2" xfId="783" xr:uid="{00000000-0005-0000-0000-00000F000000}"/>
    <cellStyle name="_0 -Preenchido_CPFL-PIRATININGA_2_CICLO_DADOS_INICIAIS_Of.037_270207_Instr. Financ._BALANÇO" xfId="67" xr:uid="{00000000-0005-0000-0000-000010000000}"/>
    <cellStyle name="_0 -Preenchido_CPFL-PIRATININGA_2_CICLO_DADOS_INICIAIS_Of.037_270207_Instr. Financ._Pasta1" xfId="68" xr:uid="{00000000-0005-0000-0000-000011000000}"/>
    <cellStyle name="_0 -Preenchido_CPFL-PIRATININGA_2_CICLO_DADOS_INICIAIS_Of.037_270207_Instr. Financ._Pasta1 2" xfId="784" xr:uid="{00000000-0005-0000-0000-000012000000}"/>
    <cellStyle name="_0 -Preenchido_CPFL-PIRATININGA_2_CICLO_DADOS_INICIAIS_Of.037_270207-EV 17abril" xfId="69" xr:uid="{00000000-0005-0000-0000-000013000000}"/>
    <cellStyle name="_0 -Preenchido_CPFL-PIRATININGA_2_CICLO_DADOS_INICIAIS_Of.037_270207-EV 17abril_Instr. Financ." xfId="70" xr:uid="{00000000-0005-0000-0000-000014000000}"/>
    <cellStyle name="_0 -Preenchido_CPFL-PIRATININGA_2_CICLO_DADOS_INICIAIS_Of.037_270207-EV 17abril_Instr. Financ. 2" xfId="785" xr:uid="{00000000-0005-0000-0000-000015000000}"/>
    <cellStyle name="_0 -Preenchido_CPFL-PIRATININGA_2_CICLO_DADOS_INICIAIS_Of.037_270207-EV 17abril_Instr. Financ._BALANÇO" xfId="71" xr:uid="{00000000-0005-0000-0000-000016000000}"/>
    <cellStyle name="_0 -Preenchido_CPFL-PIRATININGA_2_CICLO_DADOS_INICIAIS_Of.037_270207-EV 17abril_Instr. Financ._Pasta1" xfId="72" xr:uid="{00000000-0005-0000-0000-000017000000}"/>
    <cellStyle name="_0 -Preenchido_CPFL-PIRATININGA_2_CICLO_DADOS_INICIAIS_Of.037_270207-EV 17abril_Instr. Financ._Pasta1 2" xfId="786" xr:uid="{00000000-0005-0000-0000-000018000000}"/>
    <cellStyle name="_0 -Preenchido_CPFL-PIRATININGA_2_CICLO_DADOS_INICIAIS_Of_Instr. Financ." xfId="73" xr:uid="{00000000-0005-0000-0000-000019000000}"/>
    <cellStyle name="_0 -Preenchido_CPFL-PIRATININGA_2_CICLO_DADOS_INICIAIS_Of_Instr. Financ. 2" xfId="787" xr:uid="{00000000-0005-0000-0000-00001A000000}"/>
    <cellStyle name="_0 -Preenchido_CPFL-PIRATININGA_2_CICLO_DADOS_INICIAIS_Of_Instr. Financ._BALANÇO" xfId="74" xr:uid="{00000000-0005-0000-0000-00001B000000}"/>
    <cellStyle name="_0 -Preenchido_CPFL-PIRATININGA_2_CICLO_DADOS_INICIAIS_Of_Instr. Financ._Pasta1" xfId="75" xr:uid="{00000000-0005-0000-0000-00001C000000}"/>
    <cellStyle name="_0 -Preenchido_CPFL-PIRATININGA_2_CICLO_DADOS_INICIAIS_Of_Instr. Financ._Pasta1 2" xfId="788" xr:uid="{00000000-0005-0000-0000-00001D000000}"/>
    <cellStyle name="_15. Custos Operacionais versão FINAL (FC 160507)" xfId="76" xr:uid="{00000000-0005-0000-0000-00001E000000}"/>
    <cellStyle name="_15. Custos Operacionais versão FINAL (FC 160507)_Instr. Financ." xfId="77" xr:uid="{00000000-0005-0000-0000-00001F000000}"/>
    <cellStyle name="_15. Custos Operacionais versão FINAL (FC 160507)_Instr. Financ. 2" xfId="789" xr:uid="{00000000-0005-0000-0000-000020000000}"/>
    <cellStyle name="_15. Custos Operacionais versão FINAL (FC 160507)_Instr. Financ._BALANÇO" xfId="78" xr:uid="{00000000-0005-0000-0000-000021000000}"/>
    <cellStyle name="_15. Custos Operacionais versão FINAL (FC 160507)_Instr. Financ._Pasta1" xfId="79" xr:uid="{00000000-0005-0000-0000-000022000000}"/>
    <cellStyle name="_15. Custos Operacionais versão FINAL (FC 160507)_Instr. Financ._Pasta1 2" xfId="790" xr:uid="{00000000-0005-0000-0000-000023000000}"/>
    <cellStyle name="_2007.04.08 CEMAT CVAvIRT 2007" xfId="80" xr:uid="{00000000-0005-0000-0000-000024000000}"/>
    <cellStyle name="_2007.04.08 CEMAT CVAvIRT 2007_Instr. Financ." xfId="81" xr:uid="{00000000-0005-0000-0000-000025000000}"/>
    <cellStyle name="_2007.04.08 CEMAT CVAvIRT 2007_Instr. Financ._Pasta1" xfId="82" xr:uid="{00000000-0005-0000-0000-000026000000}"/>
    <cellStyle name="_2007.04.08 CEMAT CVAvIRT 2007_Instr. Financ._Pasta1 2" xfId="791" xr:uid="{00000000-0005-0000-0000-000027000000}"/>
    <cellStyle name="_2007.04.08 CEMAT IRT 2007 Pleito" xfId="83" xr:uid="{00000000-0005-0000-0000-000028000000}"/>
    <cellStyle name="_2007.04.08 CEMAT IRT 2007 Pleito_Instr. Financ." xfId="84" xr:uid="{00000000-0005-0000-0000-000029000000}"/>
    <cellStyle name="_2007.04.08 CEMAT IRT 2007 Pleito_Instr. Financ. 2" xfId="792" xr:uid="{00000000-0005-0000-0000-00002A000000}"/>
    <cellStyle name="_2007.04.08 CEMAT IRT 2007 Pleito_Instr. Financ._BALANÇO" xfId="85" xr:uid="{00000000-0005-0000-0000-00002B000000}"/>
    <cellStyle name="_2007.04.08 CEMAT IRT 2007 Pleito_Instr. Financ._Pasta1" xfId="86" xr:uid="{00000000-0005-0000-0000-00002C000000}"/>
    <cellStyle name="_2007.04.08 CEMAT IRT 2007 Pleito_Instr. Financ._Pasta1 2" xfId="793" xr:uid="{00000000-0005-0000-0000-00002D000000}"/>
    <cellStyle name="_ADIANTAMENTO SOBRECONTRATAÇÃO" xfId="87" xr:uid="{00000000-0005-0000-0000-00002E000000}"/>
    <cellStyle name="_ADIANTAMENTO SOBRECONTRATAÇÃO_Instr. Financ." xfId="88" xr:uid="{00000000-0005-0000-0000-00002F000000}"/>
    <cellStyle name="_ADIANTAMENTO SOBRECONTRATAÇÃO_Instr. Financ._Pasta1" xfId="89" xr:uid="{00000000-0005-0000-0000-000030000000}"/>
    <cellStyle name="_ADIANTAMENTO SOBRECONTRATAÇÃO_Instr. Financ._Pasta1 2" xfId="794" xr:uid="{00000000-0005-0000-0000-000031000000}"/>
    <cellStyle name="_AMPLA_Repasse sobrecontratação" xfId="90" xr:uid="{00000000-0005-0000-0000-000032000000}"/>
    <cellStyle name="_AMPLA_Repasse sobrecontratação_Instr. Financ." xfId="91" xr:uid="{00000000-0005-0000-0000-000033000000}"/>
    <cellStyle name="_AMPLA_Repasse sobrecontratação_Instr. Financ._Pasta1" xfId="92" xr:uid="{00000000-0005-0000-0000-000034000000}"/>
    <cellStyle name="_AMPLA_Repasse sobrecontratação_Instr. Financ._Pasta1 2" xfId="795" xr:uid="{00000000-0005-0000-0000-000035000000}"/>
    <cellStyle name="_ANEXO II_Carta_CT_DP_3_06_Memória" xfId="93" xr:uid="{00000000-0005-0000-0000-000036000000}"/>
    <cellStyle name="_ANEXO II_Carta_CT_DP_3_06_Memória_Instr. Financ." xfId="94" xr:uid="{00000000-0005-0000-0000-000037000000}"/>
    <cellStyle name="_ANEXO II_Carta_CT_DP_3_06_Memória_Instr. Financ._Pasta1" xfId="95" xr:uid="{00000000-0005-0000-0000-000038000000}"/>
    <cellStyle name="_ANEXO II_Carta_CT_DP_3_06_Memória_Instr. Financ._Pasta1 2" xfId="796" xr:uid="{00000000-0005-0000-0000-000039000000}"/>
    <cellStyle name="_Bragantina-SobrasExposição1" xfId="96" xr:uid="{00000000-0005-0000-0000-00003A000000}"/>
    <cellStyle name="_Bragantina-SobrasExposição1 2" xfId="456" xr:uid="{00000000-0005-0000-0000-00003B000000}"/>
    <cellStyle name="_Bragantina-SobrasExposição1_Instr. Financ." xfId="97" xr:uid="{00000000-0005-0000-0000-00003C000000}"/>
    <cellStyle name="_Bragantina-SobrasExposição1_Instr. Financ. 2" xfId="797" xr:uid="{00000000-0005-0000-0000-00003D000000}"/>
    <cellStyle name="_Bragantina-SobrasExposição1_Instr. Financ._BALANÇO" xfId="98" xr:uid="{00000000-0005-0000-0000-00003E000000}"/>
    <cellStyle name="_Bragantina-SobrasExposição1_Instr. Financ._Pasta1" xfId="99" xr:uid="{00000000-0005-0000-0000-00003F000000}"/>
    <cellStyle name="_Bragantina-SobrasExposição1_Instr. Financ._Pasta1 2" xfId="798" xr:uid="{00000000-0005-0000-0000-000040000000}"/>
    <cellStyle name="_CELPE - Repasse sobrecontratação" xfId="100" xr:uid="{00000000-0005-0000-0000-000041000000}"/>
    <cellStyle name="_CELPE - Repasse sobrecontratação 2" xfId="101" xr:uid="{00000000-0005-0000-0000-000042000000}"/>
    <cellStyle name="_CELPE - Repasse sobrecontratação 2_Instr. Financ." xfId="102" xr:uid="{00000000-0005-0000-0000-000043000000}"/>
    <cellStyle name="_CELPE - Repasse sobrecontratação 2_Instr. Financ._Pasta1" xfId="103" xr:uid="{00000000-0005-0000-0000-000044000000}"/>
    <cellStyle name="_CELPE - Repasse sobrecontratação 2_Instr. Financ._Pasta1 2" xfId="799" xr:uid="{00000000-0005-0000-0000-000045000000}"/>
    <cellStyle name="_CELPE - Repasse sobrecontratação_Instr. Financ." xfId="104" xr:uid="{00000000-0005-0000-0000-000046000000}"/>
    <cellStyle name="_CELPE - Repasse sobrecontratação_Instr. Financ._Pasta1" xfId="105" xr:uid="{00000000-0005-0000-0000-000047000000}"/>
    <cellStyle name="_CELPE - Repasse sobrecontratação_Instr. Financ._Pasta1 2" xfId="800" xr:uid="{00000000-0005-0000-0000-000048000000}"/>
    <cellStyle name="_CEMAT - Repasse sobrecontratação" xfId="106" xr:uid="{00000000-0005-0000-0000-000049000000}"/>
    <cellStyle name="_CEMAT - Repasse sobrecontratação_Instr. Financ." xfId="107" xr:uid="{00000000-0005-0000-0000-00004A000000}"/>
    <cellStyle name="_CEMAT - Repasse sobrecontratação_Instr. Financ._Pasta1" xfId="108" xr:uid="{00000000-0005-0000-0000-00004B000000}"/>
    <cellStyle name="_CEMAT - Repasse sobrecontratação_Instr. Financ._Pasta1 2" xfId="801" xr:uid="{00000000-0005-0000-0000-00004C000000}"/>
    <cellStyle name="_CEMIG - Repasse sobrecontratação" xfId="109" xr:uid="{00000000-0005-0000-0000-00004D000000}"/>
    <cellStyle name="_CEMIG - Repasse sobrecontratação_Instr. Financ." xfId="110" xr:uid="{00000000-0005-0000-0000-00004E000000}"/>
    <cellStyle name="_CEMIG - Repasse sobrecontratação_Instr. Financ._Pasta1" xfId="111" xr:uid="{00000000-0005-0000-0000-00004F000000}"/>
    <cellStyle name="_CEMIG - Repasse sobrecontratação_Instr. Financ._Pasta1 2" xfId="802" xr:uid="{00000000-0005-0000-0000-000050000000}"/>
    <cellStyle name="_Cópia de 2006.05.10 EEB IRT 2006 pleito" xfId="112" xr:uid="{00000000-0005-0000-0000-000051000000}"/>
    <cellStyle name="_Cópia de 2006.05.10 EEB IRT 2006 pleito 2" xfId="457" xr:uid="{00000000-0005-0000-0000-000052000000}"/>
    <cellStyle name="_Cópia de 2006.05.10 EEB IRT 2006 pleito_Instr. Financ." xfId="113" xr:uid="{00000000-0005-0000-0000-000053000000}"/>
    <cellStyle name="_Cópia de 2006.05.10 EEB IRT 2006 pleito_Instr. Financ. 2" xfId="803" xr:uid="{00000000-0005-0000-0000-000054000000}"/>
    <cellStyle name="_Cópia de 2006.05.10 EEB IRT 2006 pleito_Instr. Financ._BALANÇO" xfId="114" xr:uid="{00000000-0005-0000-0000-000055000000}"/>
    <cellStyle name="_Cópia de 2006.05.10 EEB IRT 2006 pleito_Instr. Financ._Pasta1" xfId="115" xr:uid="{00000000-0005-0000-0000-000056000000}"/>
    <cellStyle name="_Cópia de 2006.05.10 EEB IRT 2006 pleito_Instr. Financ._Pasta1 2" xfId="804" xr:uid="{00000000-0005-0000-0000-000057000000}"/>
    <cellStyle name="_Correção e apuração PIS COFINS 26-08-2005_CEB" xfId="116" xr:uid="{00000000-0005-0000-0000-000058000000}"/>
    <cellStyle name="_Correção e apuração PIS COFINS 26-08-2005_CEB_Instr. Financ." xfId="117" xr:uid="{00000000-0005-0000-0000-000059000000}"/>
    <cellStyle name="_Correção e apuração PIS COFINS 26-08-2005_CEB_Instr. Financ._Pasta1" xfId="118" xr:uid="{00000000-0005-0000-0000-00005A000000}"/>
    <cellStyle name="_Correção e apuração PIS COFINS 26-08-2005_CEB_Instr. Financ._Pasta1 2" xfId="805" xr:uid="{00000000-0005-0000-0000-00005B000000}"/>
    <cellStyle name="_CPFL PAULISTA - Repasse sobrecontratação" xfId="119" xr:uid="{00000000-0005-0000-0000-00005C000000}"/>
    <cellStyle name="_CPFL PAULISTA - Repasse sobrecontratação_Instr. Financ." xfId="120" xr:uid="{00000000-0005-0000-0000-00005D000000}"/>
    <cellStyle name="_CPFL PAULISTA - Repasse sobrecontratação_Instr. Financ._Pasta1" xfId="121" xr:uid="{00000000-0005-0000-0000-00005E000000}"/>
    <cellStyle name="_CPFL PAULISTA - Repasse sobrecontratação_Instr. Financ._Pasta1 2" xfId="806" xr:uid="{00000000-0005-0000-0000-00005F000000}"/>
    <cellStyle name="_CPFL-SobrasExposiçãoSubmercados" xfId="122" xr:uid="{00000000-0005-0000-0000-000060000000}"/>
    <cellStyle name="_CPFL-SobrasExposiçãoSubmercados 2" xfId="458" xr:uid="{00000000-0005-0000-0000-000061000000}"/>
    <cellStyle name="_CPFL-SobrasExposiçãoSubmercados_Cálculo CVAs_COPEL-DIS_MAIO_2008_CONTABILIZAÇÃO" xfId="123" xr:uid="{00000000-0005-0000-0000-000062000000}"/>
    <cellStyle name="_CPFL-SobrasExposiçãoSubmercados_Cálculo CVAs_COPEL-DIS_MAIO_2008_CONTABILIZAÇÃO_2008" xfId="124" xr:uid="{00000000-0005-0000-0000-000063000000}"/>
    <cellStyle name="_CPFL-SobrasExposiçãoSubmercados_Cálculo CVAs_COPEL-DIS_MAIO_2008_CONTABILIZAÇÃO_Conciliação TUSD Resultado" xfId="125" xr:uid="{00000000-0005-0000-0000-000064000000}"/>
    <cellStyle name="_CPFL-SobrasExposiçãoSubmercados_Fator Novo e Antigo 4 anos" xfId="126" xr:uid="{00000000-0005-0000-0000-000065000000}"/>
    <cellStyle name="_CPFL-SobrasExposiçãoSubmercados_Fator Novo e Antigo 4 anos_Instr. Financ." xfId="127" xr:uid="{00000000-0005-0000-0000-000066000000}"/>
    <cellStyle name="_CPFL-SobrasExposiçãoSubmercados_Fator Novo e Antigo 4 anos_Instr. Financ. 2" xfId="807" xr:uid="{00000000-0005-0000-0000-000067000000}"/>
    <cellStyle name="_CPFL-SobrasExposiçãoSubmercados_Fator Novo e Antigo 4 anos_Instr. Financ._BALANÇO" xfId="128" xr:uid="{00000000-0005-0000-0000-000068000000}"/>
    <cellStyle name="_CPFL-SobrasExposiçãoSubmercados_Fator Novo e Antigo 4 anos_Instr. Financ._Pasta1" xfId="129" xr:uid="{00000000-0005-0000-0000-000069000000}"/>
    <cellStyle name="_CPFL-SobrasExposiçãoSubmercados_Fator Novo e Antigo 4 anos_Instr. Financ._Pasta1 2" xfId="808" xr:uid="{00000000-0005-0000-0000-00006A000000}"/>
    <cellStyle name="_CPFL-SobrasExposiçãoSubmercados_Instr. Financ." xfId="130" xr:uid="{00000000-0005-0000-0000-00006B000000}"/>
    <cellStyle name="_CPFL-SobrasExposiçãoSubmercados_Instr. Financ. 2" xfId="809" xr:uid="{00000000-0005-0000-0000-00006C000000}"/>
    <cellStyle name="_CPFL-SobrasExposiçãoSubmercados_Instr. Financ._BALANÇO" xfId="131" xr:uid="{00000000-0005-0000-0000-00006D000000}"/>
    <cellStyle name="_CPFL-SobrasExposiçãoSubmercados_Instr. Financ._Pasta1" xfId="132" xr:uid="{00000000-0005-0000-0000-00006E000000}"/>
    <cellStyle name="_CPFL-SobrasExposiçãoSubmercados_Instr. Financ._Pasta1 2" xfId="810" xr:uid="{00000000-0005-0000-0000-00006F000000}"/>
    <cellStyle name="_CPFL-SobrasExposiçãoSubmercados_SOBRECONTRATAÇÃO-RES 255-2007-ap038-07-CPFL07" xfId="133" xr:uid="{00000000-0005-0000-0000-000070000000}"/>
    <cellStyle name="_CPFL-SobrasExposiçãoSubmercados_SOBRECONTRATAÇÃO-RES 255-2007-ap038-07-CPFL07_Instr. Financ." xfId="134" xr:uid="{00000000-0005-0000-0000-000071000000}"/>
    <cellStyle name="_CPFL-SobrasExposiçãoSubmercados_SOBRECONTRATAÇÃO-RES 255-2007-ap038-07-CPFL07_Instr. Financ. 2" xfId="811" xr:uid="{00000000-0005-0000-0000-000072000000}"/>
    <cellStyle name="_CPFL-SobrasExposiçãoSubmercados_SOBRECONTRATAÇÃO-RES 255-2007-ap038-07-CPFL07_Instr. Financ._BALANÇO" xfId="135" xr:uid="{00000000-0005-0000-0000-000073000000}"/>
    <cellStyle name="_CPFL-SobrasExposiçãoSubmercados_SOBRECONTRATAÇÃO-RES 255-2007-ap038-07-CPFL07_Instr. Financ._Pasta1" xfId="136" xr:uid="{00000000-0005-0000-0000-000074000000}"/>
    <cellStyle name="_CPFL-SobrasExposiçãoSubmercados_SOBRECONTRATAÇÃO-RES 255-2007-ap038-07-CPFL07_Instr. Financ._Pasta1 2" xfId="812" xr:uid="{00000000-0005-0000-0000-000075000000}"/>
    <cellStyle name="_CVA e Sobre - Copel 2009" xfId="137" xr:uid="{00000000-0005-0000-0000-000076000000}"/>
    <cellStyle name="_CVAs_2008_2009_agosto2008 _contabilização -ALTERADA" xfId="138" xr:uid="{00000000-0005-0000-0000-000077000000}"/>
    <cellStyle name="_CVAs_2008_2009_julho2008 _contabilização" xfId="139" xr:uid="{00000000-0005-0000-0000-000078000000}"/>
    <cellStyle name="_ELEKTRO - Dados Repasse sobrecontratação" xfId="140" xr:uid="{00000000-0005-0000-0000-000079000000}"/>
    <cellStyle name="_ELEKTRO - Dados Repasse sobrecontratação_Instr. Financ." xfId="141" xr:uid="{00000000-0005-0000-0000-00007A000000}"/>
    <cellStyle name="_ELEKTRO - Dados Repasse sobrecontratação_Instr. Financ._Pasta1" xfId="142" xr:uid="{00000000-0005-0000-0000-00007B000000}"/>
    <cellStyle name="_ELEKTRO - Dados Repasse sobrecontratação_Instr. Financ._Pasta1 2" xfId="813" xr:uid="{00000000-0005-0000-0000-00007C000000}"/>
    <cellStyle name="_ELEKTRO_Repasse-sobrecontratação" xfId="143" xr:uid="{00000000-0005-0000-0000-00007D000000}"/>
    <cellStyle name="_ELEKTRO_Repasse-sobrecontratação_Instr. Financ." xfId="144" xr:uid="{00000000-0005-0000-0000-00007E000000}"/>
    <cellStyle name="_ELEKTRO_Repasse-sobrecontratação_Instr. Financ._Pasta1" xfId="145" xr:uid="{00000000-0005-0000-0000-00007F000000}"/>
    <cellStyle name="_ELEKTRO_Repasse-sobrecontratação_Instr. Financ._Pasta1 2" xfId="814" xr:uid="{00000000-0005-0000-0000-000080000000}"/>
    <cellStyle name="_ELEKTRO-tarifa media - para CVA" xfId="146" xr:uid="{00000000-0005-0000-0000-000081000000}"/>
    <cellStyle name="_ELEKTRO-tarifa media - para CVA_Instr. Financ." xfId="147" xr:uid="{00000000-0005-0000-0000-000082000000}"/>
    <cellStyle name="_ELEKTRO-tarifa media - para CVA_Instr. Financ._Pasta1" xfId="148" xr:uid="{00000000-0005-0000-0000-000083000000}"/>
    <cellStyle name="_ELEKTRO-tarifa media - para CVA_Instr. Financ._Pasta1 2" xfId="815" xr:uid="{00000000-0005-0000-0000-000084000000}"/>
    <cellStyle name="_ELETROPAULO 2007 - Repasse sobrecontratação" xfId="149" xr:uid="{00000000-0005-0000-0000-000085000000}"/>
    <cellStyle name="_ELETROPAULO 2007 - Repasse sobrecontratação_Instr. Financ." xfId="150" xr:uid="{00000000-0005-0000-0000-000086000000}"/>
    <cellStyle name="_ELETROPAULO 2007 - Repasse sobrecontratação_Instr. Financ._Pasta1" xfId="151" xr:uid="{00000000-0005-0000-0000-000087000000}"/>
    <cellStyle name="_ELETROPAULO 2007 - Repasse sobrecontratação_Instr. Financ._Pasta1 2" xfId="816" xr:uid="{00000000-0005-0000-0000-000088000000}"/>
    <cellStyle name="_energia nova" xfId="152" xr:uid="{00000000-0005-0000-0000-000089000000}"/>
    <cellStyle name="_energia nova 2" xfId="817" xr:uid="{00000000-0005-0000-0000-00008A000000}"/>
    <cellStyle name="_energia nova_BALANÇO" xfId="153" xr:uid="{00000000-0005-0000-0000-00008B000000}"/>
    <cellStyle name="_energia nova_Pasta1" xfId="154" xr:uid="{00000000-0005-0000-0000-00008C000000}"/>
    <cellStyle name="_energia nova_Pasta1 2" xfId="818" xr:uid="{00000000-0005-0000-0000-00008D000000}"/>
    <cellStyle name="_ENERGIA-RESUMO" xfId="155" xr:uid="{00000000-0005-0000-0000-00008E000000}"/>
    <cellStyle name="_ENERGIA-RESUMO_Instr. Financ." xfId="156" xr:uid="{00000000-0005-0000-0000-00008F000000}"/>
    <cellStyle name="_ENERGIA-RESUMO_Instr. Financ._Pasta1" xfId="157" xr:uid="{00000000-0005-0000-0000-000090000000}"/>
    <cellStyle name="_ENERGIA-RESUMO_Instr. Financ._Pasta1 2" xfId="819" xr:uid="{00000000-0005-0000-0000-000091000000}"/>
    <cellStyle name="_Enersul Impacto LPT_FINAL_22_02_07" xfId="158" xr:uid="{00000000-0005-0000-0000-000092000000}"/>
    <cellStyle name="_Enersul Impacto LPT_FINAL_22_02_07_Fator Novo e Antigo 4 anos" xfId="159" xr:uid="{00000000-0005-0000-0000-000093000000}"/>
    <cellStyle name="_Enersul Impacto LPT_FINAL_22_02_07_Fator Novo e Antigo 4 anos_Instr. Financ." xfId="160" xr:uid="{00000000-0005-0000-0000-000094000000}"/>
    <cellStyle name="_Enersul Impacto LPT_FINAL_22_02_07_Fator Novo e Antigo 4 anos_Instr. Financ. 2" xfId="820" xr:uid="{00000000-0005-0000-0000-000095000000}"/>
    <cellStyle name="_Enersul Impacto LPT_FINAL_22_02_07_Fator Novo e Antigo 4 anos_Instr. Financ._BALANÇO" xfId="161" xr:uid="{00000000-0005-0000-0000-000096000000}"/>
    <cellStyle name="_Enersul Impacto LPT_FINAL_22_02_07_Fator Novo e Antigo 4 anos_Instr. Financ._Pasta1" xfId="162" xr:uid="{00000000-0005-0000-0000-000097000000}"/>
    <cellStyle name="_Enersul Impacto LPT_FINAL_22_02_07_Fator Novo e Antigo 4 anos_Instr. Financ._Pasta1 2" xfId="821" xr:uid="{00000000-0005-0000-0000-000098000000}"/>
    <cellStyle name="_Enersul Impacto LPT_FINAL_22_02_07_Instr. Financ." xfId="163" xr:uid="{00000000-0005-0000-0000-000099000000}"/>
    <cellStyle name="_Enersul Impacto LPT_FINAL_22_02_07_Instr. Financ. 2" xfId="822" xr:uid="{00000000-0005-0000-0000-00009A000000}"/>
    <cellStyle name="_Enersul Impacto LPT_FINAL_22_02_07_Instr. Financ._BALANÇO" xfId="164" xr:uid="{00000000-0005-0000-0000-00009B000000}"/>
    <cellStyle name="_Enersul Impacto LPT_FINAL_22_02_07_Instr. Financ._Pasta1" xfId="165" xr:uid="{00000000-0005-0000-0000-00009C000000}"/>
    <cellStyle name="_Enersul Impacto LPT_FINAL_22_02_07_Instr. Financ._Pasta1 2" xfId="823" xr:uid="{00000000-0005-0000-0000-00009D000000}"/>
    <cellStyle name="_Enersul Impacto PLT v1" xfId="166" xr:uid="{00000000-0005-0000-0000-00009E000000}"/>
    <cellStyle name="_Enersul Impacto PLT v1_Fator Novo e Antigo 4 anos" xfId="167" xr:uid="{00000000-0005-0000-0000-00009F000000}"/>
    <cellStyle name="_Enersul Impacto PLT v1_Fator Novo e Antigo 4 anos_Instr. Financ." xfId="168" xr:uid="{00000000-0005-0000-0000-0000A0000000}"/>
    <cellStyle name="_Enersul Impacto PLT v1_Fator Novo e Antigo 4 anos_Instr. Financ. 2" xfId="824" xr:uid="{00000000-0005-0000-0000-0000A1000000}"/>
    <cellStyle name="_Enersul Impacto PLT v1_Fator Novo e Antigo 4 anos_Instr. Financ._BALANÇO" xfId="169" xr:uid="{00000000-0005-0000-0000-0000A2000000}"/>
    <cellStyle name="_Enersul Impacto PLT v1_Fator Novo e Antigo 4 anos_Instr. Financ._Pasta1" xfId="170" xr:uid="{00000000-0005-0000-0000-0000A3000000}"/>
    <cellStyle name="_Enersul Impacto PLT v1_Fator Novo e Antigo 4 anos_Instr. Financ._Pasta1 2" xfId="825" xr:uid="{00000000-0005-0000-0000-0000A4000000}"/>
    <cellStyle name="_Enersul Impacto PLT v1_Instr. Financ." xfId="171" xr:uid="{00000000-0005-0000-0000-0000A5000000}"/>
    <cellStyle name="_Enersul Impacto PLT v1_Instr. Financ. 2" xfId="826" xr:uid="{00000000-0005-0000-0000-0000A6000000}"/>
    <cellStyle name="_Enersul Impacto PLT v1_Instr. Financ._BALANÇO" xfId="172" xr:uid="{00000000-0005-0000-0000-0000A7000000}"/>
    <cellStyle name="_Enersul Impacto PLT v1_Instr. Financ._Pasta1" xfId="173" xr:uid="{00000000-0005-0000-0000-0000A8000000}"/>
    <cellStyle name="_Enersul Impacto PLT v1_Instr. Financ._Pasta1 2" xfId="827" xr:uid="{00000000-0005-0000-0000-0000A9000000}"/>
    <cellStyle name="_ESCELSA_RESPOSTA_OFÍCIO_325_DEFINITIVO" xfId="174" xr:uid="{00000000-0005-0000-0000-0000AA000000}"/>
    <cellStyle name="_ESCELSA_RESPOSTA_OFÍCIO_325_DEFINITIVO_Fator Novo e Antigo 4 anos" xfId="175" xr:uid="{00000000-0005-0000-0000-0000AB000000}"/>
    <cellStyle name="_ESCELSA_RESPOSTA_OFÍCIO_325_DEFINITIVO_Fator Novo e Antigo 4 anos_Instr. Financ." xfId="176" xr:uid="{00000000-0005-0000-0000-0000AC000000}"/>
    <cellStyle name="_ESCELSA_RESPOSTA_OFÍCIO_325_DEFINITIVO_Fator Novo e Antigo 4 anos_Instr. Financ. 2" xfId="828" xr:uid="{00000000-0005-0000-0000-0000AD000000}"/>
    <cellStyle name="_ESCELSA_RESPOSTA_OFÍCIO_325_DEFINITIVO_Fator Novo e Antigo 4 anos_Instr. Financ._BALANÇO" xfId="177" xr:uid="{00000000-0005-0000-0000-0000AE000000}"/>
    <cellStyle name="_ESCELSA_RESPOSTA_OFÍCIO_325_DEFINITIVO_Fator Novo e Antigo 4 anos_Instr. Financ._Pasta1" xfId="178" xr:uid="{00000000-0005-0000-0000-0000AF000000}"/>
    <cellStyle name="_ESCELSA_RESPOSTA_OFÍCIO_325_DEFINITIVO_Fator Novo e Antigo 4 anos_Instr. Financ._Pasta1 2" xfId="829" xr:uid="{00000000-0005-0000-0000-0000B0000000}"/>
    <cellStyle name="_ESCELSA_RESPOSTA_OFÍCIO_325_DEFINITIVO_Fator Novo e Antigo 4 anos_Instr. Financ._Serv.Terc." xfId="778" xr:uid="{00000000-0005-0000-0000-0000B1000000}"/>
    <cellStyle name="_ESCELSA_RESPOSTA_OFÍCIO_325_DEFINITIVO_Instr. Financ." xfId="179" xr:uid="{00000000-0005-0000-0000-0000B2000000}"/>
    <cellStyle name="_ESCELSA_RESPOSTA_OFÍCIO_325_DEFINITIVO_Instr. Financ. 2" xfId="830" xr:uid="{00000000-0005-0000-0000-0000B3000000}"/>
    <cellStyle name="_ESCELSA_RESPOSTA_OFÍCIO_325_DEFINITIVO_Instr. Financ._BALANÇO" xfId="180" xr:uid="{00000000-0005-0000-0000-0000B4000000}"/>
    <cellStyle name="_ESCELSA_RESPOSTA_OFÍCIO_325_DEFINITIVO_Instr. Financ._Pasta1" xfId="181" xr:uid="{00000000-0005-0000-0000-0000B5000000}"/>
    <cellStyle name="_ESCELSA_RESPOSTA_OFÍCIO_325_DEFINITIVO_Instr. Financ._Pasta1 2" xfId="831" xr:uid="{00000000-0005-0000-0000-0000B6000000}"/>
    <cellStyle name="_Fator Novo e Antigo 4 anos" xfId="182" xr:uid="{00000000-0005-0000-0000-0000B7000000}"/>
    <cellStyle name="_Fator Novo e Antigo 4 anos_Instr. Financ." xfId="183" xr:uid="{00000000-0005-0000-0000-0000B8000000}"/>
    <cellStyle name="_Fator Novo e Antigo 4 anos_Instr. Financ. 2" xfId="832" xr:uid="{00000000-0005-0000-0000-0000B9000000}"/>
    <cellStyle name="_Fator Novo e Antigo 4 anos_Instr. Financ._BALANÇO" xfId="184" xr:uid="{00000000-0005-0000-0000-0000BA000000}"/>
    <cellStyle name="_Fator Novo e Antigo 4 anos_Instr. Financ._Pasta1" xfId="185" xr:uid="{00000000-0005-0000-0000-0000BB000000}"/>
    <cellStyle name="_Fator Novo e Antigo 4 anos_Instr. Financ._Pasta1 2" xfId="833" xr:uid="{00000000-0005-0000-0000-0000BC000000}"/>
    <cellStyle name="_FR CHESFxCeal, Cepisa e Saelpa-2005-protegida" xfId="186" xr:uid="{00000000-0005-0000-0000-0000BD000000}"/>
    <cellStyle name="_FR CHESFxCeal, Cepisa e Saelpa-2005-protegida_Instr. Financ." xfId="187" xr:uid="{00000000-0005-0000-0000-0000BE000000}"/>
    <cellStyle name="_FR CHESFxCeal, Cepisa e Saelpa-2005-protegida_Instr. Financ. 2" xfId="834" xr:uid="{00000000-0005-0000-0000-0000BF000000}"/>
    <cellStyle name="_FR CHESFxCeal, Cepisa e Saelpa-2005-protegida_Instr. Financ._BALANÇO" xfId="188" xr:uid="{00000000-0005-0000-0000-0000C0000000}"/>
    <cellStyle name="_FR CHESFxCeal, Cepisa e Saelpa-2005-protegida_Instr. Financ._Pasta1" xfId="189" xr:uid="{00000000-0005-0000-0000-0000C1000000}"/>
    <cellStyle name="_FR CHESFxCeal, Cepisa e Saelpa-2005-protegida_Instr. Financ._Pasta1 2" xfId="835" xr:uid="{00000000-0005-0000-0000-0000C2000000}"/>
    <cellStyle name="_FR CHESFxCeal, Cepisa e Saelpa-2005-protegida_SOBRECONTRATAÇÃO-RES 255-2007-ap038-07-CPFL07" xfId="190" xr:uid="{00000000-0005-0000-0000-0000C3000000}"/>
    <cellStyle name="_FR CHESFxCeal, Cepisa e Saelpa-2005-protegida_SOBRECONTRATAÇÃO-RES 255-2007-ap038-07-CPFL07_Instr. Financ." xfId="191" xr:uid="{00000000-0005-0000-0000-0000C4000000}"/>
    <cellStyle name="_FR CHESFxCeal, Cepisa e Saelpa-2005-protegida_SOBRECONTRATAÇÃO-RES 255-2007-ap038-07-CPFL07_Instr. Financ. 2" xfId="836" xr:uid="{00000000-0005-0000-0000-0000C5000000}"/>
    <cellStyle name="_FR CHESFxCeal, Cepisa e Saelpa-2005-protegida_SOBRECONTRATAÇÃO-RES 255-2007-ap038-07-CPFL07_Instr. Financ._BALANÇO" xfId="192" xr:uid="{00000000-0005-0000-0000-0000C6000000}"/>
    <cellStyle name="_FR CHESFxCeal, Cepisa e Saelpa-2005-protegida_SOBRECONTRATAÇÃO-RES 255-2007-ap038-07-CPFL07_Instr. Financ._Pasta1" xfId="193" xr:uid="{00000000-0005-0000-0000-0000C7000000}"/>
    <cellStyle name="_FR CHESFxCeal, Cepisa e Saelpa-2005-protegida_SOBRECONTRATAÇÃO-RES 255-2007-ap038-07-CPFL07_Instr. Financ._Pasta1 2" xfId="837" xr:uid="{00000000-0005-0000-0000-0000C8000000}"/>
    <cellStyle name="_IRT - chesp 2005-V2 " xfId="194" xr:uid="{00000000-0005-0000-0000-0000C9000000}"/>
    <cellStyle name="_IRT - chesp 2005-V2 _Instr. Financ." xfId="195" xr:uid="{00000000-0005-0000-0000-0000CA000000}"/>
    <cellStyle name="_IRT - chesp 2005-V2 _Instr. Financ._Pasta1" xfId="196" xr:uid="{00000000-0005-0000-0000-0000CB000000}"/>
    <cellStyle name="_IRT - chesp 2005-V2 _Instr. Financ._Pasta1 2" xfId="838" xr:uid="{00000000-0005-0000-0000-0000CC000000}"/>
    <cellStyle name="_IRT 2005 - CELTINS-cláudia210605" xfId="197" xr:uid="{00000000-0005-0000-0000-0000CD000000}"/>
    <cellStyle name="_IRT 2005 - CELTINS-cláudia210605_Instr. Financ." xfId="198" xr:uid="{00000000-0005-0000-0000-0000CE000000}"/>
    <cellStyle name="_IRT 2005 - CELTINS-cláudia210605_Instr. Financ._Pasta1" xfId="199" xr:uid="{00000000-0005-0000-0000-0000CF000000}"/>
    <cellStyle name="_IRT 2005 - CELTINS-cláudia210605_Instr. Financ._Pasta1 2" xfId="839" xr:uid="{00000000-0005-0000-0000-0000D0000000}"/>
    <cellStyle name="_IRT 2005 - CHESP-040705" xfId="200" xr:uid="{00000000-0005-0000-0000-0000D1000000}"/>
    <cellStyle name="_IRT 2005 - CHESP-040705_Instr. Financ." xfId="201" xr:uid="{00000000-0005-0000-0000-0000D2000000}"/>
    <cellStyle name="_IRT 2005 - CHESP-040705_Instr. Financ._Pasta1" xfId="202" xr:uid="{00000000-0005-0000-0000-0000D3000000}"/>
    <cellStyle name="_IRT 2005 - CHESP-040705_Instr. Financ._Pasta1 2" xfId="840" xr:uid="{00000000-0005-0000-0000-0000D4000000}"/>
    <cellStyle name="_IRT 2005 - CHESP-140705" xfId="203" xr:uid="{00000000-0005-0000-0000-0000D5000000}"/>
    <cellStyle name="_IRT 2005 - CHESP-140705_Instr. Financ." xfId="204" xr:uid="{00000000-0005-0000-0000-0000D6000000}"/>
    <cellStyle name="_IRT 2005 - CHESP-140705_Instr. Financ._Pasta1" xfId="205" xr:uid="{00000000-0005-0000-0000-0000D7000000}"/>
    <cellStyle name="_IRT 2005 - CHESP-140705_Instr. Financ._Pasta1 2" xfId="841" xr:uid="{00000000-0005-0000-0000-0000D8000000}"/>
    <cellStyle name="_IRT 2006 - CEEE" xfId="206" xr:uid="{00000000-0005-0000-0000-0000D9000000}"/>
    <cellStyle name="_IRT 2006 - CEEE_Instr. Financ." xfId="207" xr:uid="{00000000-0005-0000-0000-0000DA000000}"/>
    <cellStyle name="_IRT 2006 - CEEE_Instr. Financ._Pasta1" xfId="208" xr:uid="{00000000-0005-0000-0000-0000DB000000}"/>
    <cellStyle name="_IRT 2006 - CEEE_Instr. Financ._Pasta1 2" xfId="842" xr:uid="{00000000-0005-0000-0000-0000DC000000}"/>
    <cellStyle name="_IRT 2007 - COELBA" xfId="209" xr:uid="{00000000-0005-0000-0000-0000DD000000}"/>
    <cellStyle name="_IRT 2007 - COELBA_Instr. Financ." xfId="210" xr:uid="{00000000-0005-0000-0000-0000DE000000}"/>
    <cellStyle name="_IRT 2007 - COELBA_Instr. Financ._Pasta1" xfId="211" xr:uid="{00000000-0005-0000-0000-0000DF000000}"/>
    <cellStyle name="_IRT 2007 - COELBA_Instr. Financ._Pasta1 2" xfId="843" xr:uid="{00000000-0005-0000-0000-0000E0000000}"/>
    <cellStyle name="_IRT 2007 - Enersul" xfId="212" xr:uid="{00000000-0005-0000-0000-0000E1000000}"/>
    <cellStyle name="_IRT 2007 - Enersul_Instr. Financ." xfId="213" xr:uid="{00000000-0005-0000-0000-0000E2000000}"/>
    <cellStyle name="_IRT 2007 - Enersul_Instr. Financ._Pasta1" xfId="214" xr:uid="{00000000-0005-0000-0000-0000E3000000}"/>
    <cellStyle name="_IRT 2007 - Enersul_Instr. Financ._Pasta1 2" xfId="844" xr:uid="{00000000-0005-0000-0000-0000E4000000}"/>
    <cellStyle name="_IRT COPEL 2009 Vfinal" xfId="215" xr:uid="{00000000-0005-0000-0000-0000E5000000}"/>
    <cellStyle name="_IRT COPEL 2009 Vfinal_Pasta1" xfId="216" xr:uid="{00000000-0005-0000-0000-0000E6000000}"/>
    <cellStyle name="_IRT COPEL 2009 Vfinal_Pasta1 2" xfId="845" xr:uid="{00000000-0005-0000-0000-0000E7000000}"/>
    <cellStyle name="_IRT CPEE_fev07" xfId="217" xr:uid="{00000000-0005-0000-0000-0000E8000000}"/>
    <cellStyle name="_IRT CPEE_fev07_Instr. Financ." xfId="218" xr:uid="{00000000-0005-0000-0000-0000E9000000}"/>
    <cellStyle name="_IRT CPEE_fev07_Instr. Financ._Pasta1" xfId="219" xr:uid="{00000000-0005-0000-0000-0000EA000000}"/>
    <cellStyle name="_IRT CPEE_fev07_Instr. Financ._Pasta1 2" xfId="846" xr:uid="{00000000-0005-0000-0000-0000EB000000}"/>
    <cellStyle name="_IRT CPEE_fev07_pós-IGPM" xfId="220" xr:uid="{00000000-0005-0000-0000-0000EC000000}"/>
    <cellStyle name="_IRT CPEE_fev07_pós-IGPM_Instr. Financ." xfId="221" xr:uid="{00000000-0005-0000-0000-0000ED000000}"/>
    <cellStyle name="_IRT CPEE_fev07_pós-IGPM_Instr. Financ._Pasta1" xfId="222" xr:uid="{00000000-0005-0000-0000-0000EE000000}"/>
    <cellStyle name="_IRT CPEE_fev07_pós-IGPM_Instr. Financ._Pasta1 2" xfId="847" xr:uid="{00000000-0005-0000-0000-0000EF000000}"/>
    <cellStyle name="_IRT_CELG_setembro2007_pósIPCA" xfId="223" xr:uid="{00000000-0005-0000-0000-0000F0000000}"/>
    <cellStyle name="_IRT_CELG_setembro2007_pósIPCA_Instr. Financ." xfId="224" xr:uid="{00000000-0005-0000-0000-0000F1000000}"/>
    <cellStyle name="_IRT_CELG_setembro2007_pósIPCA_Instr. Financ._Pasta1" xfId="225" xr:uid="{00000000-0005-0000-0000-0000F2000000}"/>
    <cellStyle name="_IRT_CELG_setembro2007_pósIPCA_Instr. Financ._Pasta1 2" xfId="848" xr:uid="{00000000-0005-0000-0000-0000F3000000}"/>
    <cellStyle name="_IRT_CEMAR_2007_VDef" xfId="226" xr:uid="{00000000-0005-0000-0000-0000F4000000}"/>
    <cellStyle name="_IRT_CEMAR_2007_VDef_Instr. Financ." xfId="227" xr:uid="{00000000-0005-0000-0000-0000F5000000}"/>
    <cellStyle name="_IRT_CEMAR_2007_VDef_Instr. Financ._Pasta1" xfId="228" xr:uid="{00000000-0005-0000-0000-0000F6000000}"/>
    <cellStyle name="_IRT_CEMAR_2007_VDef_Instr. Financ._Pasta1 2" xfId="849" xr:uid="{00000000-0005-0000-0000-0000F7000000}"/>
    <cellStyle name="_IRT_COPEL-DIS_junho2007" xfId="229" xr:uid="{00000000-0005-0000-0000-0000F8000000}"/>
    <cellStyle name="_IRT_COPEL-DIS_junho2007_Instr. Financ." xfId="230" xr:uid="{00000000-0005-0000-0000-0000F9000000}"/>
    <cellStyle name="_IRT_COPEL-DIS_junho2007_Instr. Financ._Pasta1" xfId="231" xr:uid="{00000000-0005-0000-0000-0000FA000000}"/>
    <cellStyle name="_IRT_COPEL-DIS_junho2007_Instr. Financ._Pasta1 2" xfId="850" xr:uid="{00000000-0005-0000-0000-0000FB000000}"/>
    <cellStyle name="_IRT_LIGHT_nov2007" xfId="232" xr:uid="{00000000-0005-0000-0000-0000FC000000}"/>
    <cellStyle name="_IRT_LIGHT_nov2007_Instr. Financ." xfId="233" xr:uid="{00000000-0005-0000-0000-0000FD000000}"/>
    <cellStyle name="_IRT_LIGHT_nov2007_Instr. Financ._Pasta1" xfId="234" xr:uid="{00000000-0005-0000-0000-0000FE000000}"/>
    <cellStyle name="_IRT_LIGHT_nov2007_Instr. Financ._Pasta1 2" xfId="851" xr:uid="{00000000-0005-0000-0000-0000FF000000}"/>
    <cellStyle name="_MODELO PLANILHAS IRT-versão 2" xfId="235" xr:uid="{00000000-0005-0000-0000-000000010000}"/>
    <cellStyle name="_MODELO PLANILHAS IRT-versão 2_Instr. Financ." xfId="236" xr:uid="{00000000-0005-0000-0000-000001010000}"/>
    <cellStyle name="_MODELO PLANILHAS IRT-versão 2_Instr. Financ._Pasta1" xfId="237" xr:uid="{00000000-0005-0000-0000-000002010000}"/>
    <cellStyle name="_MODELO PLANILHAS IRT-versão 2_Instr. Financ._Pasta1 2" xfId="852" xr:uid="{00000000-0005-0000-0000-000003010000}"/>
    <cellStyle name="_Oficio037-Planilha07 v18-04-07c" xfId="238" xr:uid="{00000000-0005-0000-0000-000004010000}"/>
    <cellStyle name="_Oficio037-Planilha07 v18-04-07c_Instr. Financ." xfId="239" xr:uid="{00000000-0005-0000-0000-000005010000}"/>
    <cellStyle name="_Oficio037-Planilha07 v18-04-07c_Instr. Financ. 2" xfId="853" xr:uid="{00000000-0005-0000-0000-000006010000}"/>
    <cellStyle name="_Oficio037-Planilha07 v18-04-07c_Instr. Financ._BALANÇO" xfId="240" xr:uid="{00000000-0005-0000-0000-000007010000}"/>
    <cellStyle name="_Oficio037-Planilha07 v18-04-07c_Instr. Financ._Pasta1" xfId="241" xr:uid="{00000000-0005-0000-0000-000008010000}"/>
    <cellStyle name="_Oficio037-Planilha07 v18-04-07c_Instr. Financ._Pasta1 2" xfId="854" xr:uid="{00000000-0005-0000-0000-000009010000}"/>
    <cellStyle name="_passivo PIS_COFINS" xfId="242" xr:uid="{00000000-0005-0000-0000-00000A010000}"/>
    <cellStyle name="_passivo PIS_COFINS_Instr. Financ." xfId="243" xr:uid="{00000000-0005-0000-0000-00000B010000}"/>
    <cellStyle name="_passivo PIS_COFINS_Instr. Financ._Pasta1" xfId="244" xr:uid="{00000000-0005-0000-0000-00000C010000}"/>
    <cellStyle name="_passivo PIS_COFINS_Instr. Financ._Pasta1 2" xfId="855" xr:uid="{00000000-0005-0000-0000-00000D010000}"/>
    <cellStyle name="_Pasta1" xfId="245" xr:uid="{00000000-0005-0000-0000-00000E010000}"/>
    <cellStyle name="_Pasta1 2" xfId="459" xr:uid="{00000000-0005-0000-0000-00000F010000}"/>
    <cellStyle name="_Pasta1_Instr. Financ." xfId="246" xr:uid="{00000000-0005-0000-0000-000010010000}"/>
    <cellStyle name="_Pasta1_Instr. Financ. 2" xfId="856" xr:uid="{00000000-0005-0000-0000-000011010000}"/>
    <cellStyle name="_Pasta1_Instr. Financ._BALANÇO" xfId="247" xr:uid="{00000000-0005-0000-0000-000012010000}"/>
    <cellStyle name="_Pasta1_Instr. Financ._Pasta1" xfId="248" xr:uid="{00000000-0005-0000-0000-000013010000}"/>
    <cellStyle name="_Pasta1_Instr. Financ._Pasta1 2" xfId="857" xr:uid="{00000000-0005-0000-0000-000014010000}"/>
    <cellStyle name="_Pasta2" xfId="249" xr:uid="{00000000-0005-0000-0000-000015010000}"/>
    <cellStyle name="_Pasta2_Instr. Financ." xfId="250" xr:uid="{00000000-0005-0000-0000-000016010000}"/>
    <cellStyle name="_Pasta2_Instr. Financ._Pasta1" xfId="251" xr:uid="{00000000-0005-0000-0000-000017010000}"/>
    <cellStyle name="_Pasta2_Instr. Financ._Pasta1 2" xfId="858" xr:uid="{00000000-0005-0000-0000-000018010000}"/>
    <cellStyle name="_RTP_ESCELSA_Subsidio_077_fiscalizada_sff" xfId="252" xr:uid="{00000000-0005-0000-0000-000019010000}"/>
    <cellStyle name="_RTP_ESCELSA_Subsidio_077_fiscalizada_sff_Instr. Financ." xfId="253" xr:uid="{00000000-0005-0000-0000-00001A010000}"/>
    <cellStyle name="_RTP_ESCELSA_Subsidio_077_fiscalizada_sff_Instr. Financ._Pasta1" xfId="254" xr:uid="{00000000-0005-0000-0000-00001B010000}"/>
    <cellStyle name="_RTP_ESCELSA_Subsidio_077_fiscalizada_sff_Instr. Financ._Pasta1 2" xfId="859" xr:uid="{00000000-0005-0000-0000-00001C010000}"/>
    <cellStyle name="_Simulacao_4ª_RTP_ESCELSA_1" xfId="255" xr:uid="{00000000-0005-0000-0000-00001D010000}"/>
    <cellStyle name="_Simulacao_4ª_RTP_ESCELSA_1_Instr. Financ." xfId="256" xr:uid="{00000000-0005-0000-0000-00001E010000}"/>
    <cellStyle name="_Simulacao_4ª_RTP_ESCELSA_1_Instr. Financ._Pasta1" xfId="257" xr:uid="{00000000-0005-0000-0000-00001F010000}"/>
    <cellStyle name="_Simulacao_4ª_RTP_ESCELSA_1_Instr. Financ._Pasta1 2" xfId="860" xr:uid="{00000000-0005-0000-0000-000020010000}"/>
    <cellStyle name="_Tusd ANEEL" xfId="258" xr:uid="{00000000-0005-0000-0000-000021010000}"/>
    <cellStyle name="1o.nível" xfId="259" xr:uid="{00000000-0005-0000-0000-000022010000}"/>
    <cellStyle name="1o.nível 2" xfId="461" xr:uid="{00000000-0005-0000-0000-000023010000}"/>
    <cellStyle name="1o.nível 3" xfId="460" xr:uid="{00000000-0005-0000-0000-000024010000}"/>
    <cellStyle name="2o.nível" xfId="260" xr:uid="{00000000-0005-0000-0000-000025010000}"/>
    <cellStyle name="2o.nível 2" xfId="462" xr:uid="{00000000-0005-0000-0000-000026010000}"/>
    <cellStyle name="8" xfId="261" xr:uid="{00000000-0005-0000-0000-000027010000}"/>
    <cellStyle name="8_Cálculo CVAs_COPEL-DIS_MAIO_2008_CONTABILIZAÇÃO" xfId="262" xr:uid="{00000000-0005-0000-0000-000028010000}"/>
    <cellStyle name="8_Cálculo CVAs_COPEL-DIS_MAIO_2008_CONTABILIZAÇÃO_2008" xfId="263" xr:uid="{00000000-0005-0000-0000-000029010000}"/>
    <cellStyle name="8_Instr. Financ." xfId="264" xr:uid="{00000000-0005-0000-0000-00002A010000}"/>
    <cellStyle name="8_Instr. Financ. 2" xfId="861" xr:uid="{00000000-0005-0000-0000-00002B010000}"/>
    <cellStyle name="8_Instr. Financ._BALANÇO" xfId="265" xr:uid="{00000000-0005-0000-0000-00002C010000}"/>
    <cellStyle name="8_Instr. Financ._Pasta1" xfId="266" xr:uid="{00000000-0005-0000-0000-00002D010000}"/>
    <cellStyle name="8_Instr. Financ._Pasta1 2" xfId="862" xr:uid="{00000000-0005-0000-0000-00002E010000}"/>
    <cellStyle name="A3 297 x 420 mm" xfId="267" xr:uid="{00000000-0005-0000-0000-00002F010000}"/>
    <cellStyle name="A3 297 x 420 mm 2" xfId="373" xr:uid="{00000000-0005-0000-0000-000030010000}"/>
    <cellStyle name="ac" xfId="268" xr:uid="{00000000-0005-0000-0000-000031010000}"/>
    <cellStyle name="ac 2" xfId="463" xr:uid="{00000000-0005-0000-0000-000032010000}"/>
    <cellStyle name="Actual Date" xfId="269" xr:uid="{00000000-0005-0000-0000-000033010000}"/>
    <cellStyle name="Actual Date 2" xfId="464" xr:uid="{00000000-0005-0000-0000-000034010000}"/>
    <cellStyle name="Actual Date 3" xfId="374" xr:uid="{00000000-0005-0000-0000-000035010000}"/>
    <cellStyle name="AFE" xfId="270" xr:uid="{00000000-0005-0000-0000-000036010000}"/>
    <cellStyle name="AFE 2" xfId="271" xr:uid="{00000000-0005-0000-0000-000037010000}"/>
    <cellStyle name="AFE 2 2" xfId="466" xr:uid="{00000000-0005-0000-0000-000038010000}"/>
    <cellStyle name="AFE 2 3" xfId="465" xr:uid="{00000000-0005-0000-0000-000039010000}"/>
    <cellStyle name="AFE 3" xfId="467" xr:uid="{00000000-0005-0000-0000-00003A010000}"/>
    <cellStyle name="AFE 4" xfId="375" xr:uid="{00000000-0005-0000-0000-00003B010000}"/>
    <cellStyle name="Amarelo%" xfId="272" xr:uid="{00000000-0005-0000-0000-00003C010000}"/>
    <cellStyle name="Amarelo% 2" xfId="468" xr:uid="{00000000-0005-0000-0000-00003D010000}"/>
    <cellStyle name="Amarelocot" xfId="273" xr:uid="{00000000-0005-0000-0000-00003E010000}"/>
    <cellStyle name="Amarelocot 2" xfId="469" xr:uid="{00000000-0005-0000-0000-00003F010000}"/>
    <cellStyle name="arial12" xfId="274" xr:uid="{00000000-0005-0000-0000-000040010000}"/>
    <cellStyle name="arial12 2" xfId="470" xr:uid="{00000000-0005-0000-0000-000041010000}"/>
    <cellStyle name="arial14" xfId="275" xr:uid="{00000000-0005-0000-0000-000042010000}"/>
    <cellStyle name="arial14 2" xfId="471" xr:uid="{00000000-0005-0000-0000-000043010000}"/>
    <cellStyle name="Body" xfId="276" xr:uid="{00000000-0005-0000-0000-000044010000}"/>
    <cellStyle name="Body 2" xfId="376" xr:uid="{00000000-0005-0000-0000-000045010000}"/>
    <cellStyle name="Bold 11" xfId="277" xr:uid="{00000000-0005-0000-0000-000046010000}"/>
    <cellStyle name="Bol-Data" xfId="278" xr:uid="{00000000-0005-0000-0000-000047010000}"/>
    <cellStyle name="bolet" xfId="279" xr:uid="{00000000-0005-0000-0000-000048010000}"/>
    <cellStyle name="bolet 2" xfId="377" xr:uid="{00000000-0005-0000-0000-000049010000}"/>
    <cellStyle name="Cabe‡alho 1" xfId="280" xr:uid="{00000000-0005-0000-0000-00004A010000}"/>
    <cellStyle name="Cabe‡alho 1 2" xfId="472" xr:uid="{00000000-0005-0000-0000-00004B010000}"/>
    <cellStyle name="Cabe‡alho 2" xfId="281" xr:uid="{00000000-0005-0000-0000-00004C010000}"/>
    <cellStyle name="Cabe‡alho 2 2" xfId="473" xr:uid="{00000000-0005-0000-0000-00004D010000}"/>
    <cellStyle name="CABEÇALHO" xfId="282" xr:uid="{00000000-0005-0000-0000-00004E010000}"/>
    <cellStyle name="CABEÇALHO 2" xfId="474" xr:uid="{00000000-0005-0000-0000-00004F010000}"/>
    <cellStyle name="CABEÇALHO2" xfId="283" xr:uid="{00000000-0005-0000-0000-000050010000}"/>
    <cellStyle name="CABEÇALHO2 2" xfId="475" xr:uid="{00000000-0005-0000-0000-000051010000}"/>
    <cellStyle name="Calc Currency (0)" xfId="284" xr:uid="{00000000-0005-0000-0000-000052010000}"/>
    <cellStyle name="Calc Currency (0) 2" xfId="476" xr:uid="{00000000-0005-0000-0000-000053010000}"/>
    <cellStyle name="Calc Currency (2)" xfId="285" xr:uid="{00000000-0005-0000-0000-000054010000}"/>
    <cellStyle name="Calc Percent (0)" xfId="286" xr:uid="{00000000-0005-0000-0000-000055010000}"/>
    <cellStyle name="Calc Percent (1)" xfId="287" xr:uid="{00000000-0005-0000-0000-000056010000}"/>
    <cellStyle name="Calc Percent (1) 2" xfId="478" xr:uid="{00000000-0005-0000-0000-000057010000}"/>
    <cellStyle name="Calc Percent (1) 3" xfId="477" xr:uid="{00000000-0005-0000-0000-000058010000}"/>
    <cellStyle name="Calc Percent (2)" xfId="288" xr:uid="{00000000-0005-0000-0000-000059010000}"/>
    <cellStyle name="Calc Percent (2) 2" xfId="479" xr:uid="{00000000-0005-0000-0000-00005A010000}"/>
    <cellStyle name="Calc Units (0)" xfId="289" xr:uid="{00000000-0005-0000-0000-00005B010000}"/>
    <cellStyle name="Calc Units (0) 2" xfId="480" xr:uid="{00000000-0005-0000-0000-00005C010000}"/>
    <cellStyle name="Calc Units (1)" xfId="290" xr:uid="{00000000-0005-0000-0000-00005D010000}"/>
    <cellStyle name="Calc Units (1) 2" xfId="481" xr:uid="{00000000-0005-0000-0000-00005E010000}"/>
    <cellStyle name="Calc Units (2)" xfId="291" xr:uid="{00000000-0005-0000-0000-00005F010000}"/>
    <cellStyle name="CALDAS" xfId="292" xr:uid="{00000000-0005-0000-0000-000060010000}"/>
    <cellStyle name="CALDAS 2" xfId="654" xr:uid="{00000000-0005-0000-0000-000061010000}"/>
    <cellStyle name="CALDAS 2 2" xfId="754" xr:uid="{00000000-0005-0000-0000-000062010000}"/>
    <cellStyle name="CALDAS 2 2 2" xfId="1107" xr:uid="{00000000-0005-0000-0000-000063010000}"/>
    <cellStyle name="CALDAS 2 2 2 2" xfId="1555" xr:uid="{00000000-0005-0000-0000-000064010000}"/>
    <cellStyle name="CALDAS 2 2 2 2 2" xfId="2715" xr:uid="{00000000-0005-0000-0000-000065010000}"/>
    <cellStyle name="CALDAS 2 2 2 2 2 2" xfId="3910" xr:uid="{00000000-0005-0000-0000-000066010000}"/>
    <cellStyle name="CALDAS 2 2 2 2 2 3" xfId="7020" xr:uid="{00000000-0005-0000-0000-000067010000}"/>
    <cellStyle name="CALDAS 2 2 2 2 2 4" xfId="8447" xr:uid="{00000000-0005-0000-0000-000068010000}"/>
    <cellStyle name="CALDAS 2 2 2 2 3" xfId="3252" xr:uid="{00000000-0005-0000-0000-000069010000}"/>
    <cellStyle name="CALDAS 2 2 2 2 3 2" xfId="3809" xr:uid="{00000000-0005-0000-0000-00006A010000}"/>
    <cellStyle name="CALDAS 2 2 2 2 3 3" xfId="7473" xr:uid="{00000000-0005-0000-0000-00006B010000}"/>
    <cellStyle name="CALDAS 2 2 2 2 3 4" xfId="8885" xr:uid="{00000000-0005-0000-0000-00006C010000}"/>
    <cellStyle name="CALDAS 2 2 2 2 4" xfId="3430" xr:uid="{00000000-0005-0000-0000-00006D010000}"/>
    <cellStyle name="CALDAS 2 2 2 2 4 2" xfId="3684" xr:uid="{00000000-0005-0000-0000-00006E010000}"/>
    <cellStyle name="CALDAS 2 2 2 2 4 3" xfId="7651" xr:uid="{00000000-0005-0000-0000-00006F010000}"/>
    <cellStyle name="CALDAS 2 2 2 2 4 4" xfId="9063" xr:uid="{00000000-0005-0000-0000-000070010000}"/>
    <cellStyle name="CALDAS 2 2 2 2 5" xfId="3592" xr:uid="{00000000-0005-0000-0000-000071010000}"/>
    <cellStyle name="CALDAS 2 2 2 2 5 2" xfId="6330" xr:uid="{00000000-0005-0000-0000-000072010000}"/>
    <cellStyle name="CALDAS 2 2 2 2 5 3" xfId="7813" xr:uid="{00000000-0005-0000-0000-000073010000}"/>
    <cellStyle name="CALDAS 2 2 2 2 5 4" xfId="9225" xr:uid="{00000000-0005-0000-0000-000074010000}"/>
    <cellStyle name="CALDAS 2 2 2 2 6" xfId="4329" xr:uid="{00000000-0005-0000-0000-000075010000}"/>
    <cellStyle name="CALDAS 2 2 2 2 7" xfId="5432" xr:uid="{00000000-0005-0000-0000-000076010000}"/>
    <cellStyle name="CALDAS 2 2 2 2 8" xfId="5602" xr:uid="{00000000-0005-0000-0000-000077010000}"/>
    <cellStyle name="CALDAS 2 2 2 3" xfId="2267" xr:uid="{00000000-0005-0000-0000-000078010000}"/>
    <cellStyle name="CALDAS 2 2 2 3 2" xfId="5143" xr:uid="{00000000-0005-0000-0000-000079010000}"/>
    <cellStyle name="CALDAS 2 2 2 3 3" xfId="6761" xr:uid="{00000000-0005-0000-0000-00007A010000}"/>
    <cellStyle name="CALDAS 2 2 2 3 4" xfId="8224" xr:uid="{00000000-0005-0000-0000-00007B010000}"/>
    <cellStyle name="CALDAS 2 2 2 4" xfId="2992" xr:uid="{00000000-0005-0000-0000-00007C010000}"/>
    <cellStyle name="CALDAS 2 2 2 4 2" xfId="5319" xr:uid="{00000000-0005-0000-0000-00007D010000}"/>
    <cellStyle name="CALDAS 2 2 2 4 3" xfId="7213" xr:uid="{00000000-0005-0000-0000-00007E010000}"/>
    <cellStyle name="CALDAS 2 2 2 4 4" xfId="8625" xr:uid="{00000000-0005-0000-0000-00007F010000}"/>
    <cellStyle name="CALDAS 2 2 2 5" xfId="1765" xr:uid="{00000000-0005-0000-0000-000080010000}"/>
    <cellStyle name="CALDAS 2 2 2 5 2" xfId="4286" xr:uid="{00000000-0005-0000-0000-000081010000}"/>
    <cellStyle name="CALDAS 2 2 2 5 3" xfId="6364" xr:uid="{00000000-0005-0000-0000-000082010000}"/>
    <cellStyle name="CALDAS 2 2 2 5 4" xfId="7848" xr:uid="{00000000-0005-0000-0000-000083010000}"/>
    <cellStyle name="CALDAS 2 2 2 6" xfId="1984" xr:uid="{00000000-0005-0000-0000-000084010000}"/>
    <cellStyle name="CALDAS 2 2 2 6 2" xfId="5726" xr:uid="{00000000-0005-0000-0000-000085010000}"/>
    <cellStyle name="CALDAS 2 2 2 6 3" xfId="6572" xr:uid="{00000000-0005-0000-0000-000086010000}"/>
    <cellStyle name="CALDAS 2 2 2 6 4" xfId="8053" xr:uid="{00000000-0005-0000-0000-000087010000}"/>
    <cellStyle name="CALDAS 2 2 2 7" xfId="6187" xr:uid="{00000000-0005-0000-0000-000088010000}"/>
    <cellStyle name="CALDAS 2 2 2 8" xfId="4560" xr:uid="{00000000-0005-0000-0000-000089010000}"/>
    <cellStyle name="CALDAS 2 2 2 9" xfId="4916" xr:uid="{00000000-0005-0000-0000-00008A010000}"/>
    <cellStyle name="CALDAS 2 2 3" xfId="4174" xr:uid="{00000000-0005-0000-0000-00008B010000}"/>
    <cellStyle name="CALDAS 2 3" xfId="713" xr:uid="{00000000-0005-0000-0000-00008C010000}"/>
    <cellStyle name="CALDAS 2 3 2" xfId="1067" xr:uid="{00000000-0005-0000-0000-00008D010000}"/>
    <cellStyle name="CALDAS 2 3 2 2" xfId="1515" xr:uid="{00000000-0005-0000-0000-00008E010000}"/>
    <cellStyle name="CALDAS 2 3 2 2 2" xfId="2675" xr:uid="{00000000-0005-0000-0000-00008F010000}"/>
    <cellStyle name="CALDAS 2 3 2 2 2 2" xfId="4157" xr:uid="{00000000-0005-0000-0000-000090010000}"/>
    <cellStyle name="CALDAS 2 3 2 2 2 3" xfId="6980" xr:uid="{00000000-0005-0000-0000-000091010000}"/>
    <cellStyle name="CALDAS 2 3 2 2 2 4" xfId="8407" xr:uid="{00000000-0005-0000-0000-000092010000}"/>
    <cellStyle name="CALDAS 2 3 2 2 3" xfId="3212" xr:uid="{00000000-0005-0000-0000-000093010000}"/>
    <cellStyle name="CALDAS 2 3 2 2 3 2" xfId="3973" xr:uid="{00000000-0005-0000-0000-000094010000}"/>
    <cellStyle name="CALDAS 2 3 2 2 3 3" xfId="7433" xr:uid="{00000000-0005-0000-0000-000095010000}"/>
    <cellStyle name="CALDAS 2 3 2 2 3 4" xfId="8845" xr:uid="{00000000-0005-0000-0000-000096010000}"/>
    <cellStyle name="CALDAS 2 3 2 2 4" xfId="3390" xr:uid="{00000000-0005-0000-0000-000097010000}"/>
    <cellStyle name="CALDAS 2 3 2 2 4 2" xfId="3713" xr:uid="{00000000-0005-0000-0000-000098010000}"/>
    <cellStyle name="CALDAS 2 3 2 2 4 3" xfId="7611" xr:uid="{00000000-0005-0000-0000-000099010000}"/>
    <cellStyle name="CALDAS 2 3 2 2 4 4" xfId="9023" xr:uid="{00000000-0005-0000-0000-00009A010000}"/>
    <cellStyle name="CALDAS 2 3 2 2 5" xfId="3552" xr:uid="{00000000-0005-0000-0000-00009B010000}"/>
    <cellStyle name="CALDAS 2 3 2 2 5 2" xfId="6290" xr:uid="{00000000-0005-0000-0000-00009C010000}"/>
    <cellStyle name="CALDAS 2 3 2 2 5 3" xfId="7773" xr:uid="{00000000-0005-0000-0000-00009D010000}"/>
    <cellStyle name="CALDAS 2 3 2 2 5 4" xfId="9185" xr:uid="{00000000-0005-0000-0000-00009E010000}"/>
    <cellStyle name="CALDAS 2 3 2 2 6" xfId="4728" xr:uid="{00000000-0005-0000-0000-00009F010000}"/>
    <cellStyle name="CALDAS 2 3 2 2 7" xfId="5063" xr:uid="{00000000-0005-0000-0000-0000A0010000}"/>
    <cellStyle name="CALDAS 2 3 2 2 8" xfId="3950" xr:uid="{00000000-0005-0000-0000-0000A1010000}"/>
    <cellStyle name="CALDAS 2 3 2 3" xfId="2227" xr:uid="{00000000-0005-0000-0000-0000A2010000}"/>
    <cellStyle name="CALDAS 2 3 2 3 2" xfId="5532" xr:uid="{00000000-0005-0000-0000-0000A3010000}"/>
    <cellStyle name="CALDAS 2 3 2 3 3" xfId="6721" xr:uid="{00000000-0005-0000-0000-0000A4010000}"/>
    <cellStyle name="CALDAS 2 3 2 3 4" xfId="8184" xr:uid="{00000000-0005-0000-0000-0000A5010000}"/>
    <cellStyle name="CALDAS 2 3 2 4" xfId="2952" xr:uid="{00000000-0005-0000-0000-0000A6010000}"/>
    <cellStyle name="CALDAS 2 3 2 4 2" xfId="6121" xr:uid="{00000000-0005-0000-0000-0000A7010000}"/>
    <cellStyle name="CALDAS 2 3 2 4 3" xfId="7173" xr:uid="{00000000-0005-0000-0000-0000A8010000}"/>
    <cellStyle name="CALDAS 2 3 2 4 4" xfId="8585" xr:uid="{00000000-0005-0000-0000-0000A9010000}"/>
    <cellStyle name="CALDAS 2 3 2 5" xfId="1900" xr:uid="{00000000-0005-0000-0000-0000AA010000}"/>
    <cellStyle name="CALDAS 2 3 2 5 2" xfId="4725" xr:uid="{00000000-0005-0000-0000-0000AB010000}"/>
    <cellStyle name="CALDAS 2 3 2 5 3" xfId="6495" xr:uid="{00000000-0005-0000-0000-0000AC010000}"/>
    <cellStyle name="CALDAS 2 3 2 5 4" xfId="7978" xr:uid="{00000000-0005-0000-0000-0000AD010000}"/>
    <cellStyle name="CALDAS 2 3 2 6" xfId="3115" xr:uid="{00000000-0005-0000-0000-0000AE010000}"/>
    <cellStyle name="CALDAS 2 3 2 6 2" xfId="3980" xr:uid="{00000000-0005-0000-0000-0000AF010000}"/>
    <cellStyle name="CALDAS 2 3 2 6 3" xfId="7336" xr:uid="{00000000-0005-0000-0000-0000B0010000}"/>
    <cellStyle name="CALDAS 2 3 2 6 4" xfId="8748" xr:uid="{00000000-0005-0000-0000-0000B1010000}"/>
    <cellStyle name="CALDAS 2 3 2 7" xfId="4906" xr:uid="{00000000-0005-0000-0000-0000B2010000}"/>
    <cellStyle name="CALDAS 2 3 2 8" xfId="3851" xr:uid="{00000000-0005-0000-0000-0000B3010000}"/>
    <cellStyle name="CALDAS 2 3 2 9" xfId="7043" xr:uid="{00000000-0005-0000-0000-0000B4010000}"/>
    <cellStyle name="CALDAS 2 3 3" xfId="4142" xr:uid="{00000000-0005-0000-0000-0000B5010000}"/>
    <cellStyle name="CALDAS 2 4" xfId="1022" xr:uid="{00000000-0005-0000-0000-0000B6010000}"/>
    <cellStyle name="CALDAS 2 4 2" xfId="1470" xr:uid="{00000000-0005-0000-0000-0000B7010000}"/>
    <cellStyle name="CALDAS 2 4 2 2" xfId="2630" xr:uid="{00000000-0005-0000-0000-0000B8010000}"/>
    <cellStyle name="CALDAS 2 4 2 2 2" xfId="5575" xr:uid="{00000000-0005-0000-0000-0000B9010000}"/>
    <cellStyle name="CALDAS 2 4 2 2 3" xfId="6941" xr:uid="{00000000-0005-0000-0000-0000BA010000}"/>
    <cellStyle name="CALDAS 2 4 2 2 4" xfId="8369" xr:uid="{00000000-0005-0000-0000-0000BB010000}"/>
    <cellStyle name="CALDAS 2 4 2 3" xfId="3172" xr:uid="{00000000-0005-0000-0000-0000BC010000}"/>
    <cellStyle name="CALDAS 2 4 2 3 2" xfId="6097" xr:uid="{00000000-0005-0000-0000-0000BD010000}"/>
    <cellStyle name="CALDAS 2 4 2 3 3" xfId="7393" xr:uid="{00000000-0005-0000-0000-0000BE010000}"/>
    <cellStyle name="CALDAS 2 4 2 3 4" xfId="8805" xr:uid="{00000000-0005-0000-0000-0000BF010000}"/>
    <cellStyle name="CALDAS 2 4 2 4" xfId="3352" xr:uid="{00000000-0005-0000-0000-0000C0010000}"/>
    <cellStyle name="CALDAS 2 4 2 4 2" xfId="4252" xr:uid="{00000000-0005-0000-0000-0000C1010000}"/>
    <cellStyle name="CALDAS 2 4 2 4 3" xfId="7573" xr:uid="{00000000-0005-0000-0000-0000C2010000}"/>
    <cellStyle name="CALDAS 2 4 2 4 4" xfId="8985" xr:uid="{00000000-0005-0000-0000-0000C3010000}"/>
    <cellStyle name="CALDAS 2 4 2 5" xfId="3514" xr:uid="{00000000-0005-0000-0000-0000C4010000}"/>
    <cellStyle name="CALDAS 2 4 2 5 2" xfId="4206" xr:uid="{00000000-0005-0000-0000-0000C5010000}"/>
    <cellStyle name="CALDAS 2 4 2 5 3" xfId="7735" xr:uid="{00000000-0005-0000-0000-0000C6010000}"/>
    <cellStyle name="CALDAS 2 4 2 5 4" xfId="9147" xr:uid="{00000000-0005-0000-0000-0000C7010000}"/>
    <cellStyle name="CALDAS 2 4 2 6" xfId="4460" xr:uid="{00000000-0005-0000-0000-0000C8010000}"/>
    <cellStyle name="CALDAS 2 4 2 7" xfId="5559" xr:uid="{00000000-0005-0000-0000-0000C9010000}"/>
    <cellStyle name="CALDAS 2 4 2 8" xfId="5649" xr:uid="{00000000-0005-0000-0000-0000CA010000}"/>
    <cellStyle name="CALDAS 2 4 3" xfId="2182" xr:uid="{00000000-0005-0000-0000-0000CB010000}"/>
    <cellStyle name="CALDAS 2 4 3 2" xfId="4654" xr:uid="{00000000-0005-0000-0000-0000CC010000}"/>
    <cellStyle name="CALDAS 2 4 3 3" xfId="6682" xr:uid="{00000000-0005-0000-0000-0000CD010000}"/>
    <cellStyle name="CALDAS 2 4 3 4" xfId="8146" xr:uid="{00000000-0005-0000-0000-0000CE010000}"/>
    <cellStyle name="CALDAS 2 4 4" xfId="2912" xr:uid="{00000000-0005-0000-0000-0000CF010000}"/>
    <cellStyle name="CALDAS 2 4 4 2" xfId="6144" xr:uid="{00000000-0005-0000-0000-0000D0010000}"/>
    <cellStyle name="CALDAS 2 4 4 3" xfId="7133" xr:uid="{00000000-0005-0000-0000-0000D1010000}"/>
    <cellStyle name="CALDAS 2 4 4 4" xfId="8545" xr:uid="{00000000-0005-0000-0000-0000D2010000}"/>
    <cellStyle name="CALDAS 2 4 5" xfId="1956" xr:uid="{00000000-0005-0000-0000-0000D3010000}"/>
    <cellStyle name="CALDAS 2 4 5 2" xfId="4304" xr:uid="{00000000-0005-0000-0000-0000D4010000}"/>
    <cellStyle name="CALDAS 2 4 5 3" xfId="6544" xr:uid="{00000000-0005-0000-0000-0000D5010000}"/>
    <cellStyle name="CALDAS 2 4 5 4" xfId="8025" xr:uid="{00000000-0005-0000-0000-0000D6010000}"/>
    <cellStyle name="CALDAS 2 4 6" xfId="3288" xr:uid="{00000000-0005-0000-0000-0000D7010000}"/>
    <cellStyle name="CALDAS 2 4 6 2" xfId="3785" xr:uid="{00000000-0005-0000-0000-0000D8010000}"/>
    <cellStyle name="CALDAS 2 4 6 3" xfId="7509" xr:uid="{00000000-0005-0000-0000-0000D9010000}"/>
    <cellStyle name="CALDAS 2 4 6 4" xfId="8921" xr:uid="{00000000-0005-0000-0000-0000DA010000}"/>
    <cellStyle name="CALDAS 2 4 7" xfId="5263" xr:uid="{00000000-0005-0000-0000-0000DB010000}"/>
    <cellStyle name="CALDAS 2 4 8" xfId="5945" xr:uid="{00000000-0005-0000-0000-0000DC010000}"/>
    <cellStyle name="CALDAS 2 4 9" xfId="4757" xr:uid="{00000000-0005-0000-0000-0000DD010000}"/>
    <cellStyle name="CALDAS 2 5" xfId="4090" xr:uid="{00000000-0005-0000-0000-0000DE010000}"/>
    <cellStyle name="CALDAS 3" xfId="679" xr:uid="{00000000-0005-0000-0000-0000DF010000}"/>
    <cellStyle name="CALDAS 3 2" xfId="767" xr:uid="{00000000-0005-0000-0000-0000E0010000}"/>
    <cellStyle name="CALDAS 3 2 2" xfId="1120" xr:uid="{00000000-0005-0000-0000-0000E1010000}"/>
    <cellStyle name="CALDAS 3 2 2 2" xfId="1568" xr:uid="{00000000-0005-0000-0000-0000E2010000}"/>
    <cellStyle name="CALDAS 3 2 2 2 2" xfId="2728" xr:uid="{00000000-0005-0000-0000-0000E3010000}"/>
    <cellStyle name="CALDAS 3 2 2 2 2 2" xfId="4000" xr:uid="{00000000-0005-0000-0000-0000E4010000}"/>
    <cellStyle name="CALDAS 3 2 2 2 2 3" xfId="7033" xr:uid="{00000000-0005-0000-0000-0000E5010000}"/>
    <cellStyle name="CALDAS 3 2 2 2 2 4" xfId="8460" xr:uid="{00000000-0005-0000-0000-0000E6010000}"/>
    <cellStyle name="CALDAS 3 2 2 2 3" xfId="3265" xr:uid="{00000000-0005-0000-0000-0000E7010000}"/>
    <cellStyle name="CALDAS 3 2 2 2 3 2" xfId="4275" xr:uid="{00000000-0005-0000-0000-0000E8010000}"/>
    <cellStyle name="CALDAS 3 2 2 2 3 3" xfId="7486" xr:uid="{00000000-0005-0000-0000-0000E9010000}"/>
    <cellStyle name="CALDAS 3 2 2 2 3 4" xfId="8898" xr:uid="{00000000-0005-0000-0000-0000EA010000}"/>
    <cellStyle name="CALDAS 3 2 2 2 4" xfId="3443" xr:uid="{00000000-0005-0000-0000-0000EB010000}"/>
    <cellStyle name="CALDAS 3 2 2 2 4 2" xfId="4224" xr:uid="{00000000-0005-0000-0000-0000EC010000}"/>
    <cellStyle name="CALDAS 3 2 2 2 4 3" xfId="7664" xr:uid="{00000000-0005-0000-0000-0000ED010000}"/>
    <cellStyle name="CALDAS 3 2 2 2 4 4" xfId="9076" xr:uid="{00000000-0005-0000-0000-0000EE010000}"/>
    <cellStyle name="CALDAS 3 2 2 2 5" xfId="3605" xr:uid="{00000000-0005-0000-0000-0000EF010000}"/>
    <cellStyle name="CALDAS 3 2 2 2 5 2" xfId="6343" xr:uid="{00000000-0005-0000-0000-0000F0010000}"/>
    <cellStyle name="CALDAS 3 2 2 2 5 3" xfId="7826" xr:uid="{00000000-0005-0000-0000-0000F1010000}"/>
    <cellStyle name="CALDAS 3 2 2 2 5 4" xfId="9238" xr:uid="{00000000-0005-0000-0000-0000F2010000}"/>
    <cellStyle name="CALDAS 3 2 2 2 6" xfId="4881" xr:uid="{00000000-0005-0000-0000-0000F3010000}"/>
    <cellStyle name="CALDAS 3 2 2 2 7" xfId="4704" xr:uid="{00000000-0005-0000-0000-0000F4010000}"/>
    <cellStyle name="CALDAS 3 2 2 2 8" xfId="5052" xr:uid="{00000000-0005-0000-0000-0000F5010000}"/>
    <cellStyle name="CALDAS 3 2 2 3" xfId="2280" xr:uid="{00000000-0005-0000-0000-0000F6010000}"/>
    <cellStyle name="CALDAS 3 2 2 3 2" xfId="4539" xr:uid="{00000000-0005-0000-0000-0000F7010000}"/>
    <cellStyle name="CALDAS 3 2 2 3 3" xfId="6774" xr:uid="{00000000-0005-0000-0000-0000F8010000}"/>
    <cellStyle name="CALDAS 3 2 2 3 4" xfId="8237" xr:uid="{00000000-0005-0000-0000-0000F9010000}"/>
    <cellStyle name="CALDAS 3 2 2 4" xfId="3005" xr:uid="{00000000-0005-0000-0000-0000FA010000}"/>
    <cellStyle name="CALDAS 3 2 2 4 2" xfId="5971" xr:uid="{00000000-0005-0000-0000-0000FB010000}"/>
    <cellStyle name="CALDAS 3 2 2 4 3" xfId="7226" xr:uid="{00000000-0005-0000-0000-0000FC010000}"/>
    <cellStyle name="CALDAS 3 2 2 4 4" xfId="8638" xr:uid="{00000000-0005-0000-0000-0000FD010000}"/>
    <cellStyle name="CALDAS 3 2 2 5" xfId="1773" xr:uid="{00000000-0005-0000-0000-0000FE010000}"/>
    <cellStyle name="CALDAS 3 2 2 5 2" xfId="4396" xr:uid="{00000000-0005-0000-0000-0000FF010000}"/>
    <cellStyle name="CALDAS 3 2 2 5 3" xfId="6372" xr:uid="{00000000-0005-0000-0000-000000020000}"/>
    <cellStyle name="CALDAS 3 2 2 5 4" xfId="7856" xr:uid="{00000000-0005-0000-0000-000001020000}"/>
    <cellStyle name="CALDAS 3 2 2 6" xfId="1985" xr:uid="{00000000-0005-0000-0000-000002020000}"/>
    <cellStyle name="CALDAS 3 2 2 6 2" xfId="4873" xr:uid="{00000000-0005-0000-0000-000003020000}"/>
    <cellStyle name="CALDAS 3 2 2 6 3" xfId="6573" xr:uid="{00000000-0005-0000-0000-000004020000}"/>
    <cellStyle name="CALDAS 3 2 2 6 4" xfId="8054" xr:uid="{00000000-0005-0000-0000-000005020000}"/>
    <cellStyle name="CALDAS 3 2 2 7" xfId="4966" xr:uid="{00000000-0005-0000-0000-000006020000}"/>
    <cellStyle name="CALDAS 3 2 2 8" xfId="4455" xr:uid="{00000000-0005-0000-0000-000007020000}"/>
    <cellStyle name="CALDAS 3 2 2 9" xfId="6797" xr:uid="{00000000-0005-0000-0000-000008020000}"/>
    <cellStyle name="CALDAS 3 2 3" xfId="4184" xr:uid="{00000000-0005-0000-0000-000009020000}"/>
    <cellStyle name="CALDAS 3 3" xfId="726" xr:uid="{00000000-0005-0000-0000-00000A020000}"/>
    <cellStyle name="CALDAS 3 3 2" xfId="1079" xr:uid="{00000000-0005-0000-0000-00000B020000}"/>
    <cellStyle name="CALDAS 3 3 2 2" xfId="1527" xr:uid="{00000000-0005-0000-0000-00000C020000}"/>
    <cellStyle name="CALDAS 3 3 2 2 2" xfId="2687" xr:uid="{00000000-0005-0000-0000-00000D020000}"/>
    <cellStyle name="CALDAS 3 3 2 2 2 2" xfId="4118" xr:uid="{00000000-0005-0000-0000-00000E020000}"/>
    <cellStyle name="CALDAS 3 3 2 2 2 3" xfId="6992" xr:uid="{00000000-0005-0000-0000-00000F020000}"/>
    <cellStyle name="CALDAS 3 3 2 2 2 4" xfId="8419" xr:uid="{00000000-0005-0000-0000-000010020000}"/>
    <cellStyle name="CALDAS 3 3 2 2 3" xfId="3224" xr:uid="{00000000-0005-0000-0000-000011020000}"/>
    <cellStyle name="CALDAS 3 3 2 2 3 2" xfId="3896" xr:uid="{00000000-0005-0000-0000-000012020000}"/>
    <cellStyle name="CALDAS 3 3 2 2 3 3" xfId="7445" xr:uid="{00000000-0005-0000-0000-000013020000}"/>
    <cellStyle name="CALDAS 3 3 2 2 3 4" xfId="8857" xr:uid="{00000000-0005-0000-0000-000014020000}"/>
    <cellStyle name="CALDAS 3 3 2 2 4" xfId="3402" xr:uid="{00000000-0005-0000-0000-000015020000}"/>
    <cellStyle name="CALDAS 3 3 2 2 4 2" xfId="3705" xr:uid="{00000000-0005-0000-0000-000016020000}"/>
    <cellStyle name="CALDAS 3 3 2 2 4 3" xfId="7623" xr:uid="{00000000-0005-0000-0000-000017020000}"/>
    <cellStyle name="CALDAS 3 3 2 2 4 4" xfId="9035" xr:uid="{00000000-0005-0000-0000-000018020000}"/>
    <cellStyle name="CALDAS 3 3 2 2 5" xfId="3564" xr:uid="{00000000-0005-0000-0000-000019020000}"/>
    <cellStyle name="CALDAS 3 3 2 2 5 2" xfId="6302" xr:uid="{00000000-0005-0000-0000-00001A020000}"/>
    <cellStyle name="CALDAS 3 3 2 2 5 3" xfId="7785" xr:uid="{00000000-0005-0000-0000-00001B020000}"/>
    <cellStyle name="CALDAS 3 3 2 2 5 4" xfId="9197" xr:uid="{00000000-0005-0000-0000-00001C020000}"/>
    <cellStyle name="CALDAS 3 3 2 2 6" xfId="4629" xr:uid="{00000000-0005-0000-0000-00001D020000}"/>
    <cellStyle name="CALDAS 3 3 2 2 7" xfId="6205" xr:uid="{00000000-0005-0000-0000-00001E020000}"/>
    <cellStyle name="CALDAS 3 3 2 2 8" xfId="5640" xr:uid="{00000000-0005-0000-0000-00001F020000}"/>
    <cellStyle name="CALDAS 3 3 2 3" xfId="2239" xr:uid="{00000000-0005-0000-0000-000020020000}"/>
    <cellStyle name="CALDAS 3 3 2 3 2" xfId="5258" xr:uid="{00000000-0005-0000-0000-000021020000}"/>
    <cellStyle name="CALDAS 3 3 2 3 3" xfId="6733" xr:uid="{00000000-0005-0000-0000-000022020000}"/>
    <cellStyle name="CALDAS 3 3 2 3 4" xfId="8196" xr:uid="{00000000-0005-0000-0000-000023020000}"/>
    <cellStyle name="CALDAS 3 3 2 4" xfId="2964" xr:uid="{00000000-0005-0000-0000-000024020000}"/>
    <cellStyle name="CALDAS 3 3 2 4 2" xfId="5642" xr:uid="{00000000-0005-0000-0000-000025020000}"/>
    <cellStyle name="CALDAS 3 3 2 4 3" xfId="7185" xr:uid="{00000000-0005-0000-0000-000026020000}"/>
    <cellStyle name="CALDAS 3 3 2 4 4" xfId="8597" xr:uid="{00000000-0005-0000-0000-000027020000}"/>
    <cellStyle name="CALDAS 3 3 2 5" xfId="2004" xr:uid="{00000000-0005-0000-0000-000028020000}"/>
    <cellStyle name="CALDAS 3 3 2 5 2" xfId="5159" xr:uid="{00000000-0005-0000-0000-000029020000}"/>
    <cellStyle name="CALDAS 3 3 2 5 3" xfId="6592" xr:uid="{00000000-0005-0000-0000-00002A020000}"/>
    <cellStyle name="CALDAS 3 3 2 5 4" xfId="8073" xr:uid="{00000000-0005-0000-0000-00002B020000}"/>
    <cellStyle name="CALDAS 3 3 2 6" xfId="1854" xr:uid="{00000000-0005-0000-0000-00002C020000}"/>
    <cellStyle name="CALDAS 3 3 2 6 2" xfId="4679" xr:uid="{00000000-0005-0000-0000-00002D020000}"/>
    <cellStyle name="CALDAS 3 3 2 6 3" xfId="6449" xr:uid="{00000000-0005-0000-0000-00002E020000}"/>
    <cellStyle name="CALDAS 3 3 2 6 4" xfId="7932" xr:uid="{00000000-0005-0000-0000-00002F020000}"/>
    <cellStyle name="CALDAS 3 3 2 7" xfId="4701" xr:uid="{00000000-0005-0000-0000-000030020000}"/>
    <cellStyle name="CALDAS 3 3 2 8" xfId="4022" xr:uid="{00000000-0005-0000-0000-000031020000}"/>
    <cellStyle name="CALDAS 3 3 2 9" xfId="6878" xr:uid="{00000000-0005-0000-0000-000032020000}"/>
    <cellStyle name="CALDAS 3 3 3" xfId="4151" xr:uid="{00000000-0005-0000-0000-000033020000}"/>
    <cellStyle name="CALDAS 4" xfId="681" xr:uid="{00000000-0005-0000-0000-000034020000}"/>
    <cellStyle name="CALDAS 4 2" xfId="769" xr:uid="{00000000-0005-0000-0000-000035020000}"/>
    <cellStyle name="CALDAS 4 2 2" xfId="1122" xr:uid="{00000000-0005-0000-0000-000036020000}"/>
    <cellStyle name="CALDAS 4 2 2 2" xfId="1570" xr:uid="{00000000-0005-0000-0000-000037020000}"/>
    <cellStyle name="CALDAS 4 2 2 2 2" xfId="2730" xr:uid="{00000000-0005-0000-0000-000038020000}"/>
    <cellStyle name="CALDAS 4 2 2 2 2 2" xfId="3998" xr:uid="{00000000-0005-0000-0000-000039020000}"/>
    <cellStyle name="CALDAS 4 2 2 2 2 3" xfId="7035" xr:uid="{00000000-0005-0000-0000-00003A020000}"/>
    <cellStyle name="CALDAS 4 2 2 2 2 4" xfId="8462" xr:uid="{00000000-0005-0000-0000-00003B020000}"/>
    <cellStyle name="CALDAS 4 2 2 2 3" xfId="3267" xr:uid="{00000000-0005-0000-0000-00003C020000}"/>
    <cellStyle name="CALDAS 4 2 2 2 3 2" xfId="3799" xr:uid="{00000000-0005-0000-0000-00003D020000}"/>
    <cellStyle name="CALDAS 4 2 2 2 3 3" xfId="7488" xr:uid="{00000000-0005-0000-0000-00003E020000}"/>
    <cellStyle name="CALDAS 4 2 2 2 3 4" xfId="8900" xr:uid="{00000000-0005-0000-0000-00003F020000}"/>
    <cellStyle name="CALDAS 4 2 2 2 4" xfId="3445" xr:uid="{00000000-0005-0000-0000-000040020000}"/>
    <cellStyle name="CALDAS 4 2 2 2 4 2" xfId="3674" xr:uid="{00000000-0005-0000-0000-000041020000}"/>
    <cellStyle name="CALDAS 4 2 2 2 4 3" xfId="7666" xr:uid="{00000000-0005-0000-0000-000042020000}"/>
    <cellStyle name="CALDAS 4 2 2 2 4 4" xfId="9078" xr:uid="{00000000-0005-0000-0000-000043020000}"/>
    <cellStyle name="CALDAS 4 2 2 2 5" xfId="3607" xr:uid="{00000000-0005-0000-0000-000044020000}"/>
    <cellStyle name="CALDAS 4 2 2 2 5 2" xfId="6345" xr:uid="{00000000-0005-0000-0000-000045020000}"/>
    <cellStyle name="CALDAS 4 2 2 2 5 3" xfId="7828" xr:uid="{00000000-0005-0000-0000-000046020000}"/>
    <cellStyle name="CALDAS 4 2 2 2 5 4" xfId="9240" xr:uid="{00000000-0005-0000-0000-000047020000}"/>
    <cellStyle name="CALDAS 4 2 2 2 6" xfId="4351" xr:uid="{00000000-0005-0000-0000-000048020000}"/>
    <cellStyle name="CALDAS 4 2 2 2 7" xfId="6199" xr:uid="{00000000-0005-0000-0000-000049020000}"/>
    <cellStyle name="CALDAS 4 2 2 2 8" xfId="5123" xr:uid="{00000000-0005-0000-0000-00004A020000}"/>
    <cellStyle name="CALDAS 4 2 2 3" xfId="2282" xr:uid="{00000000-0005-0000-0000-00004B020000}"/>
    <cellStyle name="CALDAS 4 2 2 3 2" xfId="5162" xr:uid="{00000000-0005-0000-0000-00004C020000}"/>
    <cellStyle name="CALDAS 4 2 2 3 3" xfId="6776" xr:uid="{00000000-0005-0000-0000-00004D020000}"/>
    <cellStyle name="CALDAS 4 2 2 3 4" xfId="8239" xr:uid="{00000000-0005-0000-0000-00004E020000}"/>
    <cellStyle name="CALDAS 4 2 2 4" xfId="3007" xr:uid="{00000000-0005-0000-0000-00004F020000}"/>
    <cellStyle name="CALDAS 4 2 2 4 2" xfId="4747" xr:uid="{00000000-0005-0000-0000-000050020000}"/>
    <cellStyle name="CALDAS 4 2 2 4 3" xfId="7228" xr:uid="{00000000-0005-0000-0000-000051020000}"/>
    <cellStyle name="CALDAS 4 2 2 4 4" xfId="8640" xr:uid="{00000000-0005-0000-0000-000052020000}"/>
    <cellStyle name="CALDAS 4 2 2 5" xfId="1774" xr:uid="{00000000-0005-0000-0000-000053020000}"/>
    <cellStyle name="CALDAS 4 2 2 5 2" xfId="5164" xr:uid="{00000000-0005-0000-0000-000054020000}"/>
    <cellStyle name="CALDAS 4 2 2 5 3" xfId="6373" xr:uid="{00000000-0005-0000-0000-000055020000}"/>
    <cellStyle name="CALDAS 4 2 2 5 4" xfId="7857" xr:uid="{00000000-0005-0000-0000-000056020000}"/>
    <cellStyle name="CALDAS 4 2 2 6" xfId="1979" xr:uid="{00000000-0005-0000-0000-000057020000}"/>
    <cellStyle name="CALDAS 4 2 2 6 2" xfId="4501" xr:uid="{00000000-0005-0000-0000-000058020000}"/>
    <cellStyle name="CALDAS 4 2 2 6 3" xfId="6567" xr:uid="{00000000-0005-0000-0000-000059020000}"/>
    <cellStyle name="CALDAS 4 2 2 6 4" xfId="8048" xr:uid="{00000000-0005-0000-0000-00005A020000}"/>
    <cellStyle name="CALDAS 4 2 2 7" xfId="5213" xr:uid="{00000000-0005-0000-0000-00005B020000}"/>
    <cellStyle name="CALDAS 4 2 2 8" xfId="4825" xr:uid="{00000000-0005-0000-0000-00005C020000}"/>
    <cellStyle name="CALDAS 4 2 2 9" xfId="4070" xr:uid="{00000000-0005-0000-0000-00005D020000}"/>
    <cellStyle name="CALDAS 4 2 3" xfId="4186" xr:uid="{00000000-0005-0000-0000-00005E020000}"/>
    <cellStyle name="CALDAS 4 3" xfId="728" xr:uid="{00000000-0005-0000-0000-00005F020000}"/>
    <cellStyle name="CALDAS 4 3 2" xfId="1081" xr:uid="{00000000-0005-0000-0000-000060020000}"/>
    <cellStyle name="CALDAS 4 3 2 2" xfId="1529" xr:uid="{00000000-0005-0000-0000-000061020000}"/>
    <cellStyle name="CALDAS 4 3 2 2 2" xfId="2689" xr:uid="{00000000-0005-0000-0000-000062020000}"/>
    <cellStyle name="CALDAS 4 3 2 2 2 2" xfId="4020" xr:uid="{00000000-0005-0000-0000-000063020000}"/>
    <cellStyle name="CALDAS 4 3 2 2 2 3" xfId="6994" xr:uid="{00000000-0005-0000-0000-000064020000}"/>
    <cellStyle name="CALDAS 4 3 2 2 2 4" xfId="8421" xr:uid="{00000000-0005-0000-0000-000065020000}"/>
    <cellStyle name="CALDAS 4 3 2 2 3" xfId="3226" xr:uid="{00000000-0005-0000-0000-000066020000}"/>
    <cellStyle name="CALDAS 4 3 2 2 3 2" xfId="3969" xr:uid="{00000000-0005-0000-0000-000067020000}"/>
    <cellStyle name="CALDAS 4 3 2 2 3 3" xfId="7447" xr:uid="{00000000-0005-0000-0000-000068020000}"/>
    <cellStyle name="CALDAS 4 3 2 2 3 4" xfId="8859" xr:uid="{00000000-0005-0000-0000-000069020000}"/>
    <cellStyle name="CALDAS 4 3 2 2 4" xfId="3404" xr:uid="{00000000-0005-0000-0000-00006A020000}"/>
    <cellStyle name="CALDAS 4 3 2 2 4 2" xfId="4235" xr:uid="{00000000-0005-0000-0000-00006B020000}"/>
    <cellStyle name="CALDAS 4 3 2 2 4 3" xfId="7625" xr:uid="{00000000-0005-0000-0000-00006C020000}"/>
    <cellStyle name="CALDAS 4 3 2 2 4 4" xfId="9037" xr:uid="{00000000-0005-0000-0000-00006D020000}"/>
    <cellStyle name="CALDAS 4 3 2 2 5" xfId="3566" xr:uid="{00000000-0005-0000-0000-00006E020000}"/>
    <cellStyle name="CALDAS 4 3 2 2 5 2" xfId="6304" xr:uid="{00000000-0005-0000-0000-00006F020000}"/>
    <cellStyle name="CALDAS 4 3 2 2 5 3" xfId="7787" xr:uid="{00000000-0005-0000-0000-000070020000}"/>
    <cellStyle name="CALDAS 4 3 2 2 5 4" xfId="9199" xr:uid="{00000000-0005-0000-0000-000071020000}"/>
    <cellStyle name="CALDAS 4 3 2 2 6" xfId="5679" xr:uid="{00000000-0005-0000-0000-000072020000}"/>
    <cellStyle name="CALDAS 4 3 2 2 7" xfId="6228" xr:uid="{00000000-0005-0000-0000-000073020000}"/>
    <cellStyle name="CALDAS 4 3 2 2 8" xfId="5154" xr:uid="{00000000-0005-0000-0000-000074020000}"/>
    <cellStyle name="CALDAS 4 3 2 3" xfId="2241" xr:uid="{00000000-0005-0000-0000-000075020000}"/>
    <cellStyle name="CALDAS 4 3 2 3 2" xfId="4741" xr:uid="{00000000-0005-0000-0000-000076020000}"/>
    <cellStyle name="CALDAS 4 3 2 3 3" xfId="6735" xr:uid="{00000000-0005-0000-0000-000077020000}"/>
    <cellStyle name="CALDAS 4 3 2 3 4" xfId="8198" xr:uid="{00000000-0005-0000-0000-000078020000}"/>
    <cellStyle name="CALDAS 4 3 2 4" xfId="2966" xr:uid="{00000000-0005-0000-0000-000079020000}"/>
    <cellStyle name="CALDAS 4 3 2 4 2" xfId="4461" xr:uid="{00000000-0005-0000-0000-00007A020000}"/>
    <cellStyle name="CALDAS 4 3 2 4 3" xfId="7187" xr:uid="{00000000-0005-0000-0000-00007B020000}"/>
    <cellStyle name="CALDAS 4 3 2 4 4" xfId="8599" xr:uid="{00000000-0005-0000-0000-00007C020000}"/>
    <cellStyle name="CALDAS 4 3 2 5" xfId="1800" xr:uid="{00000000-0005-0000-0000-00007D020000}"/>
    <cellStyle name="CALDAS 4 3 2 5 2" xfId="4617" xr:uid="{00000000-0005-0000-0000-00007E020000}"/>
    <cellStyle name="CALDAS 4 3 2 5 3" xfId="6399" xr:uid="{00000000-0005-0000-0000-00007F020000}"/>
    <cellStyle name="CALDAS 4 3 2 5 4" xfId="7883" xr:uid="{00000000-0005-0000-0000-000080020000}"/>
    <cellStyle name="CALDAS 4 3 2 6" xfId="3075" xr:uid="{00000000-0005-0000-0000-000081020000}"/>
    <cellStyle name="CALDAS 4 3 2 6 2" xfId="6160" xr:uid="{00000000-0005-0000-0000-000082020000}"/>
    <cellStyle name="CALDAS 4 3 2 6 3" xfId="7296" xr:uid="{00000000-0005-0000-0000-000083020000}"/>
    <cellStyle name="CALDAS 4 3 2 6 4" xfId="8708" xr:uid="{00000000-0005-0000-0000-000084020000}"/>
    <cellStyle name="CALDAS 4 3 2 7" xfId="3862" xr:uid="{00000000-0005-0000-0000-000085020000}"/>
    <cellStyle name="CALDAS 4 3 2 8" xfId="4034" xr:uid="{00000000-0005-0000-0000-000086020000}"/>
    <cellStyle name="CALDAS 4 3 2 9" xfId="6789" xr:uid="{00000000-0005-0000-0000-000087020000}"/>
    <cellStyle name="CALDAS 4 3 3" xfId="4153" xr:uid="{00000000-0005-0000-0000-000088020000}"/>
    <cellStyle name="CALDAS 4 4" xfId="1040" xr:uid="{00000000-0005-0000-0000-000089020000}"/>
    <cellStyle name="CALDAS 4 4 2" xfId="1488" xr:uid="{00000000-0005-0000-0000-00008A020000}"/>
    <cellStyle name="CALDAS 4 4 2 2" xfId="2648" xr:uid="{00000000-0005-0000-0000-00008B020000}"/>
    <cellStyle name="CALDAS 4 4 2 2 2" xfId="6263" xr:uid="{00000000-0005-0000-0000-00008C020000}"/>
    <cellStyle name="CALDAS 4 4 2 2 3" xfId="6953" xr:uid="{00000000-0005-0000-0000-00008D020000}"/>
    <cellStyle name="CALDAS 4 4 2 2 4" xfId="8380" xr:uid="{00000000-0005-0000-0000-00008E020000}"/>
    <cellStyle name="CALDAS 4 4 2 3" xfId="3185" xr:uid="{00000000-0005-0000-0000-00008F020000}"/>
    <cellStyle name="CALDAS 4 4 2 3 2" xfId="4768" xr:uid="{00000000-0005-0000-0000-000090020000}"/>
    <cellStyle name="CALDAS 4 4 2 3 3" xfId="7406" xr:uid="{00000000-0005-0000-0000-000091020000}"/>
    <cellStyle name="CALDAS 4 4 2 3 4" xfId="8818" xr:uid="{00000000-0005-0000-0000-000092020000}"/>
    <cellStyle name="CALDAS 4 4 2 4" xfId="3363" xr:uid="{00000000-0005-0000-0000-000093020000}"/>
    <cellStyle name="CALDAS 4 4 2 4 2" xfId="3730" xr:uid="{00000000-0005-0000-0000-000094020000}"/>
    <cellStyle name="CALDAS 4 4 2 4 3" xfId="7584" xr:uid="{00000000-0005-0000-0000-000095020000}"/>
    <cellStyle name="CALDAS 4 4 2 4 4" xfId="8996" xr:uid="{00000000-0005-0000-0000-000096020000}"/>
    <cellStyle name="CALDAS 4 4 2 5" xfId="3525" xr:uid="{00000000-0005-0000-0000-000097020000}"/>
    <cellStyle name="CALDAS 4 4 2 5 2" xfId="4202" xr:uid="{00000000-0005-0000-0000-000098020000}"/>
    <cellStyle name="CALDAS 4 4 2 5 3" xfId="7746" xr:uid="{00000000-0005-0000-0000-000099020000}"/>
    <cellStyle name="CALDAS 4 4 2 5 4" xfId="9158" xr:uid="{00000000-0005-0000-0000-00009A020000}"/>
    <cellStyle name="CALDAS 4 4 2 6" xfId="6007" xr:uid="{00000000-0005-0000-0000-00009B020000}"/>
    <cellStyle name="CALDAS 4 4 2 7" xfId="4612" xr:uid="{00000000-0005-0000-0000-00009C020000}"/>
    <cellStyle name="CALDAS 4 4 2 8" xfId="5872" xr:uid="{00000000-0005-0000-0000-00009D020000}"/>
    <cellStyle name="CALDAS 4 4 3" xfId="2200" xr:uid="{00000000-0005-0000-0000-00009E020000}"/>
    <cellStyle name="CALDAS 4 4 3 2" xfId="4870" xr:uid="{00000000-0005-0000-0000-00009F020000}"/>
    <cellStyle name="CALDAS 4 4 3 3" xfId="6694" xr:uid="{00000000-0005-0000-0000-0000A0020000}"/>
    <cellStyle name="CALDAS 4 4 3 4" xfId="8157" xr:uid="{00000000-0005-0000-0000-0000A1020000}"/>
    <cellStyle name="CALDAS 4 4 4" xfId="2925" xr:uid="{00000000-0005-0000-0000-0000A2020000}"/>
    <cellStyle name="CALDAS 4 4 4 2" xfId="4743" xr:uid="{00000000-0005-0000-0000-0000A3020000}"/>
    <cellStyle name="CALDAS 4 4 4 3" xfId="7146" xr:uid="{00000000-0005-0000-0000-0000A4020000}"/>
    <cellStyle name="CALDAS 4 4 4 4" xfId="8558" xr:uid="{00000000-0005-0000-0000-0000A5020000}"/>
    <cellStyle name="CALDAS 4 4 5" xfId="1886" xr:uid="{00000000-0005-0000-0000-0000A6020000}"/>
    <cellStyle name="CALDAS 4 4 5 2" xfId="5407" xr:uid="{00000000-0005-0000-0000-0000A7020000}"/>
    <cellStyle name="CALDAS 4 4 5 3" xfId="6481" xr:uid="{00000000-0005-0000-0000-0000A8020000}"/>
    <cellStyle name="CALDAS 4 4 5 4" xfId="7964" xr:uid="{00000000-0005-0000-0000-0000A9020000}"/>
    <cellStyle name="CALDAS 4 4 6" xfId="2845" xr:uid="{00000000-0005-0000-0000-0000AA020000}"/>
    <cellStyle name="CALDAS 4 4 6 2" xfId="5087" xr:uid="{00000000-0005-0000-0000-0000AB020000}"/>
    <cellStyle name="CALDAS 4 4 6 3" xfId="7066" xr:uid="{00000000-0005-0000-0000-0000AC020000}"/>
    <cellStyle name="CALDAS 4 4 6 4" xfId="8478" xr:uid="{00000000-0005-0000-0000-0000AD020000}"/>
    <cellStyle name="CALDAS 4 4 7" xfId="5998" xr:uid="{00000000-0005-0000-0000-0000AE020000}"/>
    <cellStyle name="CALDAS 4 4 8" xfId="5804" xr:uid="{00000000-0005-0000-0000-0000AF020000}"/>
    <cellStyle name="CALDAS 4 4 9" xfId="6880" xr:uid="{00000000-0005-0000-0000-0000B0020000}"/>
    <cellStyle name="CALDAS 4 5" xfId="4113" xr:uid="{00000000-0005-0000-0000-0000B1020000}"/>
    <cellStyle name="CALDAS 5" xfId="482" xr:uid="{00000000-0005-0000-0000-0000B2020000}"/>
    <cellStyle name="CALDAS 5 2" xfId="1016" xr:uid="{00000000-0005-0000-0000-0000B3020000}"/>
    <cellStyle name="CALDAS 5 2 2" xfId="1464" xr:uid="{00000000-0005-0000-0000-0000B4020000}"/>
    <cellStyle name="CALDAS 5 2 2 2" xfId="2624" xr:uid="{00000000-0005-0000-0000-0000B5020000}"/>
    <cellStyle name="CALDAS 5 2 2 2 2" xfId="5090" xr:uid="{00000000-0005-0000-0000-0000B6020000}"/>
    <cellStyle name="CALDAS 5 2 2 2 3" xfId="6936" xr:uid="{00000000-0005-0000-0000-0000B7020000}"/>
    <cellStyle name="CALDAS 5 2 2 2 4" xfId="8365" xr:uid="{00000000-0005-0000-0000-0000B8020000}"/>
    <cellStyle name="CALDAS 5 2 2 3" xfId="3167" xr:uid="{00000000-0005-0000-0000-0000B9020000}"/>
    <cellStyle name="CALDAS 5 2 2 3 2" xfId="6052" xr:uid="{00000000-0005-0000-0000-0000BA020000}"/>
    <cellStyle name="CALDAS 5 2 2 3 3" xfId="7388" xr:uid="{00000000-0005-0000-0000-0000BB020000}"/>
    <cellStyle name="CALDAS 5 2 2 3 4" xfId="8800" xr:uid="{00000000-0005-0000-0000-0000BC020000}"/>
    <cellStyle name="CALDAS 5 2 2 4" xfId="3348" xr:uid="{00000000-0005-0000-0000-0000BD020000}"/>
    <cellStyle name="CALDAS 5 2 2 4 2" xfId="3740" xr:uid="{00000000-0005-0000-0000-0000BE020000}"/>
    <cellStyle name="CALDAS 5 2 2 4 3" xfId="7569" xr:uid="{00000000-0005-0000-0000-0000BF020000}"/>
    <cellStyle name="CALDAS 5 2 2 4 4" xfId="8981" xr:uid="{00000000-0005-0000-0000-0000C0020000}"/>
    <cellStyle name="CALDAS 5 2 2 5" xfId="3510" xr:uid="{00000000-0005-0000-0000-0000C1020000}"/>
    <cellStyle name="CALDAS 5 2 2 5 2" xfId="4207" xr:uid="{00000000-0005-0000-0000-0000C2020000}"/>
    <cellStyle name="CALDAS 5 2 2 5 3" xfId="7731" xr:uid="{00000000-0005-0000-0000-0000C3020000}"/>
    <cellStyle name="CALDAS 5 2 2 5 4" xfId="9143" xr:uid="{00000000-0005-0000-0000-0000C4020000}"/>
    <cellStyle name="CALDAS 5 2 2 6" xfId="5311" xr:uid="{00000000-0005-0000-0000-0000C5020000}"/>
    <cellStyle name="CALDAS 5 2 2 7" xfId="5066" xr:uid="{00000000-0005-0000-0000-0000C6020000}"/>
    <cellStyle name="CALDAS 5 2 2 8" xfId="4593" xr:uid="{00000000-0005-0000-0000-0000C7020000}"/>
    <cellStyle name="CALDAS 5 2 3" xfId="4399" xr:uid="{00000000-0005-0000-0000-0000C8020000}"/>
    <cellStyle name="CALDAS 6" xfId="964" xr:uid="{00000000-0005-0000-0000-0000C9020000}"/>
    <cellStyle name="CALDAS 6 2" xfId="1412" xr:uid="{00000000-0005-0000-0000-0000CA020000}"/>
    <cellStyle name="CALDAS 6 2 2" xfId="2572" xr:uid="{00000000-0005-0000-0000-0000CB020000}"/>
    <cellStyle name="CALDAS 6 2 2 2" xfId="6233" xr:uid="{00000000-0005-0000-0000-0000CC020000}"/>
    <cellStyle name="CALDAS 6 2 2 3" xfId="6889" xr:uid="{00000000-0005-0000-0000-0000CD020000}"/>
    <cellStyle name="CALDAS 6 2 2 4" xfId="8318" xr:uid="{00000000-0005-0000-0000-0000CE020000}"/>
    <cellStyle name="CALDAS 6 2 3" xfId="3120" xr:uid="{00000000-0005-0000-0000-0000CF020000}"/>
    <cellStyle name="CALDAS 6 2 3 2" xfId="6216" xr:uid="{00000000-0005-0000-0000-0000D0020000}"/>
    <cellStyle name="CALDAS 6 2 3 3" xfId="7341" xr:uid="{00000000-0005-0000-0000-0000D1020000}"/>
    <cellStyle name="CALDAS 6 2 3 4" xfId="8753" xr:uid="{00000000-0005-0000-0000-0000D2020000}"/>
    <cellStyle name="CALDAS 6 2 4" xfId="3301" xr:uid="{00000000-0005-0000-0000-0000D3020000}"/>
    <cellStyle name="CALDAS 6 2 4 2" xfId="3775" xr:uid="{00000000-0005-0000-0000-0000D4020000}"/>
    <cellStyle name="CALDAS 6 2 4 3" xfId="7522" xr:uid="{00000000-0005-0000-0000-0000D5020000}"/>
    <cellStyle name="CALDAS 6 2 4 4" xfId="8934" xr:uid="{00000000-0005-0000-0000-0000D6020000}"/>
    <cellStyle name="CALDAS 6 2 5" xfId="3463" xr:uid="{00000000-0005-0000-0000-0000D7020000}"/>
    <cellStyle name="CALDAS 6 2 5 2" xfId="3661" xr:uid="{00000000-0005-0000-0000-0000D8020000}"/>
    <cellStyle name="CALDAS 6 2 5 3" xfId="7684" xr:uid="{00000000-0005-0000-0000-0000D9020000}"/>
    <cellStyle name="CALDAS 6 2 5 4" xfId="9096" xr:uid="{00000000-0005-0000-0000-0000DA020000}"/>
    <cellStyle name="CALDAS 6 2 6" xfId="5739" xr:uid="{00000000-0005-0000-0000-0000DB020000}"/>
    <cellStyle name="CALDAS 6 2 7" xfId="4390" xr:uid="{00000000-0005-0000-0000-0000DC020000}"/>
    <cellStyle name="CALDAS 6 2 8" xfId="5102" xr:uid="{00000000-0005-0000-0000-0000DD020000}"/>
    <cellStyle name="CALDAS 6 3" xfId="2126" xr:uid="{00000000-0005-0000-0000-0000DE020000}"/>
    <cellStyle name="CALDAS 6 3 2" xfId="5386" xr:uid="{00000000-0005-0000-0000-0000DF020000}"/>
    <cellStyle name="CALDAS 6 3 3" xfId="6632" xr:uid="{00000000-0005-0000-0000-0000E0020000}"/>
    <cellStyle name="CALDAS 6 3 4" xfId="8097" xr:uid="{00000000-0005-0000-0000-0000E1020000}"/>
    <cellStyle name="CALDAS 6 4" xfId="2861" xr:uid="{00000000-0005-0000-0000-0000E2020000}"/>
    <cellStyle name="CALDAS 6 4 2" xfId="5632" xr:uid="{00000000-0005-0000-0000-0000E3020000}"/>
    <cellStyle name="CALDAS 6 4 3" xfId="7082" xr:uid="{00000000-0005-0000-0000-0000E4020000}"/>
    <cellStyle name="CALDAS 6 4 4" xfId="8494" xr:uid="{00000000-0005-0000-0000-0000E5020000}"/>
    <cellStyle name="CALDAS 6 5" xfId="1838" xr:uid="{00000000-0005-0000-0000-0000E6020000}"/>
    <cellStyle name="CALDAS 6 5 2" xfId="5505" xr:uid="{00000000-0005-0000-0000-0000E7020000}"/>
    <cellStyle name="CALDAS 6 5 3" xfId="6433" xr:uid="{00000000-0005-0000-0000-0000E8020000}"/>
    <cellStyle name="CALDAS 6 5 4" xfId="7916" xr:uid="{00000000-0005-0000-0000-0000E9020000}"/>
    <cellStyle name="CALDAS 6 6" xfId="3287" xr:uid="{00000000-0005-0000-0000-0000EA020000}"/>
    <cellStyle name="CALDAS 6 6 2" xfId="4269" xr:uid="{00000000-0005-0000-0000-0000EB020000}"/>
    <cellStyle name="CALDAS 6 6 3" xfId="7508" xr:uid="{00000000-0005-0000-0000-0000EC020000}"/>
    <cellStyle name="CALDAS 6 6 4" xfId="8920" xr:uid="{00000000-0005-0000-0000-0000ED020000}"/>
    <cellStyle name="CALDAS 6 7" xfId="3868" xr:uid="{00000000-0005-0000-0000-0000EE020000}"/>
    <cellStyle name="CALDAS 6 8" xfId="4344" xr:uid="{00000000-0005-0000-0000-0000EF020000}"/>
    <cellStyle name="CALDAS 6 9" xfId="5746" xr:uid="{00000000-0005-0000-0000-0000F0020000}"/>
    <cellStyle name="Code" xfId="293" xr:uid="{00000000-0005-0000-0000-0000F1020000}"/>
    <cellStyle name="Code 2" xfId="483" xr:uid="{00000000-0005-0000-0000-0000F2020000}"/>
    <cellStyle name="Code 2 2" xfId="9250" xr:uid="{00000000-0005-0000-0000-0000F3020000}"/>
    <cellStyle name="Code Section" xfId="294" xr:uid="{00000000-0005-0000-0000-0000F4020000}"/>
    <cellStyle name="Code Section 2" xfId="484" xr:uid="{00000000-0005-0000-0000-0000F5020000}"/>
    <cellStyle name="Code_Cálculo CVAs_COPEL-DIS_MAIO_2008_CONTABILIZAÇÃO" xfId="295" xr:uid="{00000000-0005-0000-0000-0000F6020000}"/>
    <cellStyle name="Comma  - Style1" xfId="296" xr:uid="{00000000-0005-0000-0000-0000F7020000}"/>
    <cellStyle name="Comma  - Style1 2" xfId="378" xr:uid="{00000000-0005-0000-0000-0000F8020000}"/>
    <cellStyle name="Comma [0]_12matrix" xfId="297" xr:uid="{00000000-0005-0000-0000-0000F9020000}"/>
    <cellStyle name="Comma [00]" xfId="298" xr:uid="{00000000-0005-0000-0000-0000FA020000}"/>
    <cellStyle name="Comma [00] 2" xfId="486" xr:uid="{00000000-0005-0000-0000-0000FB020000}"/>
    <cellStyle name="Comma [00] 3" xfId="485" xr:uid="{00000000-0005-0000-0000-0000FC020000}"/>
    <cellStyle name="Comma_12matrix" xfId="299" xr:uid="{00000000-0005-0000-0000-0000FD020000}"/>
    <cellStyle name="Comma0" xfId="300" xr:uid="{00000000-0005-0000-0000-0000FE020000}"/>
    <cellStyle name="Comma0 2" xfId="487" xr:uid="{00000000-0005-0000-0000-0000FF020000}"/>
    <cellStyle name="Conferência" xfId="301" xr:uid="{00000000-0005-0000-0000-000000030000}"/>
    <cellStyle name="Conferência 2" xfId="489" xr:uid="{00000000-0005-0000-0000-000001030000}"/>
    <cellStyle name="Conferência 3" xfId="488" xr:uid="{00000000-0005-0000-0000-000002030000}"/>
    <cellStyle name="COPEL" xfId="379" xr:uid="{00000000-0005-0000-0000-000003030000}"/>
    <cellStyle name="COPEL - DIGITAÇÃO %" xfId="380" xr:uid="{00000000-0005-0000-0000-000004030000}"/>
    <cellStyle name="COPEL - DIGITAÇÃO % 2" xfId="490" xr:uid="{00000000-0005-0000-0000-000005030000}"/>
    <cellStyle name="COPEL - DIGITAÇÃO % 2 2" xfId="659" xr:uid="{00000000-0005-0000-0000-000006030000}"/>
    <cellStyle name="COPEL - DIGITAÇÃO % 2 2 2" xfId="755" xr:uid="{00000000-0005-0000-0000-000007030000}"/>
    <cellStyle name="COPEL - DIGITAÇÃO % 2 2 2 2" xfId="1108" xr:uid="{00000000-0005-0000-0000-000008030000}"/>
    <cellStyle name="COPEL - DIGITAÇÃO % 2 2 2 2 2" xfId="1556" xr:uid="{00000000-0005-0000-0000-000009030000}"/>
    <cellStyle name="COPEL - DIGITAÇÃO % 2 2 2 2 2 2" xfId="2716" xr:uid="{00000000-0005-0000-0000-00000A030000}"/>
    <cellStyle name="COPEL - DIGITAÇÃO % 2 2 2 2 2 2 2" xfId="3909" xr:uid="{00000000-0005-0000-0000-00000B030000}"/>
    <cellStyle name="COPEL - DIGITAÇÃO % 2 2 2 2 2 2 3" xfId="7021" xr:uid="{00000000-0005-0000-0000-00000C030000}"/>
    <cellStyle name="COPEL - DIGITAÇÃO % 2 2 2 2 2 2 4" xfId="8448" xr:uid="{00000000-0005-0000-0000-00000D030000}"/>
    <cellStyle name="COPEL - DIGITAÇÃO % 2 2 2 2 2 3" xfId="3253" xr:uid="{00000000-0005-0000-0000-00000E030000}"/>
    <cellStyle name="COPEL - DIGITAÇÃO % 2 2 2 2 2 3 2" xfId="3808" xr:uid="{00000000-0005-0000-0000-00000F030000}"/>
    <cellStyle name="COPEL - DIGITAÇÃO % 2 2 2 2 2 3 3" xfId="7474" xr:uid="{00000000-0005-0000-0000-000010030000}"/>
    <cellStyle name="COPEL - DIGITAÇÃO % 2 2 2 2 2 3 4" xfId="8886" xr:uid="{00000000-0005-0000-0000-000011030000}"/>
    <cellStyle name="COPEL - DIGITAÇÃO % 2 2 2 2 2 4" xfId="3431" xr:uid="{00000000-0005-0000-0000-000012030000}"/>
    <cellStyle name="COPEL - DIGITAÇÃO % 2 2 2 2 2 4 2" xfId="3683" xr:uid="{00000000-0005-0000-0000-000013030000}"/>
    <cellStyle name="COPEL - DIGITAÇÃO % 2 2 2 2 2 4 3" xfId="7652" xr:uid="{00000000-0005-0000-0000-000014030000}"/>
    <cellStyle name="COPEL - DIGITAÇÃO % 2 2 2 2 2 4 4" xfId="9064" xr:uid="{00000000-0005-0000-0000-000015030000}"/>
    <cellStyle name="COPEL - DIGITAÇÃO % 2 2 2 2 2 5" xfId="3593" xr:uid="{00000000-0005-0000-0000-000016030000}"/>
    <cellStyle name="COPEL - DIGITAÇÃO % 2 2 2 2 2 5 2" xfId="6331" xr:uid="{00000000-0005-0000-0000-000017030000}"/>
    <cellStyle name="COPEL - DIGITAÇÃO % 2 2 2 2 2 5 3" xfId="7814" xr:uid="{00000000-0005-0000-0000-000018030000}"/>
    <cellStyle name="COPEL - DIGITAÇÃO % 2 2 2 2 2 5 4" xfId="9226" xr:uid="{00000000-0005-0000-0000-000019030000}"/>
    <cellStyle name="COPEL - DIGITAÇÃO % 2 2 2 2 2 6" xfId="5156" xr:uid="{00000000-0005-0000-0000-00001A030000}"/>
    <cellStyle name="COPEL - DIGITAÇÃO % 2 2 2 2 2 7" xfId="5908" xr:uid="{00000000-0005-0000-0000-00001B030000}"/>
    <cellStyle name="COPEL - DIGITAÇÃO % 2 2 2 2 2 8" xfId="4134" xr:uid="{00000000-0005-0000-0000-00001C030000}"/>
    <cellStyle name="COPEL - DIGITAÇÃO % 2 2 2 2 3" xfId="2268" xr:uid="{00000000-0005-0000-0000-00001D030000}"/>
    <cellStyle name="COPEL - DIGITAÇÃO % 2 2 2 2 3 2" xfId="5473" xr:uid="{00000000-0005-0000-0000-00001E030000}"/>
    <cellStyle name="COPEL - DIGITAÇÃO % 2 2 2 2 3 3" xfId="6762" xr:uid="{00000000-0005-0000-0000-00001F030000}"/>
    <cellStyle name="COPEL - DIGITAÇÃO % 2 2 2 2 3 4" xfId="8225" xr:uid="{00000000-0005-0000-0000-000020030000}"/>
    <cellStyle name="COPEL - DIGITAÇÃO % 2 2 2 2 4" xfId="2993" xr:uid="{00000000-0005-0000-0000-000021030000}"/>
    <cellStyle name="COPEL - DIGITAÇÃO % 2 2 2 2 4 2" xfId="6271" xr:uid="{00000000-0005-0000-0000-000022030000}"/>
    <cellStyle name="COPEL - DIGITAÇÃO % 2 2 2 2 4 3" xfId="7214" xr:uid="{00000000-0005-0000-0000-000023030000}"/>
    <cellStyle name="COPEL - DIGITAÇÃO % 2 2 2 2 4 4" xfId="8626" xr:uid="{00000000-0005-0000-0000-000024030000}"/>
    <cellStyle name="COPEL - DIGITAÇÃO % 2 2 2 2 5" xfId="1766" xr:uid="{00000000-0005-0000-0000-000025030000}"/>
    <cellStyle name="COPEL - DIGITAÇÃO % 2 2 2 2 5 2" xfId="4091" xr:uid="{00000000-0005-0000-0000-000026030000}"/>
    <cellStyle name="COPEL - DIGITAÇÃO % 2 2 2 2 5 3" xfId="6365" xr:uid="{00000000-0005-0000-0000-000027030000}"/>
    <cellStyle name="COPEL - DIGITAÇÃO % 2 2 2 2 5 4" xfId="7849" xr:uid="{00000000-0005-0000-0000-000028030000}"/>
    <cellStyle name="COPEL - DIGITAÇÃO % 2 2 2 2 6" xfId="1981" xr:uid="{00000000-0005-0000-0000-000029030000}"/>
    <cellStyle name="COPEL - DIGITAÇÃO % 2 2 2 2 6 2" xfId="5525" xr:uid="{00000000-0005-0000-0000-00002A030000}"/>
    <cellStyle name="COPEL - DIGITAÇÃO % 2 2 2 2 6 3" xfId="6569" xr:uid="{00000000-0005-0000-0000-00002B030000}"/>
    <cellStyle name="COPEL - DIGITAÇÃO % 2 2 2 2 6 4" xfId="8050" xr:uid="{00000000-0005-0000-0000-00002C030000}"/>
    <cellStyle name="COPEL - DIGITAÇÃO % 2 2 2 2 7" xfId="6069" xr:uid="{00000000-0005-0000-0000-00002D030000}"/>
    <cellStyle name="COPEL - DIGITAÇÃO % 2 2 2 2 8" xfId="4997" xr:uid="{00000000-0005-0000-0000-00002E030000}"/>
    <cellStyle name="COPEL - DIGITAÇÃO % 2 2 2 2 9" xfId="4932" xr:uid="{00000000-0005-0000-0000-00002F030000}"/>
    <cellStyle name="COPEL - DIGITAÇÃO % 2 2 2 3" xfId="4175" xr:uid="{00000000-0005-0000-0000-000030030000}"/>
    <cellStyle name="COPEL - DIGITAÇÃO % 2 2 3" xfId="714" xr:uid="{00000000-0005-0000-0000-000031030000}"/>
    <cellStyle name="COPEL - DIGITAÇÃO % 2 2 3 2" xfId="1068" xr:uid="{00000000-0005-0000-0000-000032030000}"/>
    <cellStyle name="COPEL - DIGITAÇÃO % 2 2 3 2 2" xfId="1516" xr:uid="{00000000-0005-0000-0000-000033030000}"/>
    <cellStyle name="COPEL - DIGITAÇÃO % 2 2 3 2 2 2" xfId="2676" xr:uid="{00000000-0005-0000-0000-000034030000}"/>
    <cellStyle name="COPEL - DIGITAÇÃO % 2 2 3 2 2 2 2" xfId="4931" xr:uid="{00000000-0005-0000-0000-000035030000}"/>
    <cellStyle name="COPEL - DIGITAÇÃO % 2 2 3 2 2 2 3" xfId="6981" xr:uid="{00000000-0005-0000-0000-000036030000}"/>
    <cellStyle name="COPEL - DIGITAÇÃO % 2 2 3 2 2 2 4" xfId="8408" xr:uid="{00000000-0005-0000-0000-000037030000}"/>
    <cellStyle name="COPEL - DIGITAÇÃO % 2 2 3 2 2 3" xfId="3213" xr:uid="{00000000-0005-0000-0000-000038030000}"/>
    <cellStyle name="COPEL - DIGITAÇÃO % 2 2 3 2 2 3 2" xfId="3829" xr:uid="{00000000-0005-0000-0000-000039030000}"/>
    <cellStyle name="COPEL - DIGITAÇÃO % 2 2 3 2 2 3 3" xfId="7434" xr:uid="{00000000-0005-0000-0000-00003A030000}"/>
    <cellStyle name="COPEL - DIGITAÇÃO % 2 2 3 2 2 3 4" xfId="8846" xr:uid="{00000000-0005-0000-0000-00003B030000}"/>
    <cellStyle name="COPEL - DIGITAÇÃO % 2 2 3 2 2 4" xfId="3391" xr:uid="{00000000-0005-0000-0000-00003C030000}"/>
    <cellStyle name="COPEL - DIGITAÇÃO % 2 2 3 2 2 4 2" xfId="3712" xr:uid="{00000000-0005-0000-0000-00003D030000}"/>
    <cellStyle name="COPEL - DIGITAÇÃO % 2 2 3 2 2 4 3" xfId="7612" xr:uid="{00000000-0005-0000-0000-00003E030000}"/>
    <cellStyle name="COPEL - DIGITAÇÃO % 2 2 3 2 2 4 4" xfId="9024" xr:uid="{00000000-0005-0000-0000-00003F030000}"/>
    <cellStyle name="COPEL - DIGITAÇÃO % 2 2 3 2 2 5" xfId="3553" xr:uid="{00000000-0005-0000-0000-000040030000}"/>
    <cellStyle name="COPEL - DIGITAÇÃO % 2 2 3 2 2 5 2" xfId="6291" xr:uid="{00000000-0005-0000-0000-000041030000}"/>
    <cellStyle name="COPEL - DIGITAÇÃO % 2 2 3 2 2 5 3" xfId="7774" xr:uid="{00000000-0005-0000-0000-000042030000}"/>
    <cellStyle name="COPEL - DIGITAÇÃO % 2 2 3 2 2 5 4" xfId="9186" xr:uid="{00000000-0005-0000-0000-000043030000}"/>
    <cellStyle name="COPEL - DIGITAÇÃO % 2 2 3 2 2 6" xfId="4398" xr:uid="{00000000-0005-0000-0000-000044030000}"/>
    <cellStyle name="COPEL - DIGITAÇÃO % 2 2 3 2 2 7" xfId="4917" xr:uid="{00000000-0005-0000-0000-000045030000}"/>
    <cellStyle name="COPEL - DIGITAÇÃO % 2 2 3 2 2 8" xfId="5174" xr:uid="{00000000-0005-0000-0000-000046030000}"/>
    <cellStyle name="COPEL - DIGITAÇÃO % 2 2 3 2 3" xfId="2228" xr:uid="{00000000-0005-0000-0000-000047030000}"/>
    <cellStyle name="COPEL - DIGITAÇÃO % 2 2 3 2 3 2" xfId="4685" xr:uid="{00000000-0005-0000-0000-000048030000}"/>
    <cellStyle name="COPEL - DIGITAÇÃO % 2 2 3 2 3 3" xfId="6722" xr:uid="{00000000-0005-0000-0000-000049030000}"/>
    <cellStyle name="COPEL - DIGITAÇÃO % 2 2 3 2 3 4" xfId="8185" xr:uid="{00000000-0005-0000-0000-00004A030000}"/>
    <cellStyle name="COPEL - DIGITAÇÃO % 2 2 3 2 4" xfId="2953" xr:uid="{00000000-0005-0000-0000-00004B030000}"/>
    <cellStyle name="COPEL - DIGITAÇÃO % 2 2 3 2 4 2" xfId="5987" xr:uid="{00000000-0005-0000-0000-00004C030000}"/>
    <cellStyle name="COPEL - DIGITAÇÃO % 2 2 3 2 4 3" xfId="7174" xr:uid="{00000000-0005-0000-0000-00004D030000}"/>
    <cellStyle name="COPEL - DIGITAÇÃO % 2 2 3 2 4 4" xfId="8586" xr:uid="{00000000-0005-0000-0000-00004E030000}"/>
    <cellStyle name="COPEL - DIGITAÇÃO % 2 2 3 2 5" xfId="2003" xr:uid="{00000000-0005-0000-0000-00004F030000}"/>
    <cellStyle name="COPEL - DIGITAÇÃO % 2 2 3 2 5 2" xfId="4333" xr:uid="{00000000-0005-0000-0000-000050030000}"/>
    <cellStyle name="COPEL - DIGITAÇÃO % 2 2 3 2 5 3" xfId="6591" xr:uid="{00000000-0005-0000-0000-000051030000}"/>
    <cellStyle name="COPEL - DIGITAÇÃO % 2 2 3 2 5 4" xfId="8072" xr:uid="{00000000-0005-0000-0000-000052030000}"/>
    <cellStyle name="COPEL - DIGITAÇÃO % 2 2 3 2 6" xfId="1862" xr:uid="{00000000-0005-0000-0000-000053030000}"/>
    <cellStyle name="COPEL - DIGITAÇÃO % 2 2 3 2 6 2" xfId="5471" xr:uid="{00000000-0005-0000-0000-000054030000}"/>
    <cellStyle name="COPEL - DIGITAÇÃO % 2 2 3 2 6 3" xfId="6457" xr:uid="{00000000-0005-0000-0000-000055030000}"/>
    <cellStyle name="COPEL - DIGITAÇÃO % 2 2 3 2 6 4" xfId="7940" xr:uid="{00000000-0005-0000-0000-000056030000}"/>
    <cellStyle name="COPEL - DIGITAÇÃO % 2 2 3 2 7" xfId="5889" xr:uid="{00000000-0005-0000-0000-000057030000}"/>
    <cellStyle name="COPEL - DIGITAÇÃO % 2 2 3 2 8" xfId="5375" xr:uid="{00000000-0005-0000-0000-000058030000}"/>
    <cellStyle name="COPEL - DIGITAÇÃO % 2 2 3 2 9" xfId="4907" xr:uid="{00000000-0005-0000-0000-000059030000}"/>
    <cellStyle name="COPEL - DIGITAÇÃO % 2 2 3 3" xfId="4143" xr:uid="{00000000-0005-0000-0000-00005A030000}"/>
    <cellStyle name="COPEL - DIGITAÇÃO % 2 2 4" xfId="1027" xr:uid="{00000000-0005-0000-0000-00005B030000}"/>
    <cellStyle name="COPEL - DIGITAÇÃO % 2 2 4 2" xfId="1475" xr:uid="{00000000-0005-0000-0000-00005C030000}"/>
    <cellStyle name="COPEL - DIGITAÇÃO % 2 2 4 2 2" xfId="2635" xr:uid="{00000000-0005-0000-0000-00005D030000}"/>
    <cellStyle name="COPEL - DIGITAÇÃO % 2 2 4 2 2 2" xfId="5809" xr:uid="{00000000-0005-0000-0000-00005E030000}"/>
    <cellStyle name="COPEL - DIGITAÇÃO % 2 2 4 2 2 3" xfId="6942" xr:uid="{00000000-0005-0000-0000-00005F030000}"/>
    <cellStyle name="COPEL - DIGITAÇÃO % 2 2 4 2 2 4" xfId="8370" xr:uid="{00000000-0005-0000-0000-000060030000}"/>
    <cellStyle name="COPEL - DIGITAÇÃO % 2 2 4 2 3" xfId="3174" xr:uid="{00000000-0005-0000-0000-000061030000}"/>
    <cellStyle name="COPEL - DIGITAÇÃO % 2 2 4 2 3 2" xfId="5579" xr:uid="{00000000-0005-0000-0000-000062030000}"/>
    <cellStyle name="COPEL - DIGITAÇÃO % 2 2 4 2 3 3" xfId="7395" xr:uid="{00000000-0005-0000-0000-000063030000}"/>
    <cellStyle name="COPEL - DIGITAÇÃO % 2 2 4 2 3 4" xfId="8807" xr:uid="{00000000-0005-0000-0000-000064030000}"/>
    <cellStyle name="COPEL - DIGITAÇÃO % 2 2 4 2 4" xfId="3353" xr:uid="{00000000-0005-0000-0000-000065030000}"/>
    <cellStyle name="COPEL - DIGITAÇÃO % 2 2 4 2 4 2" xfId="3737" xr:uid="{00000000-0005-0000-0000-000066030000}"/>
    <cellStyle name="COPEL - DIGITAÇÃO % 2 2 4 2 4 3" xfId="7574" xr:uid="{00000000-0005-0000-0000-000067030000}"/>
    <cellStyle name="COPEL - DIGITAÇÃO % 2 2 4 2 4 4" xfId="8986" xr:uid="{00000000-0005-0000-0000-000068030000}"/>
    <cellStyle name="COPEL - DIGITAÇÃO % 2 2 4 2 5" xfId="3515" xr:uid="{00000000-0005-0000-0000-000069030000}"/>
    <cellStyle name="COPEL - DIGITAÇÃO % 2 2 4 2 5 2" xfId="3625" xr:uid="{00000000-0005-0000-0000-00006A030000}"/>
    <cellStyle name="COPEL - DIGITAÇÃO % 2 2 4 2 5 3" xfId="7736" xr:uid="{00000000-0005-0000-0000-00006B030000}"/>
    <cellStyle name="COPEL - DIGITAÇÃO % 2 2 4 2 5 4" xfId="9148" xr:uid="{00000000-0005-0000-0000-00006C030000}"/>
    <cellStyle name="COPEL - DIGITAÇÃO % 2 2 4 2 6" xfId="5269" xr:uid="{00000000-0005-0000-0000-00006D030000}"/>
    <cellStyle name="COPEL - DIGITAÇÃO % 2 2 4 2 7" xfId="5230" xr:uid="{00000000-0005-0000-0000-00006E030000}"/>
    <cellStyle name="COPEL - DIGITAÇÃO % 2 2 4 2 8" xfId="4738" xr:uid="{00000000-0005-0000-0000-00006F030000}"/>
    <cellStyle name="COPEL - DIGITAÇÃO % 2 2 4 3" xfId="2187" xr:uid="{00000000-0005-0000-0000-000070030000}"/>
    <cellStyle name="COPEL - DIGITAÇÃO % 2 2 4 3 2" xfId="4319" xr:uid="{00000000-0005-0000-0000-000071030000}"/>
    <cellStyle name="COPEL - DIGITAÇÃO % 2 2 4 3 3" xfId="6683" xr:uid="{00000000-0005-0000-0000-000072030000}"/>
    <cellStyle name="COPEL - DIGITAÇÃO % 2 2 4 3 4" xfId="8147" xr:uid="{00000000-0005-0000-0000-000073030000}"/>
    <cellStyle name="COPEL - DIGITAÇÃO % 2 2 4 4" xfId="2914" xr:uid="{00000000-0005-0000-0000-000074030000}"/>
    <cellStyle name="COPEL - DIGITAÇÃO % 2 2 4 4 2" xfId="5633" xr:uid="{00000000-0005-0000-0000-000075030000}"/>
    <cellStyle name="COPEL - DIGITAÇÃO % 2 2 4 4 3" xfId="7135" xr:uid="{00000000-0005-0000-0000-000076030000}"/>
    <cellStyle name="COPEL - DIGITAÇÃO % 2 2 4 4 4" xfId="8547" xr:uid="{00000000-0005-0000-0000-000077030000}"/>
    <cellStyle name="COPEL - DIGITAÇÃO % 2 2 4 5" xfId="2839" xr:uid="{00000000-0005-0000-0000-000078030000}"/>
    <cellStyle name="COPEL - DIGITAÇÃO % 2 2 4 5 2" xfId="6145" xr:uid="{00000000-0005-0000-0000-000079030000}"/>
    <cellStyle name="COPEL - DIGITAÇÃO % 2 2 4 5 3" xfId="7060" xr:uid="{00000000-0005-0000-0000-00007A030000}"/>
    <cellStyle name="COPEL - DIGITAÇÃO % 2 2 4 5 4" xfId="8472" xr:uid="{00000000-0005-0000-0000-00007B030000}"/>
    <cellStyle name="COPEL - DIGITAÇÃO % 2 2 4 6" xfId="1753" xr:uid="{00000000-0005-0000-0000-00007C030000}"/>
    <cellStyle name="COPEL - DIGITAÇÃO % 2 2 4 6 2" xfId="5694" xr:uid="{00000000-0005-0000-0000-00007D030000}"/>
    <cellStyle name="COPEL - DIGITAÇÃO % 2 2 4 6 3" xfId="4892" xr:uid="{00000000-0005-0000-0000-00007E030000}"/>
    <cellStyle name="COPEL - DIGITAÇÃO % 2 2 4 6 4" xfId="7836" xr:uid="{00000000-0005-0000-0000-00007F030000}"/>
    <cellStyle name="COPEL - DIGITAÇÃO % 2 2 4 7" xfId="4744" xr:uid="{00000000-0005-0000-0000-000080030000}"/>
    <cellStyle name="COPEL - DIGITAÇÃO % 2 2 4 8" xfId="6056" xr:uid="{00000000-0005-0000-0000-000081030000}"/>
    <cellStyle name="COPEL - DIGITAÇÃO % 2 2 4 9" xfId="4067" xr:uid="{00000000-0005-0000-0000-000082030000}"/>
    <cellStyle name="COPEL - DIGITAÇÃO % 2 2 5" xfId="4095" xr:uid="{00000000-0005-0000-0000-000083030000}"/>
    <cellStyle name="COPEL - DIGITAÇÃO % 2 3" xfId="680" xr:uid="{00000000-0005-0000-0000-000084030000}"/>
    <cellStyle name="COPEL - DIGITAÇÃO % 2 3 2" xfId="768" xr:uid="{00000000-0005-0000-0000-000085030000}"/>
    <cellStyle name="COPEL - DIGITAÇÃO % 2 3 2 2" xfId="1121" xr:uid="{00000000-0005-0000-0000-000086030000}"/>
    <cellStyle name="COPEL - DIGITAÇÃO % 2 3 2 2 2" xfId="1569" xr:uid="{00000000-0005-0000-0000-000087030000}"/>
    <cellStyle name="COPEL - DIGITAÇÃO % 2 3 2 2 2 2" xfId="2729" xr:uid="{00000000-0005-0000-0000-000088030000}"/>
    <cellStyle name="COPEL - DIGITAÇÃO % 2 3 2 2 2 2 2" xfId="3999" xr:uid="{00000000-0005-0000-0000-000089030000}"/>
    <cellStyle name="COPEL - DIGITAÇÃO % 2 3 2 2 2 2 3" xfId="7034" xr:uid="{00000000-0005-0000-0000-00008A030000}"/>
    <cellStyle name="COPEL - DIGITAÇÃO % 2 3 2 2 2 2 4" xfId="8461" xr:uid="{00000000-0005-0000-0000-00008B030000}"/>
    <cellStyle name="COPEL - DIGITAÇÃO % 2 3 2 2 2 3" xfId="3266" xr:uid="{00000000-0005-0000-0000-00008C030000}"/>
    <cellStyle name="COPEL - DIGITAÇÃO % 2 3 2 2 2 3 2" xfId="3800" xr:uid="{00000000-0005-0000-0000-00008D030000}"/>
    <cellStyle name="COPEL - DIGITAÇÃO % 2 3 2 2 2 3 3" xfId="7487" xr:uid="{00000000-0005-0000-0000-00008E030000}"/>
    <cellStyle name="COPEL - DIGITAÇÃO % 2 3 2 2 2 3 4" xfId="8899" xr:uid="{00000000-0005-0000-0000-00008F030000}"/>
    <cellStyle name="COPEL - DIGITAÇÃO % 2 3 2 2 2 4" xfId="3444" xr:uid="{00000000-0005-0000-0000-000090030000}"/>
    <cellStyle name="COPEL - DIGITAÇÃO % 2 3 2 2 2 4 2" xfId="3675" xr:uid="{00000000-0005-0000-0000-000091030000}"/>
    <cellStyle name="COPEL - DIGITAÇÃO % 2 3 2 2 2 4 3" xfId="7665" xr:uid="{00000000-0005-0000-0000-000092030000}"/>
    <cellStyle name="COPEL - DIGITAÇÃO % 2 3 2 2 2 4 4" xfId="9077" xr:uid="{00000000-0005-0000-0000-000093030000}"/>
    <cellStyle name="COPEL - DIGITAÇÃO % 2 3 2 2 2 5" xfId="3606" xr:uid="{00000000-0005-0000-0000-000094030000}"/>
    <cellStyle name="COPEL - DIGITAÇÃO % 2 3 2 2 2 5 2" xfId="6344" xr:uid="{00000000-0005-0000-0000-000095030000}"/>
    <cellStyle name="COPEL - DIGITAÇÃO % 2 3 2 2 2 5 3" xfId="7827" xr:uid="{00000000-0005-0000-0000-000096030000}"/>
    <cellStyle name="COPEL - DIGITAÇÃO % 2 3 2 2 2 5 4" xfId="9239" xr:uid="{00000000-0005-0000-0000-000097030000}"/>
    <cellStyle name="COPEL - DIGITAÇÃO % 2 3 2 2 2 6" xfId="4554" xr:uid="{00000000-0005-0000-0000-000098030000}"/>
    <cellStyle name="COPEL - DIGITAÇÃO % 2 3 2 2 2 7" xfId="6080" xr:uid="{00000000-0005-0000-0000-000099030000}"/>
    <cellStyle name="COPEL - DIGITAÇÃO % 2 3 2 2 2 8" xfId="5840" xr:uid="{00000000-0005-0000-0000-00009A030000}"/>
    <cellStyle name="COPEL - DIGITAÇÃO % 2 3 2 2 3" xfId="2281" xr:uid="{00000000-0005-0000-0000-00009B030000}"/>
    <cellStyle name="COPEL - DIGITAÇÃO % 2 3 2 2 3 2" xfId="4336" xr:uid="{00000000-0005-0000-0000-00009C030000}"/>
    <cellStyle name="COPEL - DIGITAÇÃO % 2 3 2 2 3 3" xfId="6775" xr:uid="{00000000-0005-0000-0000-00009D030000}"/>
    <cellStyle name="COPEL - DIGITAÇÃO % 2 3 2 2 3 4" xfId="8238" xr:uid="{00000000-0005-0000-0000-00009E030000}"/>
    <cellStyle name="COPEL - DIGITAÇÃO % 2 3 2 2 4" xfId="3006" xr:uid="{00000000-0005-0000-0000-00009F030000}"/>
    <cellStyle name="COPEL - DIGITAÇÃO % 2 3 2 2 4 2" xfId="5593" xr:uid="{00000000-0005-0000-0000-0000A0030000}"/>
    <cellStyle name="COPEL - DIGITAÇÃO % 2 3 2 2 4 3" xfId="7227" xr:uid="{00000000-0005-0000-0000-0000A1030000}"/>
    <cellStyle name="COPEL - DIGITAÇÃO % 2 3 2 2 4 4" xfId="8639" xr:uid="{00000000-0005-0000-0000-0000A2030000}"/>
    <cellStyle name="COPEL - DIGITAÇÃO % 2 3 2 2 5" xfId="1692" xr:uid="{00000000-0005-0000-0000-0000A3030000}"/>
    <cellStyle name="COPEL - DIGITAÇÃO % 2 3 2 2 5 2" xfId="4505" xr:uid="{00000000-0005-0000-0000-0000A4030000}"/>
    <cellStyle name="COPEL - DIGITAÇÃO % 2 3 2 2 5 3" xfId="6082" xr:uid="{00000000-0005-0000-0000-0000A5030000}"/>
    <cellStyle name="COPEL - DIGITAÇÃO % 2 3 2 2 5 4" xfId="3873" xr:uid="{00000000-0005-0000-0000-0000A6030000}"/>
    <cellStyle name="COPEL - DIGITAÇÃO % 2 3 2 2 6" xfId="1852" xr:uid="{00000000-0005-0000-0000-0000A7030000}"/>
    <cellStyle name="COPEL - DIGITAÇÃO % 2 3 2 2 6 2" xfId="5192" xr:uid="{00000000-0005-0000-0000-0000A8030000}"/>
    <cellStyle name="COPEL - DIGITAÇÃO % 2 3 2 2 6 3" xfId="6447" xr:uid="{00000000-0005-0000-0000-0000A9030000}"/>
    <cellStyle name="COPEL - DIGITAÇÃO % 2 3 2 2 6 4" xfId="7930" xr:uid="{00000000-0005-0000-0000-0000AA030000}"/>
    <cellStyle name="COPEL - DIGITAÇÃO % 2 3 2 2 7" xfId="5764" xr:uid="{00000000-0005-0000-0000-0000AB030000}"/>
    <cellStyle name="COPEL - DIGITAÇÃO % 2 3 2 2 8" xfId="5643" xr:uid="{00000000-0005-0000-0000-0000AC030000}"/>
    <cellStyle name="COPEL - DIGITAÇÃO % 2 3 2 2 9" xfId="7055" xr:uid="{00000000-0005-0000-0000-0000AD030000}"/>
    <cellStyle name="COPEL - DIGITAÇÃO % 2 3 2 3" xfId="4185" xr:uid="{00000000-0005-0000-0000-0000AE030000}"/>
    <cellStyle name="COPEL - DIGITAÇÃO % 2 3 3" xfId="727" xr:uid="{00000000-0005-0000-0000-0000AF030000}"/>
    <cellStyle name="COPEL - DIGITAÇÃO % 2 3 3 2" xfId="1080" xr:uid="{00000000-0005-0000-0000-0000B0030000}"/>
    <cellStyle name="COPEL - DIGITAÇÃO % 2 3 3 2 2" xfId="1528" xr:uid="{00000000-0005-0000-0000-0000B1030000}"/>
    <cellStyle name="COPEL - DIGITAÇÃO % 2 3 3 2 2 2" xfId="2688" xr:uid="{00000000-0005-0000-0000-0000B2030000}"/>
    <cellStyle name="COPEL - DIGITAÇÃO % 2 3 3 2 2 2 2" xfId="4021" xr:uid="{00000000-0005-0000-0000-0000B3030000}"/>
    <cellStyle name="COPEL - DIGITAÇÃO % 2 3 3 2 2 2 3" xfId="6993" xr:uid="{00000000-0005-0000-0000-0000B4030000}"/>
    <cellStyle name="COPEL - DIGITAÇÃO % 2 3 3 2 2 2 4" xfId="8420" xr:uid="{00000000-0005-0000-0000-0000B5030000}"/>
    <cellStyle name="COPEL - DIGITAÇÃO % 2 3 3 2 2 3" xfId="3225" xr:uid="{00000000-0005-0000-0000-0000B6030000}"/>
    <cellStyle name="COPEL - DIGITAÇÃO % 2 3 3 2 2 3 2" xfId="3822" xr:uid="{00000000-0005-0000-0000-0000B7030000}"/>
    <cellStyle name="COPEL - DIGITAÇÃO % 2 3 3 2 2 3 3" xfId="7446" xr:uid="{00000000-0005-0000-0000-0000B8030000}"/>
    <cellStyle name="COPEL - DIGITAÇÃO % 2 3 3 2 2 3 4" xfId="8858" xr:uid="{00000000-0005-0000-0000-0000B9030000}"/>
    <cellStyle name="COPEL - DIGITAÇÃO % 2 3 3 2 2 4" xfId="3403" xr:uid="{00000000-0005-0000-0000-0000BA030000}"/>
    <cellStyle name="COPEL - DIGITAÇÃO % 2 3 3 2 2 4 2" xfId="3704" xr:uid="{00000000-0005-0000-0000-0000BB030000}"/>
    <cellStyle name="COPEL - DIGITAÇÃO % 2 3 3 2 2 4 3" xfId="7624" xr:uid="{00000000-0005-0000-0000-0000BC030000}"/>
    <cellStyle name="COPEL - DIGITAÇÃO % 2 3 3 2 2 4 4" xfId="9036" xr:uid="{00000000-0005-0000-0000-0000BD030000}"/>
    <cellStyle name="COPEL - DIGITAÇÃO % 2 3 3 2 2 5" xfId="3565" xr:uid="{00000000-0005-0000-0000-0000BE030000}"/>
    <cellStyle name="COPEL - DIGITAÇÃO % 2 3 3 2 2 5 2" xfId="6303" xr:uid="{00000000-0005-0000-0000-0000BF030000}"/>
    <cellStyle name="COPEL - DIGITAÇÃO % 2 3 3 2 2 5 3" xfId="7786" xr:uid="{00000000-0005-0000-0000-0000C0030000}"/>
    <cellStyle name="COPEL - DIGITAÇÃO % 2 3 3 2 2 5 4" xfId="9198" xr:uid="{00000000-0005-0000-0000-0000C1030000}"/>
    <cellStyle name="COPEL - DIGITAÇÃO % 2 3 3 2 2 6" xfId="5347" xr:uid="{00000000-0005-0000-0000-0000C2030000}"/>
    <cellStyle name="COPEL - DIGITAÇÃO % 2 3 3 2 2 7" xfId="5237" xr:uid="{00000000-0005-0000-0000-0000C3030000}"/>
    <cellStyle name="COPEL - DIGITAÇÃO % 2 3 3 2 2 8" xfId="5313" xr:uid="{00000000-0005-0000-0000-0000C4030000}"/>
    <cellStyle name="COPEL - DIGITAÇÃO % 2 3 3 2 3" xfId="2240" xr:uid="{00000000-0005-0000-0000-0000C5030000}"/>
    <cellStyle name="COPEL - DIGITAÇÃO % 2 3 3 2 3 2" xfId="5586" xr:uid="{00000000-0005-0000-0000-0000C6030000}"/>
    <cellStyle name="COPEL - DIGITAÇÃO % 2 3 3 2 3 3" xfId="6734" xr:uid="{00000000-0005-0000-0000-0000C7030000}"/>
    <cellStyle name="COPEL - DIGITAÇÃO % 2 3 3 2 3 4" xfId="8197" xr:uid="{00000000-0005-0000-0000-0000C8030000}"/>
    <cellStyle name="COPEL - DIGITAÇÃO % 2 3 3 2 4" xfId="2965" xr:uid="{00000000-0005-0000-0000-0000C9030000}"/>
    <cellStyle name="COPEL - DIGITAÇÃO % 2 3 3 2 4 2" xfId="4793" xr:uid="{00000000-0005-0000-0000-0000CA030000}"/>
    <cellStyle name="COPEL - DIGITAÇÃO % 2 3 3 2 4 3" xfId="7186" xr:uid="{00000000-0005-0000-0000-0000CB030000}"/>
    <cellStyle name="COPEL - DIGITAÇÃO % 2 3 3 2 4 4" xfId="8598" xr:uid="{00000000-0005-0000-0000-0000CC030000}"/>
    <cellStyle name="COPEL - DIGITAÇÃO % 2 3 3 2 5" xfId="1812" xr:uid="{00000000-0005-0000-0000-0000CD030000}"/>
    <cellStyle name="COPEL - DIGITAÇÃO % 2 3 3 2 5 2" xfId="4328" xr:uid="{00000000-0005-0000-0000-0000CE030000}"/>
    <cellStyle name="COPEL - DIGITAÇÃO % 2 3 3 2 5 3" xfId="6411" xr:uid="{00000000-0005-0000-0000-0000CF030000}"/>
    <cellStyle name="COPEL - DIGITAÇÃO % 2 3 3 2 5 4" xfId="7894" xr:uid="{00000000-0005-0000-0000-0000D0030000}"/>
    <cellStyle name="COPEL - DIGITAÇÃO % 2 3 3 2 6" xfId="3171" xr:uid="{00000000-0005-0000-0000-0000D1030000}"/>
    <cellStyle name="COPEL - DIGITAÇÃO % 2 3 3 2 6 2" xfId="6212" xr:uid="{00000000-0005-0000-0000-0000D2030000}"/>
    <cellStyle name="COPEL - DIGITAÇÃO % 2 3 3 2 6 3" xfId="7392" xr:uid="{00000000-0005-0000-0000-0000D3030000}"/>
    <cellStyle name="COPEL - DIGITAÇÃO % 2 3 3 2 6 4" xfId="8804" xr:uid="{00000000-0005-0000-0000-0000D4030000}"/>
    <cellStyle name="COPEL - DIGITAÇÃO % 2 3 3 2 7" xfId="4371" xr:uid="{00000000-0005-0000-0000-0000D5030000}"/>
    <cellStyle name="COPEL - DIGITAÇÃO % 2 3 3 2 8" xfId="4686" xr:uid="{00000000-0005-0000-0000-0000D6030000}"/>
    <cellStyle name="COPEL - DIGITAÇÃO % 2 3 3 2 9" xfId="5895" xr:uid="{00000000-0005-0000-0000-0000D7030000}"/>
    <cellStyle name="COPEL - DIGITAÇÃO % 2 3 3 3" xfId="4152" xr:uid="{00000000-0005-0000-0000-0000D8030000}"/>
    <cellStyle name="COPEL - DIGITAÇÃO % 2 4" xfId="682" xr:uid="{00000000-0005-0000-0000-0000D9030000}"/>
    <cellStyle name="COPEL - DIGITAÇÃO % 2 4 2" xfId="770" xr:uid="{00000000-0005-0000-0000-0000DA030000}"/>
    <cellStyle name="COPEL - DIGITAÇÃO % 2 4 2 2" xfId="1123" xr:uid="{00000000-0005-0000-0000-0000DB030000}"/>
    <cellStyle name="COPEL - DIGITAÇÃO % 2 4 2 2 2" xfId="1571" xr:uid="{00000000-0005-0000-0000-0000DC030000}"/>
    <cellStyle name="COPEL - DIGITAÇÃO % 2 4 2 2 2 2" xfId="2731" xr:uid="{00000000-0005-0000-0000-0000DD030000}"/>
    <cellStyle name="COPEL - DIGITAÇÃO % 2 4 2 2 2 2 2" xfId="3997" xr:uid="{00000000-0005-0000-0000-0000DE030000}"/>
    <cellStyle name="COPEL - DIGITAÇÃO % 2 4 2 2 2 2 3" xfId="7036" xr:uid="{00000000-0005-0000-0000-0000DF030000}"/>
    <cellStyle name="COPEL - DIGITAÇÃO % 2 4 2 2 2 2 4" xfId="8463" xr:uid="{00000000-0005-0000-0000-0000E0030000}"/>
    <cellStyle name="COPEL - DIGITAÇÃO % 2 4 2 2 2 3" xfId="3268" xr:uid="{00000000-0005-0000-0000-0000E1030000}"/>
    <cellStyle name="COPEL - DIGITAÇÃO % 2 4 2 2 2 3 2" xfId="3798" xr:uid="{00000000-0005-0000-0000-0000E2030000}"/>
    <cellStyle name="COPEL - DIGITAÇÃO % 2 4 2 2 2 3 3" xfId="7489" xr:uid="{00000000-0005-0000-0000-0000E3030000}"/>
    <cellStyle name="COPEL - DIGITAÇÃO % 2 4 2 2 2 3 4" xfId="8901" xr:uid="{00000000-0005-0000-0000-0000E4030000}"/>
    <cellStyle name="COPEL - DIGITAÇÃO % 2 4 2 2 2 4" xfId="3446" xr:uid="{00000000-0005-0000-0000-0000E5030000}"/>
    <cellStyle name="COPEL - DIGITAÇÃO % 2 4 2 2 2 4 2" xfId="4223" xr:uid="{00000000-0005-0000-0000-0000E6030000}"/>
    <cellStyle name="COPEL - DIGITAÇÃO % 2 4 2 2 2 4 3" xfId="7667" xr:uid="{00000000-0005-0000-0000-0000E7030000}"/>
    <cellStyle name="COPEL - DIGITAÇÃO % 2 4 2 2 2 4 4" xfId="9079" xr:uid="{00000000-0005-0000-0000-0000E8030000}"/>
    <cellStyle name="COPEL - DIGITAÇÃO % 2 4 2 2 2 5" xfId="3608" xr:uid="{00000000-0005-0000-0000-0000E9030000}"/>
    <cellStyle name="COPEL - DIGITAÇÃO % 2 4 2 2 2 5 2" xfId="6346" xr:uid="{00000000-0005-0000-0000-0000EA030000}"/>
    <cellStyle name="COPEL - DIGITAÇÃO % 2 4 2 2 2 5 3" xfId="7829" xr:uid="{00000000-0005-0000-0000-0000EB030000}"/>
    <cellStyle name="COPEL - DIGITAÇÃO % 2 4 2 2 2 5 4" xfId="9241" xr:uid="{00000000-0005-0000-0000-0000EC030000}"/>
    <cellStyle name="COPEL - DIGITAÇÃO % 2 4 2 2 2 6" xfId="4307" xr:uid="{00000000-0005-0000-0000-0000ED030000}"/>
    <cellStyle name="COPEL - DIGITAÇÃO % 2 4 2 2 2 7" xfId="5549" xr:uid="{00000000-0005-0000-0000-0000EE030000}"/>
    <cellStyle name="COPEL - DIGITAÇÃO % 2 4 2 2 2 8" xfId="5308" xr:uid="{00000000-0005-0000-0000-0000EF030000}"/>
    <cellStyle name="COPEL - DIGITAÇÃO % 2 4 2 2 3" xfId="2283" xr:uid="{00000000-0005-0000-0000-0000F0030000}"/>
    <cellStyle name="COPEL - DIGITAÇÃO % 2 4 2 2 3 2" xfId="5496" xr:uid="{00000000-0005-0000-0000-0000F1030000}"/>
    <cellStyle name="COPEL - DIGITAÇÃO % 2 4 2 2 3 3" xfId="6777" xr:uid="{00000000-0005-0000-0000-0000F2030000}"/>
    <cellStyle name="COPEL - DIGITAÇÃO % 2 4 2 2 3 4" xfId="8240" xr:uid="{00000000-0005-0000-0000-0000F3030000}"/>
    <cellStyle name="COPEL - DIGITAÇÃO % 2 4 2 2 4" xfId="3008" xr:uid="{00000000-0005-0000-0000-0000F4030000}"/>
    <cellStyle name="COPEL - DIGITAÇÃO % 2 4 2 2 4 2" xfId="4415" xr:uid="{00000000-0005-0000-0000-0000F5030000}"/>
    <cellStyle name="COPEL - DIGITAÇÃO % 2 4 2 2 4 3" xfId="7229" xr:uid="{00000000-0005-0000-0000-0000F6030000}"/>
    <cellStyle name="COPEL - DIGITAÇÃO % 2 4 2 2 4 4" xfId="8641" xr:uid="{00000000-0005-0000-0000-0000F7030000}"/>
    <cellStyle name="COPEL - DIGITAÇÃO % 2 4 2 2 5" xfId="1775" xr:uid="{00000000-0005-0000-0000-0000F8030000}"/>
    <cellStyle name="COPEL - DIGITAÇÃO % 2 4 2 2 5 2" xfId="5499" xr:uid="{00000000-0005-0000-0000-0000F9030000}"/>
    <cellStyle name="COPEL - DIGITAÇÃO % 2 4 2 2 5 3" xfId="6374" xr:uid="{00000000-0005-0000-0000-0000FA030000}"/>
    <cellStyle name="COPEL - DIGITAÇÃO % 2 4 2 2 5 4" xfId="7858" xr:uid="{00000000-0005-0000-0000-0000FB030000}"/>
    <cellStyle name="COPEL - DIGITAÇÃO % 2 4 2 2 6" xfId="1997" xr:uid="{00000000-0005-0000-0000-0000FC030000}"/>
    <cellStyle name="COPEL - DIGITAÇÃO % 2 4 2 2 6 2" xfId="5514" xr:uid="{00000000-0005-0000-0000-0000FD030000}"/>
    <cellStyle name="COPEL - DIGITAÇÃO % 2 4 2 2 6 3" xfId="6585" xr:uid="{00000000-0005-0000-0000-0000FE030000}"/>
    <cellStyle name="COPEL - DIGITAÇÃO % 2 4 2 2 6 4" xfId="8066" xr:uid="{00000000-0005-0000-0000-0000FF030000}"/>
    <cellStyle name="COPEL - DIGITAÇÃO % 2 4 2 2 7" xfId="6186" xr:uid="{00000000-0005-0000-0000-000000040000}"/>
    <cellStyle name="COPEL - DIGITAÇÃO % 2 4 2 2 8" xfId="5131" xr:uid="{00000000-0005-0000-0000-000001040000}"/>
    <cellStyle name="COPEL - DIGITAÇÃO % 2 4 2 2 9" xfId="5307" xr:uid="{00000000-0005-0000-0000-000002040000}"/>
    <cellStyle name="COPEL - DIGITAÇÃO % 2 4 2 3" xfId="4187" xr:uid="{00000000-0005-0000-0000-000003040000}"/>
    <cellStyle name="COPEL - DIGITAÇÃO % 2 4 3" xfId="729" xr:uid="{00000000-0005-0000-0000-000004040000}"/>
    <cellStyle name="COPEL - DIGITAÇÃO % 2 4 3 2" xfId="1082" xr:uid="{00000000-0005-0000-0000-000005040000}"/>
    <cellStyle name="COPEL - DIGITAÇÃO % 2 4 3 2 2" xfId="1530" xr:uid="{00000000-0005-0000-0000-000006040000}"/>
    <cellStyle name="COPEL - DIGITAÇÃO % 2 4 3 2 2 2" xfId="2690" xr:uid="{00000000-0005-0000-0000-000007040000}"/>
    <cellStyle name="COPEL - DIGITAÇÃO % 2 4 3 2 2 2 2" xfId="4019" xr:uid="{00000000-0005-0000-0000-000008040000}"/>
    <cellStyle name="COPEL - DIGITAÇÃO % 2 4 3 2 2 2 3" xfId="6995" xr:uid="{00000000-0005-0000-0000-000009040000}"/>
    <cellStyle name="COPEL - DIGITAÇÃO % 2 4 3 2 2 2 4" xfId="8422" xr:uid="{00000000-0005-0000-0000-00000A040000}"/>
    <cellStyle name="COPEL - DIGITAÇÃO % 2 4 3 2 2 3" xfId="3227" xr:uid="{00000000-0005-0000-0000-00000B040000}"/>
    <cellStyle name="COPEL - DIGITAÇÃO % 2 4 3 2 2 3 2" xfId="3821" xr:uid="{00000000-0005-0000-0000-00000C040000}"/>
    <cellStyle name="COPEL - DIGITAÇÃO % 2 4 3 2 2 3 3" xfId="7448" xr:uid="{00000000-0005-0000-0000-00000D040000}"/>
    <cellStyle name="COPEL - DIGITAÇÃO % 2 4 3 2 2 3 4" xfId="8860" xr:uid="{00000000-0005-0000-0000-00000E040000}"/>
    <cellStyle name="COPEL - DIGITAÇÃO % 2 4 3 2 2 4" xfId="3405" xr:uid="{00000000-0005-0000-0000-00000F040000}"/>
    <cellStyle name="COPEL - DIGITAÇÃO % 2 4 3 2 2 4 2" xfId="3703" xr:uid="{00000000-0005-0000-0000-000010040000}"/>
    <cellStyle name="COPEL - DIGITAÇÃO % 2 4 3 2 2 4 3" xfId="7626" xr:uid="{00000000-0005-0000-0000-000011040000}"/>
    <cellStyle name="COPEL - DIGITAÇÃO % 2 4 3 2 2 4 4" xfId="9038" xr:uid="{00000000-0005-0000-0000-000012040000}"/>
    <cellStyle name="COPEL - DIGITAÇÃO % 2 4 3 2 2 5" xfId="3567" xr:uid="{00000000-0005-0000-0000-000013040000}"/>
    <cellStyle name="COPEL - DIGITAÇÃO % 2 4 3 2 2 5 2" xfId="6305" xr:uid="{00000000-0005-0000-0000-000014040000}"/>
    <cellStyle name="COPEL - DIGITAÇÃO % 2 4 3 2 2 5 3" xfId="7788" xr:uid="{00000000-0005-0000-0000-000015040000}"/>
    <cellStyle name="COPEL - DIGITAÇÃO % 2 4 3 2 2 5 4" xfId="9200" xr:uid="{00000000-0005-0000-0000-000016040000}"/>
    <cellStyle name="COPEL - DIGITAÇÃO % 2 4 3 2 2 6" xfId="4829" xr:uid="{00000000-0005-0000-0000-000017040000}"/>
    <cellStyle name="COPEL - DIGITAÇÃO % 2 4 3 2 2 7" xfId="5782" xr:uid="{00000000-0005-0000-0000-000018040000}"/>
    <cellStyle name="COPEL - DIGITAÇÃO % 2 4 3 2 2 8" xfId="4580" xr:uid="{00000000-0005-0000-0000-000019040000}"/>
    <cellStyle name="COPEL - DIGITAÇÃO % 2 4 3 2 3" xfId="2242" xr:uid="{00000000-0005-0000-0000-00001A040000}"/>
    <cellStyle name="COPEL - DIGITAÇÃO % 2 4 3 2 3 2" xfId="4409" xr:uid="{00000000-0005-0000-0000-00001B040000}"/>
    <cellStyle name="COPEL - DIGITAÇÃO % 2 4 3 2 3 3" xfId="6736" xr:uid="{00000000-0005-0000-0000-00001C040000}"/>
    <cellStyle name="COPEL - DIGITAÇÃO % 2 4 3 2 3 4" xfId="8199" xr:uid="{00000000-0005-0000-0000-00001D040000}"/>
    <cellStyle name="COPEL - DIGITAÇÃO % 2 4 3 2 4" xfId="2967" xr:uid="{00000000-0005-0000-0000-00001E040000}"/>
    <cellStyle name="COPEL - DIGITAÇÃO % 2 4 3 2 4 2" xfId="4087" xr:uid="{00000000-0005-0000-0000-00001F040000}"/>
    <cellStyle name="COPEL - DIGITAÇÃO % 2 4 3 2 4 3" xfId="7188" xr:uid="{00000000-0005-0000-0000-000020040000}"/>
    <cellStyle name="COPEL - DIGITAÇÃO % 2 4 3 2 4 4" xfId="8600" xr:uid="{00000000-0005-0000-0000-000021040000}"/>
    <cellStyle name="COPEL - DIGITAÇÃO % 2 4 3 2 5" xfId="2001" xr:uid="{00000000-0005-0000-0000-000022040000}"/>
    <cellStyle name="COPEL - DIGITAÇÃO % 2 4 3 2 5 2" xfId="4861" xr:uid="{00000000-0005-0000-0000-000023040000}"/>
    <cellStyle name="COPEL - DIGITAÇÃO % 2 4 3 2 5 3" xfId="6589" xr:uid="{00000000-0005-0000-0000-000024040000}"/>
    <cellStyle name="COPEL - DIGITAÇÃO % 2 4 3 2 5 4" xfId="8070" xr:uid="{00000000-0005-0000-0000-000025040000}"/>
    <cellStyle name="COPEL - DIGITAÇÃO % 2 4 3 2 6" xfId="1844" xr:uid="{00000000-0005-0000-0000-000026040000}"/>
    <cellStyle name="COPEL - DIGITAÇÃO % 2 4 3 2 6 2" xfId="4323" xr:uid="{00000000-0005-0000-0000-000027040000}"/>
    <cellStyle name="COPEL - DIGITAÇÃO % 2 4 3 2 6 3" xfId="6439" xr:uid="{00000000-0005-0000-0000-000028040000}"/>
    <cellStyle name="COPEL - DIGITAÇÃO % 2 4 3 2 6 4" xfId="7922" xr:uid="{00000000-0005-0000-0000-000029040000}"/>
    <cellStyle name="COPEL - DIGITAÇÃO % 2 4 3 2 7" xfId="5089" xr:uid="{00000000-0005-0000-0000-00002A040000}"/>
    <cellStyle name="COPEL - DIGITAÇÃO % 2 4 3 2 8" xfId="4786" xr:uid="{00000000-0005-0000-0000-00002B040000}"/>
    <cellStyle name="COPEL - DIGITAÇÃO % 2 4 3 2 9" xfId="7047" xr:uid="{00000000-0005-0000-0000-00002C040000}"/>
    <cellStyle name="COPEL - DIGITAÇÃO % 2 4 3 3" xfId="4154" xr:uid="{00000000-0005-0000-0000-00002D040000}"/>
    <cellStyle name="COPEL - DIGITAÇÃO % 2 4 4" xfId="1041" xr:uid="{00000000-0005-0000-0000-00002E040000}"/>
    <cellStyle name="COPEL - DIGITAÇÃO % 2 4 4 2" xfId="1489" xr:uid="{00000000-0005-0000-0000-00002F040000}"/>
    <cellStyle name="COPEL - DIGITAÇÃO % 2 4 4 2 2" xfId="2649" xr:uid="{00000000-0005-0000-0000-000030040000}"/>
    <cellStyle name="COPEL - DIGITAÇÃO % 2 4 4 2 2 2" xfId="6152" xr:uid="{00000000-0005-0000-0000-000031040000}"/>
    <cellStyle name="COPEL - DIGITAÇÃO % 2 4 4 2 2 3" xfId="6954" xr:uid="{00000000-0005-0000-0000-000032040000}"/>
    <cellStyle name="COPEL - DIGITAÇÃO % 2 4 4 2 2 4" xfId="8381" xr:uid="{00000000-0005-0000-0000-000033040000}"/>
    <cellStyle name="COPEL - DIGITAÇÃO % 2 4 4 2 3" xfId="3186" xr:uid="{00000000-0005-0000-0000-000034040000}"/>
    <cellStyle name="COPEL - DIGITAÇÃO % 2 4 4 2 3 2" xfId="4435" xr:uid="{00000000-0005-0000-0000-000035040000}"/>
    <cellStyle name="COPEL - DIGITAÇÃO % 2 4 4 2 3 3" xfId="7407" xr:uid="{00000000-0005-0000-0000-000036040000}"/>
    <cellStyle name="COPEL - DIGITAÇÃO % 2 4 4 2 3 4" xfId="8819" xr:uid="{00000000-0005-0000-0000-000037040000}"/>
    <cellStyle name="COPEL - DIGITAÇÃO % 2 4 4 2 4" xfId="3364" xr:uid="{00000000-0005-0000-0000-000038040000}"/>
    <cellStyle name="COPEL - DIGITAÇÃO % 2 4 4 2 4 2" xfId="4248" xr:uid="{00000000-0005-0000-0000-000039040000}"/>
    <cellStyle name="COPEL - DIGITAÇÃO % 2 4 4 2 4 3" xfId="7585" xr:uid="{00000000-0005-0000-0000-00003A040000}"/>
    <cellStyle name="COPEL - DIGITAÇÃO % 2 4 4 2 4 4" xfId="8997" xr:uid="{00000000-0005-0000-0000-00003B040000}"/>
    <cellStyle name="COPEL - DIGITAÇÃO % 2 4 4 2 5" xfId="3526" xr:uid="{00000000-0005-0000-0000-00003C040000}"/>
    <cellStyle name="COPEL - DIGITAÇÃO % 2 4 4 2 5 2" xfId="3618" xr:uid="{00000000-0005-0000-0000-00003D040000}"/>
    <cellStyle name="COPEL - DIGITAÇÃO % 2 4 4 2 5 3" xfId="7747" xr:uid="{00000000-0005-0000-0000-00003E040000}"/>
    <cellStyle name="COPEL - DIGITAÇÃO % 2 4 4 2 5 4" xfId="9159" xr:uid="{00000000-0005-0000-0000-00003F040000}"/>
    <cellStyle name="COPEL - DIGITAÇÃO % 2 4 4 2 6" xfId="5630" xr:uid="{00000000-0005-0000-0000-000040040000}"/>
    <cellStyle name="COPEL - DIGITAÇÃO % 2 4 4 2 7" xfId="4581" xr:uid="{00000000-0005-0000-0000-000041040000}"/>
    <cellStyle name="COPEL - DIGITAÇÃO % 2 4 4 2 8" xfId="5950" xr:uid="{00000000-0005-0000-0000-000042040000}"/>
    <cellStyle name="COPEL - DIGITAÇÃO % 2 4 4 3" xfId="2201" xr:uid="{00000000-0005-0000-0000-000043040000}"/>
    <cellStyle name="COPEL - DIGITAÇÃO % 2 4 4 3 2" xfId="4545" xr:uid="{00000000-0005-0000-0000-000044040000}"/>
    <cellStyle name="COPEL - DIGITAÇÃO % 2 4 4 3 3" xfId="6695" xr:uid="{00000000-0005-0000-0000-000045040000}"/>
    <cellStyle name="COPEL - DIGITAÇÃO % 2 4 4 3 4" xfId="8158" xr:uid="{00000000-0005-0000-0000-000046040000}"/>
    <cellStyle name="COPEL - DIGITAÇÃO % 2 4 4 4" xfId="2926" xr:uid="{00000000-0005-0000-0000-000047040000}"/>
    <cellStyle name="COPEL - DIGITAÇÃO % 2 4 4 4 2" xfId="4412" xr:uid="{00000000-0005-0000-0000-000048040000}"/>
    <cellStyle name="COPEL - DIGITAÇÃO % 2 4 4 4 3" xfId="7147" xr:uid="{00000000-0005-0000-0000-000049040000}"/>
    <cellStyle name="COPEL - DIGITAÇÃO % 2 4 4 4 4" xfId="8559" xr:uid="{00000000-0005-0000-0000-00004A040000}"/>
    <cellStyle name="COPEL - DIGITAÇÃO % 2 4 4 5" xfId="1677" xr:uid="{00000000-0005-0000-0000-00004B040000}"/>
    <cellStyle name="COPEL - DIGITAÇÃO % 2 4 4 5 2" xfId="4483" xr:uid="{00000000-0005-0000-0000-00004C040000}"/>
    <cellStyle name="COPEL - DIGITAÇÃO % 2 4 4 5 3" xfId="4385" xr:uid="{00000000-0005-0000-0000-00004D040000}"/>
    <cellStyle name="COPEL - DIGITAÇÃO % 2 4 4 5 4" xfId="5220" xr:uid="{00000000-0005-0000-0000-00004E040000}"/>
    <cellStyle name="COPEL - DIGITAÇÃO % 2 4 4 6" xfId="1751" xr:uid="{00000000-0005-0000-0000-00004F040000}"/>
    <cellStyle name="COPEL - DIGITAÇÃO % 2 4 4 6 2" xfId="4644" xr:uid="{00000000-0005-0000-0000-000050040000}"/>
    <cellStyle name="COPEL - DIGITAÇÃO % 2 4 4 6 3" xfId="5271" xr:uid="{00000000-0005-0000-0000-000051040000}"/>
    <cellStyle name="COPEL - DIGITAÇÃO % 2 4 4 6 4" xfId="5891" xr:uid="{00000000-0005-0000-0000-000052040000}"/>
    <cellStyle name="COPEL - DIGITAÇÃO % 2 4 4 7" xfId="5622" xr:uid="{00000000-0005-0000-0000-000053040000}"/>
    <cellStyle name="COPEL - DIGITAÇÃO % 2 4 4 8" xfId="4410" xr:uid="{00000000-0005-0000-0000-000054040000}"/>
    <cellStyle name="COPEL - DIGITAÇÃO % 2 4 4 9" xfId="5292" xr:uid="{00000000-0005-0000-0000-000055040000}"/>
    <cellStyle name="COPEL - DIGITAÇÃO % 2 4 5" xfId="4114" xr:uid="{00000000-0005-0000-0000-000056040000}"/>
    <cellStyle name="COPEL - DIGITAÇÃO % 3" xfId="670" xr:uid="{00000000-0005-0000-0000-000057040000}"/>
    <cellStyle name="COPEL - DIGITAÇÃO % 3 2" xfId="759" xr:uid="{00000000-0005-0000-0000-000058040000}"/>
    <cellStyle name="COPEL - DIGITAÇÃO % 3 2 2" xfId="1112" xr:uid="{00000000-0005-0000-0000-000059040000}"/>
    <cellStyle name="COPEL - DIGITAÇÃO % 3 2 2 2" xfId="1560" xr:uid="{00000000-0005-0000-0000-00005A040000}"/>
    <cellStyle name="COPEL - DIGITAÇÃO % 3 2 2 2 2" xfId="2720" xr:uid="{00000000-0005-0000-0000-00005B040000}"/>
    <cellStyle name="COPEL - DIGITAÇÃO % 3 2 2 2 2 2" xfId="4008" xr:uid="{00000000-0005-0000-0000-00005C040000}"/>
    <cellStyle name="COPEL - DIGITAÇÃO % 3 2 2 2 2 3" xfId="7025" xr:uid="{00000000-0005-0000-0000-00005D040000}"/>
    <cellStyle name="COPEL - DIGITAÇÃO % 3 2 2 2 2 4" xfId="8452" xr:uid="{00000000-0005-0000-0000-00005E040000}"/>
    <cellStyle name="COPEL - DIGITAÇÃO % 3 2 2 2 3" xfId="3257" xr:uid="{00000000-0005-0000-0000-00005F040000}"/>
    <cellStyle name="COPEL - DIGITAÇÃO % 3 2 2 2 3 2" xfId="3958" xr:uid="{00000000-0005-0000-0000-000060040000}"/>
    <cellStyle name="COPEL - DIGITAÇÃO % 3 2 2 2 3 3" xfId="7478" xr:uid="{00000000-0005-0000-0000-000061040000}"/>
    <cellStyle name="COPEL - DIGITAÇÃO % 3 2 2 2 3 4" xfId="8890" xr:uid="{00000000-0005-0000-0000-000062040000}"/>
    <cellStyle name="COPEL - DIGITAÇÃO % 3 2 2 2 4" xfId="3435" xr:uid="{00000000-0005-0000-0000-000063040000}"/>
    <cellStyle name="COPEL - DIGITAÇÃO % 3 2 2 2 4 2" xfId="4227" xr:uid="{00000000-0005-0000-0000-000064040000}"/>
    <cellStyle name="COPEL - DIGITAÇÃO % 3 2 2 2 4 3" xfId="7656" xr:uid="{00000000-0005-0000-0000-000065040000}"/>
    <cellStyle name="COPEL - DIGITAÇÃO % 3 2 2 2 4 4" xfId="9068" xr:uid="{00000000-0005-0000-0000-000066040000}"/>
    <cellStyle name="COPEL - DIGITAÇÃO % 3 2 2 2 5" xfId="3597" xr:uid="{00000000-0005-0000-0000-000067040000}"/>
    <cellStyle name="COPEL - DIGITAÇÃO % 3 2 2 2 5 2" xfId="6335" xr:uid="{00000000-0005-0000-0000-000068040000}"/>
    <cellStyle name="COPEL - DIGITAÇÃO % 3 2 2 2 5 3" xfId="7818" xr:uid="{00000000-0005-0000-0000-000069040000}"/>
    <cellStyle name="COPEL - DIGITAÇÃO % 3 2 2 2 5 4" xfId="9230" xr:uid="{00000000-0005-0000-0000-00006A040000}"/>
    <cellStyle name="COPEL - DIGITAÇÃO % 3 2 2 2 6" xfId="5692" xr:uid="{00000000-0005-0000-0000-00006B040000}"/>
    <cellStyle name="COPEL - DIGITAÇÃO % 3 2 2 2 7" xfId="4915" xr:uid="{00000000-0005-0000-0000-00006C040000}"/>
    <cellStyle name="COPEL - DIGITAÇÃO % 3 2 2 2 8" xfId="6057" xr:uid="{00000000-0005-0000-0000-00006D040000}"/>
    <cellStyle name="COPEL - DIGITAÇÃO % 3 2 2 3" xfId="2272" xr:uid="{00000000-0005-0000-0000-00006E040000}"/>
    <cellStyle name="COPEL - DIGITAÇÃO % 3 2 2 3 2" xfId="4824" xr:uid="{00000000-0005-0000-0000-00006F040000}"/>
    <cellStyle name="COPEL - DIGITAÇÃO % 3 2 2 3 3" xfId="6766" xr:uid="{00000000-0005-0000-0000-000070040000}"/>
    <cellStyle name="COPEL - DIGITAÇÃO % 3 2 2 3 4" xfId="8229" xr:uid="{00000000-0005-0000-0000-000071040000}"/>
    <cellStyle name="COPEL - DIGITAÇÃO % 3 2 2 4" xfId="2997" xr:uid="{00000000-0005-0000-0000-000072040000}"/>
    <cellStyle name="COPEL - DIGITAÇÃO % 3 2 2 4 2" xfId="4799" xr:uid="{00000000-0005-0000-0000-000073040000}"/>
    <cellStyle name="COPEL - DIGITAÇÃO % 3 2 2 4 3" xfId="7218" xr:uid="{00000000-0005-0000-0000-000074040000}"/>
    <cellStyle name="COPEL - DIGITAÇÃO % 3 2 2 4 4" xfId="8630" xr:uid="{00000000-0005-0000-0000-000075040000}"/>
    <cellStyle name="COPEL - DIGITAÇÃO % 3 2 2 5" xfId="1690" xr:uid="{00000000-0005-0000-0000-000076040000}"/>
    <cellStyle name="COPEL - DIGITAÇÃO % 3 2 2 5 2" xfId="5689" xr:uid="{00000000-0005-0000-0000-000077040000}"/>
    <cellStyle name="COPEL - DIGITAÇÃO % 3 2 2 5 3" xfId="3947" xr:uid="{00000000-0005-0000-0000-000078040000}"/>
    <cellStyle name="COPEL - DIGITAÇÃO % 3 2 2 5 4" xfId="6077" xr:uid="{00000000-0005-0000-0000-000079040000}"/>
    <cellStyle name="COPEL - DIGITAÇÃO % 3 2 2 6" xfId="1760" xr:uid="{00000000-0005-0000-0000-00007A040000}"/>
    <cellStyle name="COPEL - DIGITAÇÃO % 3 2 2 6 2" xfId="5735" xr:uid="{00000000-0005-0000-0000-00007B040000}"/>
    <cellStyle name="COPEL - DIGITAÇÃO % 3 2 2 6 3" xfId="6359" xr:uid="{00000000-0005-0000-0000-00007C040000}"/>
    <cellStyle name="COPEL - DIGITAÇÃO % 3 2 2 6 4" xfId="7843" xr:uid="{00000000-0005-0000-0000-00007D040000}"/>
    <cellStyle name="COPEL - DIGITAÇÃO % 3 2 2 7" xfId="4369" xr:uid="{00000000-0005-0000-0000-00007E040000}"/>
    <cellStyle name="COPEL - DIGITAÇÃO % 3 2 2 8" xfId="4643" xr:uid="{00000000-0005-0000-0000-00007F040000}"/>
    <cellStyle name="COPEL - DIGITAÇÃO % 3 2 2 9" xfId="6059" xr:uid="{00000000-0005-0000-0000-000080040000}"/>
    <cellStyle name="COPEL - DIGITAÇÃO % 3 2 3" xfId="4179" xr:uid="{00000000-0005-0000-0000-000081040000}"/>
    <cellStyle name="COPEL - DIGITAÇÃO % 3 3" xfId="718" xr:uid="{00000000-0005-0000-0000-000082040000}"/>
    <cellStyle name="COPEL - DIGITAÇÃO % 3 3 2" xfId="1072" xr:uid="{00000000-0005-0000-0000-000083040000}"/>
    <cellStyle name="COPEL - DIGITAÇÃO % 3 3 2 2" xfId="1520" xr:uid="{00000000-0005-0000-0000-000084040000}"/>
    <cellStyle name="COPEL - DIGITAÇÃO % 3 3 2 2 2" xfId="2680" xr:uid="{00000000-0005-0000-0000-000085040000}"/>
    <cellStyle name="COPEL - DIGITAÇÃO % 3 3 2 2 2 2" xfId="6284" xr:uid="{00000000-0005-0000-0000-000086040000}"/>
    <cellStyle name="COPEL - DIGITAÇÃO % 3 3 2 2 2 3" xfId="6985" xr:uid="{00000000-0005-0000-0000-000087040000}"/>
    <cellStyle name="COPEL - DIGITAÇÃO % 3 3 2 2 2 4" xfId="8412" xr:uid="{00000000-0005-0000-0000-000088040000}"/>
    <cellStyle name="COPEL - DIGITAÇÃO % 3 3 2 2 3" xfId="3217" xr:uid="{00000000-0005-0000-0000-000089040000}"/>
    <cellStyle name="COPEL - DIGITAÇÃO % 3 3 2 2 3 2" xfId="3827" xr:uid="{00000000-0005-0000-0000-00008A040000}"/>
    <cellStyle name="COPEL - DIGITAÇÃO % 3 3 2 2 3 3" xfId="7438" xr:uid="{00000000-0005-0000-0000-00008B040000}"/>
    <cellStyle name="COPEL - DIGITAÇÃO % 3 3 2 2 3 4" xfId="8850" xr:uid="{00000000-0005-0000-0000-00008C040000}"/>
    <cellStyle name="COPEL - DIGITAÇÃO % 3 3 2 2 4" xfId="3395" xr:uid="{00000000-0005-0000-0000-00008D040000}"/>
    <cellStyle name="COPEL - DIGITAÇÃO % 3 3 2 2 4 2" xfId="4238" xr:uid="{00000000-0005-0000-0000-00008E040000}"/>
    <cellStyle name="COPEL - DIGITAÇÃO % 3 3 2 2 4 3" xfId="7616" xr:uid="{00000000-0005-0000-0000-00008F040000}"/>
    <cellStyle name="COPEL - DIGITAÇÃO % 3 3 2 2 4 4" xfId="9028" xr:uid="{00000000-0005-0000-0000-000090040000}"/>
    <cellStyle name="COPEL - DIGITAÇÃO % 3 3 2 2 5" xfId="3557" xr:uid="{00000000-0005-0000-0000-000091040000}"/>
    <cellStyle name="COPEL - DIGITAÇÃO % 3 3 2 2 5 2" xfId="6295" xr:uid="{00000000-0005-0000-0000-000092040000}"/>
    <cellStyle name="COPEL - DIGITAÇÃO % 3 3 2 2 5 3" xfId="7778" xr:uid="{00000000-0005-0000-0000-000093040000}"/>
    <cellStyle name="COPEL - DIGITAÇÃO % 3 3 2 2 5 4" xfId="9190" xr:uid="{00000000-0005-0000-0000-000094040000}"/>
    <cellStyle name="COPEL - DIGITAÇÃO % 3 3 2 2 6" xfId="5369" xr:uid="{00000000-0005-0000-0000-000095040000}"/>
    <cellStyle name="COPEL - DIGITAÇÃO % 3 3 2 2 7" xfId="4391" xr:uid="{00000000-0005-0000-0000-000096040000}"/>
    <cellStyle name="COPEL - DIGITAÇÃO % 3 3 2 2 8" xfId="5795" xr:uid="{00000000-0005-0000-0000-000097040000}"/>
    <cellStyle name="COPEL - DIGITAÇÃO % 3 3 2 3" xfId="2232" xr:uid="{00000000-0005-0000-0000-000098040000}"/>
    <cellStyle name="COPEL - DIGITAÇÃO % 3 3 2 3 2" xfId="4555" xr:uid="{00000000-0005-0000-0000-000099040000}"/>
    <cellStyle name="COPEL - DIGITAÇÃO % 3 3 2 3 3" xfId="6726" xr:uid="{00000000-0005-0000-0000-00009A040000}"/>
    <cellStyle name="COPEL - DIGITAÇÃO % 3 3 2 3 4" xfId="8189" xr:uid="{00000000-0005-0000-0000-00009B040000}"/>
    <cellStyle name="COPEL - DIGITAÇÃO % 3 3 2 4" xfId="2957" xr:uid="{00000000-0005-0000-0000-00009C040000}"/>
    <cellStyle name="COPEL - DIGITAÇÃO % 3 3 2 4 2" xfId="5745" xr:uid="{00000000-0005-0000-0000-00009D040000}"/>
    <cellStyle name="COPEL - DIGITAÇÃO % 3 3 2 4 3" xfId="7178" xr:uid="{00000000-0005-0000-0000-00009E040000}"/>
    <cellStyle name="COPEL - DIGITAÇÃO % 3 3 2 4 4" xfId="8590" xr:uid="{00000000-0005-0000-0000-00009F040000}"/>
    <cellStyle name="COPEL - DIGITAÇÃO % 3 3 2 5" xfId="1683" xr:uid="{00000000-0005-0000-0000-0000A0040000}"/>
    <cellStyle name="COPEL - DIGITAÇÃO % 3 3 2 5 2" xfId="4855" xr:uid="{00000000-0005-0000-0000-0000A1040000}"/>
    <cellStyle name="COPEL - DIGITAÇÃO % 3 3 2 5 3" xfId="4076" xr:uid="{00000000-0005-0000-0000-0000A2040000}"/>
    <cellStyle name="COPEL - DIGITAÇÃO % 3 3 2 5 4" xfId="5433" xr:uid="{00000000-0005-0000-0000-0000A3040000}"/>
    <cellStyle name="COPEL - DIGITAÇÃO % 3 3 2 6" xfId="1976" xr:uid="{00000000-0005-0000-0000-0000A4040000}"/>
    <cellStyle name="COPEL - DIGITAÇÃO % 3 3 2 6 2" xfId="5351" xr:uid="{00000000-0005-0000-0000-0000A5040000}"/>
    <cellStyle name="COPEL - DIGITAÇÃO % 3 3 2 6 3" xfId="6564" xr:uid="{00000000-0005-0000-0000-0000A6040000}"/>
    <cellStyle name="COPEL - DIGITAÇÃO % 3 3 2 6 4" xfId="8045" xr:uid="{00000000-0005-0000-0000-0000A7040000}"/>
    <cellStyle name="COPEL - DIGITAÇÃO % 3 3 2 7" xfId="5023" xr:uid="{00000000-0005-0000-0000-0000A8040000}"/>
    <cellStyle name="COPEL - DIGITAÇÃO % 3 3 2 8" xfId="4836" xr:uid="{00000000-0005-0000-0000-0000A9040000}"/>
    <cellStyle name="COPEL - DIGITAÇÃO % 3 3 2 9" xfId="4979" xr:uid="{00000000-0005-0000-0000-0000AA040000}"/>
    <cellStyle name="COPEL - DIGITAÇÃO % 3 3 3" xfId="4147" xr:uid="{00000000-0005-0000-0000-0000AB040000}"/>
    <cellStyle name="COPEL - DIGITAÇÃO % 3 4" xfId="1032" xr:uid="{00000000-0005-0000-0000-0000AC040000}"/>
    <cellStyle name="COPEL - DIGITAÇÃO % 3 4 2" xfId="1480" xr:uid="{00000000-0005-0000-0000-0000AD040000}"/>
    <cellStyle name="COPEL - DIGITAÇÃO % 3 4 2 2" xfId="2640" xr:uid="{00000000-0005-0000-0000-0000AE040000}"/>
    <cellStyle name="COPEL - DIGITAÇÃO % 3 4 2 2 2" xfId="5610" xr:uid="{00000000-0005-0000-0000-0000AF040000}"/>
    <cellStyle name="COPEL - DIGITAÇÃO % 3 4 2 2 3" xfId="6945" xr:uid="{00000000-0005-0000-0000-0000B0040000}"/>
    <cellStyle name="COPEL - DIGITAÇÃO % 3 4 2 2 4" xfId="8372" xr:uid="{00000000-0005-0000-0000-0000B1040000}"/>
    <cellStyle name="COPEL - DIGITAÇÃO % 3 4 2 3" xfId="3177" xr:uid="{00000000-0005-0000-0000-0000B2040000}"/>
    <cellStyle name="COPEL - DIGITAÇÃO % 3 4 2 3 2" xfId="5923" xr:uid="{00000000-0005-0000-0000-0000B3040000}"/>
    <cellStyle name="COPEL - DIGITAÇÃO % 3 4 2 3 3" xfId="7398" xr:uid="{00000000-0005-0000-0000-0000B4040000}"/>
    <cellStyle name="COPEL - DIGITAÇÃO % 3 4 2 3 4" xfId="8810" xr:uid="{00000000-0005-0000-0000-0000B5040000}"/>
    <cellStyle name="COPEL - DIGITAÇÃO % 3 4 2 4" xfId="3355" xr:uid="{00000000-0005-0000-0000-0000B6040000}"/>
    <cellStyle name="COPEL - DIGITAÇÃO % 3 4 2 4 2" xfId="4251" xr:uid="{00000000-0005-0000-0000-0000B7040000}"/>
    <cellStyle name="COPEL - DIGITAÇÃO % 3 4 2 4 3" xfId="7576" xr:uid="{00000000-0005-0000-0000-0000B8040000}"/>
    <cellStyle name="COPEL - DIGITAÇÃO % 3 4 2 4 4" xfId="8988" xr:uid="{00000000-0005-0000-0000-0000B9040000}"/>
    <cellStyle name="COPEL - DIGITAÇÃO % 3 4 2 5" xfId="3517" xr:uid="{00000000-0005-0000-0000-0000BA040000}"/>
    <cellStyle name="COPEL - DIGITAÇÃO % 3 4 2 5 2" xfId="4205" xr:uid="{00000000-0005-0000-0000-0000BB040000}"/>
    <cellStyle name="COPEL - DIGITAÇÃO % 3 4 2 5 3" xfId="7738" xr:uid="{00000000-0005-0000-0000-0000BC040000}"/>
    <cellStyle name="COPEL - DIGITAÇÃO % 3 4 2 5 4" xfId="9150" xr:uid="{00000000-0005-0000-0000-0000BD040000}"/>
    <cellStyle name="COPEL - DIGITAÇÃO % 3 4 2 6" xfId="4751" xr:uid="{00000000-0005-0000-0000-0000BE040000}"/>
    <cellStyle name="COPEL - DIGITAÇÃO % 3 4 2 7" xfId="5051" xr:uid="{00000000-0005-0000-0000-0000BF040000}"/>
    <cellStyle name="COPEL - DIGITAÇÃO % 3 4 2 8" xfId="3850" xr:uid="{00000000-0005-0000-0000-0000C0040000}"/>
    <cellStyle name="COPEL - DIGITAÇÃO % 3 4 3" xfId="2192" xr:uid="{00000000-0005-0000-0000-0000C1040000}"/>
    <cellStyle name="COPEL - DIGITAÇÃO % 3 4 3 2" xfId="5680" xr:uid="{00000000-0005-0000-0000-0000C2040000}"/>
    <cellStyle name="COPEL - DIGITAÇÃO % 3 4 3 3" xfId="6686" xr:uid="{00000000-0005-0000-0000-0000C3040000}"/>
    <cellStyle name="COPEL - DIGITAÇÃO % 3 4 3 4" xfId="8149" xr:uid="{00000000-0005-0000-0000-0000C4040000}"/>
    <cellStyle name="COPEL - DIGITAÇÃO % 3 4 4" xfId="2917" xr:uid="{00000000-0005-0000-0000-0000C5040000}"/>
    <cellStyle name="COPEL - DIGITAÇÃO % 3 4 4 2" xfId="4938" xr:uid="{00000000-0005-0000-0000-0000C6040000}"/>
    <cellStyle name="COPEL - DIGITAÇÃO % 3 4 4 3" xfId="7138" xr:uid="{00000000-0005-0000-0000-0000C7040000}"/>
    <cellStyle name="COPEL - DIGITAÇÃO % 3 4 4 4" xfId="8550" xr:uid="{00000000-0005-0000-0000-0000C8040000}"/>
    <cellStyle name="COPEL - DIGITAÇÃO % 3 4 5" xfId="1993" xr:uid="{00000000-0005-0000-0000-0000C9040000}"/>
    <cellStyle name="COPEL - DIGITAÇÃO % 3 4 5 2" xfId="5672" xr:uid="{00000000-0005-0000-0000-0000CA040000}"/>
    <cellStyle name="COPEL - DIGITAÇÃO % 3 4 5 3" xfId="6581" xr:uid="{00000000-0005-0000-0000-0000CB040000}"/>
    <cellStyle name="COPEL - DIGITAÇÃO % 3 4 5 4" xfId="8062" xr:uid="{00000000-0005-0000-0000-0000CC040000}"/>
    <cellStyle name="COPEL - DIGITAÇÃO % 3 4 6" xfId="3117" xr:uid="{00000000-0005-0000-0000-0000CD040000}"/>
    <cellStyle name="COPEL - DIGITAÇÃO % 3 4 6 2" xfId="5033" xr:uid="{00000000-0005-0000-0000-0000CE040000}"/>
    <cellStyle name="COPEL - DIGITAÇÃO % 3 4 6 3" xfId="7338" xr:uid="{00000000-0005-0000-0000-0000CF040000}"/>
    <cellStyle name="COPEL - DIGITAÇÃO % 3 4 6 4" xfId="8750" xr:uid="{00000000-0005-0000-0000-0000D0040000}"/>
    <cellStyle name="COPEL - DIGITAÇÃO % 3 4 7" xfId="5454" xr:uid="{00000000-0005-0000-0000-0000D1040000}"/>
    <cellStyle name="COPEL - DIGITAÇÃO % 3 4 8" xfId="4327" xr:uid="{00000000-0005-0000-0000-0000D2040000}"/>
    <cellStyle name="COPEL - DIGITAÇÃO % 3 4 9" xfId="6535" xr:uid="{00000000-0005-0000-0000-0000D3040000}"/>
    <cellStyle name="COPEL - DIGITAÇÃO % 3 5" xfId="4104" xr:uid="{00000000-0005-0000-0000-0000D4040000}"/>
    <cellStyle name="COPEL - DIGITAÇÃO NÚMEROS" xfId="381" xr:uid="{00000000-0005-0000-0000-0000D5040000}"/>
    <cellStyle name="COPEL - DIGITAÇÃO NÚMEROS 2" xfId="650" xr:uid="{00000000-0005-0000-0000-0000D6040000}"/>
    <cellStyle name="COPEL - DIGITAÇÃO NÚMEROS 2 2" xfId="750" xr:uid="{00000000-0005-0000-0000-0000D7040000}"/>
    <cellStyle name="COPEL - DIGITAÇÃO NÚMEROS 2 2 2" xfId="1103" xr:uid="{00000000-0005-0000-0000-0000D8040000}"/>
    <cellStyle name="COPEL - DIGITAÇÃO NÚMEROS 2 2 2 2" xfId="1551" xr:uid="{00000000-0005-0000-0000-0000D9040000}"/>
    <cellStyle name="COPEL - DIGITAÇÃO NÚMEROS 2 2 2 2 2" xfId="2711" xr:uid="{00000000-0005-0000-0000-0000DA040000}"/>
    <cellStyle name="COPEL - DIGITAÇÃO NÚMEROS 2 2 2 2 2 2" xfId="3908" xr:uid="{00000000-0005-0000-0000-0000DB040000}"/>
    <cellStyle name="COPEL - DIGITAÇÃO NÚMEROS 2 2 2 2 2 3" xfId="7016" xr:uid="{00000000-0005-0000-0000-0000DC040000}"/>
    <cellStyle name="COPEL - DIGITAÇÃO NÚMEROS 2 2 2 2 2 4" xfId="8443" xr:uid="{00000000-0005-0000-0000-0000DD040000}"/>
    <cellStyle name="COPEL - DIGITAÇÃO NÚMEROS 2 2 2 2 3" xfId="3248" xr:uid="{00000000-0005-0000-0000-0000DE040000}"/>
    <cellStyle name="COPEL - DIGITAÇÃO NÚMEROS 2 2 2 2 3 2" xfId="3812" xr:uid="{00000000-0005-0000-0000-0000DF040000}"/>
    <cellStyle name="COPEL - DIGITAÇÃO NÚMEROS 2 2 2 2 3 3" xfId="7469" xr:uid="{00000000-0005-0000-0000-0000E0040000}"/>
    <cellStyle name="COPEL - DIGITAÇÃO NÚMEROS 2 2 2 2 3 4" xfId="8881" xr:uid="{00000000-0005-0000-0000-0000E1040000}"/>
    <cellStyle name="COPEL - DIGITAÇÃO NÚMEROS 2 2 2 2 4" xfId="3426" xr:uid="{00000000-0005-0000-0000-0000E2040000}"/>
    <cellStyle name="COPEL - DIGITAÇÃO NÚMEROS 2 2 2 2 4 2" xfId="3688" xr:uid="{00000000-0005-0000-0000-0000E3040000}"/>
    <cellStyle name="COPEL - DIGITAÇÃO NÚMEROS 2 2 2 2 4 3" xfId="7647" xr:uid="{00000000-0005-0000-0000-0000E4040000}"/>
    <cellStyle name="COPEL - DIGITAÇÃO NÚMEROS 2 2 2 2 4 4" xfId="9059" xr:uid="{00000000-0005-0000-0000-0000E5040000}"/>
    <cellStyle name="COPEL - DIGITAÇÃO NÚMEROS 2 2 2 2 5" xfId="3588" xr:uid="{00000000-0005-0000-0000-0000E6040000}"/>
    <cellStyle name="COPEL - DIGITAÇÃO NÚMEROS 2 2 2 2 5 2" xfId="6326" xr:uid="{00000000-0005-0000-0000-0000E7040000}"/>
    <cellStyle name="COPEL - DIGITAÇÃO NÚMEROS 2 2 2 2 5 3" xfId="7809" xr:uid="{00000000-0005-0000-0000-0000E8040000}"/>
    <cellStyle name="COPEL - DIGITAÇÃO NÚMEROS 2 2 2 2 5 4" xfId="9221" xr:uid="{00000000-0005-0000-0000-0000E9040000}"/>
    <cellStyle name="COPEL - DIGITAÇÃO NÚMEROS 2 2 2 2 6" xfId="5380" xr:uid="{00000000-0005-0000-0000-0000EA040000}"/>
    <cellStyle name="COPEL - DIGITAÇÃO NÚMEROS 2 2 2 2 7" xfId="4992" xr:uid="{00000000-0005-0000-0000-0000EB040000}"/>
    <cellStyle name="COPEL - DIGITAÇÃO NÚMEROS 2 2 2 2 8" xfId="5608" xr:uid="{00000000-0005-0000-0000-0000EC040000}"/>
    <cellStyle name="COPEL - DIGITAÇÃO NÚMEROS 2 2 2 3" xfId="2263" xr:uid="{00000000-0005-0000-0000-0000ED040000}"/>
    <cellStyle name="COPEL - DIGITAÇÃO NÚMEROS 2 2 2 3 2" xfId="4876" xr:uid="{00000000-0005-0000-0000-0000EE040000}"/>
    <cellStyle name="COPEL - DIGITAÇÃO NÚMEROS 2 2 2 3 3" xfId="6757" xr:uid="{00000000-0005-0000-0000-0000EF040000}"/>
    <cellStyle name="COPEL - DIGITAÇÃO NÚMEROS 2 2 2 3 4" xfId="8220" xr:uid="{00000000-0005-0000-0000-0000F0040000}"/>
    <cellStyle name="COPEL - DIGITAÇÃO NÚMEROS 2 2 2 4" xfId="2988" xr:uid="{00000000-0005-0000-0000-0000F1040000}"/>
    <cellStyle name="COPEL - DIGITAÇÃO NÚMEROS 2 2 2 4 2" xfId="4439" xr:uid="{00000000-0005-0000-0000-0000F2040000}"/>
    <cellStyle name="COPEL - DIGITAÇÃO NÚMEROS 2 2 2 4 3" xfId="7209" xr:uid="{00000000-0005-0000-0000-0000F3040000}"/>
    <cellStyle name="COPEL - DIGITAÇÃO NÚMEROS 2 2 2 4 4" xfId="8621" xr:uid="{00000000-0005-0000-0000-0000F4040000}"/>
    <cellStyle name="COPEL - DIGITAÇÃO NÚMEROS 2 2 2 5" xfId="1688" xr:uid="{00000000-0005-0000-0000-0000F5040000}"/>
    <cellStyle name="COPEL - DIGITAÇÃO NÚMEROS 2 2 2 5 2" xfId="4637" xr:uid="{00000000-0005-0000-0000-0000F6040000}"/>
    <cellStyle name="COPEL - DIGITAÇÃO NÚMEROS 2 2 2 5 3" xfId="3935" xr:uid="{00000000-0005-0000-0000-0000F7040000}"/>
    <cellStyle name="COPEL - DIGITAÇÃO NÚMEROS 2 2 2 5 4" xfId="6185" xr:uid="{00000000-0005-0000-0000-0000F8040000}"/>
    <cellStyle name="COPEL - DIGITAÇÃO NÚMEROS 2 2 2 6" xfId="2843" xr:uid="{00000000-0005-0000-0000-0000F9040000}"/>
    <cellStyle name="COPEL - DIGITAÇÃO NÚMEROS 2 2 2 6 2" xfId="4454" xr:uid="{00000000-0005-0000-0000-0000FA040000}"/>
    <cellStyle name="COPEL - DIGITAÇÃO NÚMEROS 2 2 2 6 3" xfId="7064" xr:uid="{00000000-0005-0000-0000-0000FB040000}"/>
    <cellStyle name="COPEL - DIGITAÇÃO NÚMEROS 2 2 2 6 4" xfId="8476" xr:uid="{00000000-0005-0000-0000-0000FC040000}"/>
    <cellStyle name="COPEL - DIGITAÇÃO NÚMEROS 2 2 2 7" xfId="5878" xr:uid="{00000000-0005-0000-0000-0000FD040000}"/>
    <cellStyle name="COPEL - DIGITAÇÃO NÚMEROS 2 2 2 8" xfId="4423" xr:uid="{00000000-0005-0000-0000-0000FE040000}"/>
    <cellStyle name="COPEL - DIGITAÇÃO NÚMEROS 2 2 2 9" xfId="6881" xr:uid="{00000000-0005-0000-0000-0000FF040000}"/>
    <cellStyle name="COPEL - DIGITAÇÃO NÚMEROS 2 2 3" xfId="4170" xr:uid="{00000000-0005-0000-0000-000000050000}"/>
    <cellStyle name="COPEL - DIGITAÇÃO NÚMEROS 2 3" xfId="709" xr:uid="{00000000-0005-0000-0000-000001050000}"/>
    <cellStyle name="COPEL - DIGITAÇÃO NÚMEROS 2 3 2" xfId="1063" xr:uid="{00000000-0005-0000-0000-000002050000}"/>
    <cellStyle name="COPEL - DIGITAÇÃO NÚMEROS 2 3 2 2" xfId="1511" xr:uid="{00000000-0005-0000-0000-000003050000}"/>
    <cellStyle name="COPEL - DIGITAÇÃO NÚMEROS 2 3 2 2 2" xfId="2671" xr:uid="{00000000-0005-0000-0000-000004050000}"/>
    <cellStyle name="COPEL - DIGITAÇÃO NÚMEROS 2 3 2 2 2 2" xfId="6006" xr:uid="{00000000-0005-0000-0000-000005050000}"/>
    <cellStyle name="COPEL - DIGITAÇÃO NÚMEROS 2 3 2 2 2 3" xfId="6976" xr:uid="{00000000-0005-0000-0000-000006050000}"/>
    <cellStyle name="COPEL - DIGITAÇÃO NÚMEROS 2 3 2 2 2 4" xfId="8403" xr:uid="{00000000-0005-0000-0000-000007050000}"/>
    <cellStyle name="COPEL - DIGITAÇÃO NÚMEROS 2 3 2 2 3" xfId="3208" xr:uid="{00000000-0005-0000-0000-000008050000}"/>
    <cellStyle name="COPEL - DIGITAÇÃO NÚMEROS 2 3 2 2 3 2" xfId="3832" xr:uid="{00000000-0005-0000-0000-000009050000}"/>
    <cellStyle name="COPEL - DIGITAÇÃO NÚMEROS 2 3 2 2 3 3" xfId="7429" xr:uid="{00000000-0005-0000-0000-00000A050000}"/>
    <cellStyle name="COPEL - DIGITAÇÃO NÚMEROS 2 3 2 2 3 4" xfId="8841" xr:uid="{00000000-0005-0000-0000-00000B050000}"/>
    <cellStyle name="COPEL - DIGITAÇÃO NÚMEROS 2 3 2 2 4" xfId="3386" xr:uid="{00000000-0005-0000-0000-00000C050000}"/>
    <cellStyle name="COPEL - DIGITAÇÃO NÚMEROS 2 3 2 2 4 2" xfId="3716" xr:uid="{00000000-0005-0000-0000-00000D050000}"/>
    <cellStyle name="COPEL - DIGITAÇÃO NÚMEROS 2 3 2 2 4 3" xfId="7607" xr:uid="{00000000-0005-0000-0000-00000E050000}"/>
    <cellStyle name="COPEL - DIGITAÇÃO NÚMEROS 2 3 2 2 4 4" xfId="9019" xr:uid="{00000000-0005-0000-0000-00000F050000}"/>
    <cellStyle name="COPEL - DIGITAÇÃO NÚMEROS 2 3 2 2 5" xfId="3548" xr:uid="{00000000-0005-0000-0000-000010050000}"/>
    <cellStyle name="COPEL - DIGITAÇÃO NÚMEROS 2 3 2 2 5 2" xfId="353" xr:uid="{00000000-0005-0000-0000-000011050000}"/>
    <cellStyle name="COPEL - DIGITAÇÃO NÚMEROS 2 3 2 2 5 3" xfId="7769" xr:uid="{00000000-0005-0000-0000-000012050000}"/>
    <cellStyle name="COPEL - DIGITAÇÃO NÚMEROS 2 3 2 2 5 4" xfId="9181" xr:uid="{00000000-0005-0000-0000-000013050000}"/>
    <cellStyle name="COPEL - DIGITAÇÃO NÚMEROS 2 3 2 2 6" xfId="5442" xr:uid="{00000000-0005-0000-0000-000014050000}"/>
    <cellStyle name="COPEL - DIGITAÇÃO NÚMEROS 2 3 2 2 7" xfId="4582" xr:uid="{00000000-0005-0000-0000-000015050000}"/>
    <cellStyle name="COPEL - DIGITAÇÃO NÚMEROS 2 3 2 2 8" xfId="4970" xr:uid="{00000000-0005-0000-0000-000016050000}"/>
    <cellStyle name="COPEL - DIGITAÇÃO NÚMEROS 2 3 2 3" xfId="2223" xr:uid="{00000000-0005-0000-0000-000017050000}"/>
    <cellStyle name="COPEL - DIGITAÇÃO NÚMEROS 2 3 2 3 2" xfId="5693" xr:uid="{00000000-0005-0000-0000-000018050000}"/>
    <cellStyle name="COPEL - DIGITAÇÃO NÚMEROS 2 3 2 3 3" xfId="6717" xr:uid="{00000000-0005-0000-0000-000019050000}"/>
    <cellStyle name="COPEL - DIGITAÇÃO NÚMEROS 2 3 2 3 4" xfId="8180" xr:uid="{00000000-0005-0000-0000-00001A050000}"/>
    <cellStyle name="COPEL - DIGITAÇÃO NÚMEROS 2 3 2 4" xfId="2948" xr:uid="{00000000-0005-0000-0000-00001B050000}"/>
    <cellStyle name="COPEL - DIGITAÇÃO NÚMEROS 2 3 2 4 2" xfId="5040" xr:uid="{00000000-0005-0000-0000-00001C050000}"/>
    <cellStyle name="COPEL - DIGITAÇÃO NÚMEROS 2 3 2 4 3" xfId="7169" xr:uid="{00000000-0005-0000-0000-00001D050000}"/>
    <cellStyle name="COPEL - DIGITAÇÃO NÚMEROS 2 3 2 4 4" xfId="8581" xr:uid="{00000000-0005-0000-0000-00001E050000}"/>
    <cellStyle name="COPEL - DIGITAÇÃO NÚMEROS 2 3 2 5" xfId="1898" xr:uid="{00000000-0005-0000-0000-00001F050000}"/>
    <cellStyle name="COPEL - DIGITAÇÃO NÚMEROS 2 3 2 5 2" xfId="5243" xr:uid="{00000000-0005-0000-0000-000020050000}"/>
    <cellStyle name="COPEL - DIGITAÇÃO NÚMEROS 2 3 2 5 3" xfId="6493" xr:uid="{00000000-0005-0000-0000-000021050000}"/>
    <cellStyle name="COPEL - DIGITAÇÃO NÚMEROS 2 3 2 5 4" xfId="7976" xr:uid="{00000000-0005-0000-0000-000022050000}"/>
    <cellStyle name="COPEL - DIGITAÇÃO NÚMEROS 2 3 2 6" xfId="2857" xr:uid="{00000000-0005-0000-0000-000023050000}"/>
    <cellStyle name="COPEL - DIGITAÇÃO NÚMEROS 2 3 2 6 2" xfId="5302" xr:uid="{00000000-0005-0000-0000-000024050000}"/>
    <cellStyle name="COPEL - DIGITAÇÃO NÚMEROS 2 3 2 6 3" xfId="7078" xr:uid="{00000000-0005-0000-0000-000025050000}"/>
    <cellStyle name="COPEL - DIGITAÇÃO NÚMEROS 2 3 2 6 4" xfId="8490" xr:uid="{00000000-0005-0000-0000-000026050000}"/>
    <cellStyle name="COPEL - DIGITAÇÃO NÚMEROS 2 3 2 7" xfId="3865" xr:uid="{00000000-0005-0000-0000-000027050000}"/>
    <cellStyle name="COPEL - DIGITAÇÃO NÚMEROS 2 3 2 8" xfId="5701" xr:uid="{00000000-0005-0000-0000-000028050000}"/>
    <cellStyle name="COPEL - DIGITAÇÃO NÚMEROS 2 3 2 9" xfId="6616" xr:uid="{00000000-0005-0000-0000-000029050000}"/>
    <cellStyle name="COPEL - DIGITAÇÃO NÚMEROS 2 3 3" xfId="4138" xr:uid="{00000000-0005-0000-0000-00002A050000}"/>
    <cellStyle name="COPEL - DIGITAÇÃO NÚMEROS 3" xfId="673" xr:uid="{00000000-0005-0000-0000-00002B050000}"/>
    <cellStyle name="COPEL - DIGITAÇÃO NÚMEROS 3 2" xfId="761" xr:uid="{00000000-0005-0000-0000-00002C050000}"/>
    <cellStyle name="COPEL - DIGITAÇÃO NÚMEROS 3 2 2" xfId="1114" xr:uid="{00000000-0005-0000-0000-00002D050000}"/>
    <cellStyle name="COPEL - DIGITAÇÃO NÚMEROS 3 2 2 2" xfId="1562" xr:uid="{00000000-0005-0000-0000-00002E050000}"/>
    <cellStyle name="COPEL - DIGITAÇÃO NÚMEROS 3 2 2 2 2" xfId="2722" xr:uid="{00000000-0005-0000-0000-00002F050000}"/>
    <cellStyle name="COPEL - DIGITAÇÃO NÚMEROS 3 2 2 2 2 2" xfId="4006" xr:uid="{00000000-0005-0000-0000-000030050000}"/>
    <cellStyle name="COPEL - DIGITAÇÃO NÚMEROS 3 2 2 2 2 3" xfId="7027" xr:uid="{00000000-0005-0000-0000-000031050000}"/>
    <cellStyle name="COPEL - DIGITAÇÃO NÚMEROS 3 2 2 2 2 4" xfId="8454" xr:uid="{00000000-0005-0000-0000-000032050000}"/>
    <cellStyle name="COPEL - DIGITAÇÃO NÚMEROS 3 2 2 2 3" xfId="3259" xr:uid="{00000000-0005-0000-0000-000033050000}"/>
    <cellStyle name="COPEL - DIGITAÇÃO NÚMEROS 3 2 2 2 3 2" xfId="3805" xr:uid="{00000000-0005-0000-0000-000034050000}"/>
    <cellStyle name="COPEL - DIGITAÇÃO NÚMEROS 3 2 2 2 3 3" xfId="7480" xr:uid="{00000000-0005-0000-0000-000035050000}"/>
    <cellStyle name="COPEL - DIGITAÇÃO NÚMEROS 3 2 2 2 3 4" xfId="8892" xr:uid="{00000000-0005-0000-0000-000036050000}"/>
    <cellStyle name="COPEL - DIGITAÇÃO NÚMEROS 3 2 2 2 4" xfId="3437" xr:uid="{00000000-0005-0000-0000-000037050000}"/>
    <cellStyle name="COPEL - DIGITAÇÃO NÚMEROS 3 2 2 2 4 2" xfId="3679" xr:uid="{00000000-0005-0000-0000-000038050000}"/>
    <cellStyle name="COPEL - DIGITAÇÃO NÚMEROS 3 2 2 2 4 3" xfId="7658" xr:uid="{00000000-0005-0000-0000-000039050000}"/>
    <cellStyle name="COPEL - DIGITAÇÃO NÚMEROS 3 2 2 2 4 4" xfId="9070" xr:uid="{00000000-0005-0000-0000-00003A050000}"/>
    <cellStyle name="COPEL - DIGITAÇÃO NÚMEROS 3 2 2 2 5" xfId="3599" xr:uid="{00000000-0005-0000-0000-00003B050000}"/>
    <cellStyle name="COPEL - DIGITAÇÃO NÚMEROS 3 2 2 2 5 2" xfId="6337" xr:uid="{00000000-0005-0000-0000-00003C050000}"/>
    <cellStyle name="COPEL - DIGITAÇÃO NÚMEROS 3 2 2 2 5 3" xfId="7820" xr:uid="{00000000-0005-0000-0000-00003D050000}"/>
    <cellStyle name="COPEL - DIGITAÇÃO NÚMEROS 3 2 2 2 5 4" xfId="9232" xr:uid="{00000000-0005-0000-0000-00003E050000}"/>
    <cellStyle name="COPEL - DIGITAÇÃO NÚMEROS 3 2 2 2 6" xfId="4508" xr:uid="{00000000-0005-0000-0000-00003F050000}"/>
    <cellStyle name="COPEL - DIGITAÇÃO NÚMEROS 3 2 2 2 7" xfId="5094" xr:uid="{00000000-0005-0000-0000-000040050000}"/>
    <cellStyle name="COPEL - DIGITAÇÃO NÚMEROS 3 2 2 2 8" xfId="5914" xr:uid="{00000000-0005-0000-0000-000041050000}"/>
    <cellStyle name="COPEL - DIGITAÇÃO NÚMEROS 3 2 2 3" xfId="2274" xr:uid="{00000000-0005-0000-0000-000042050000}"/>
    <cellStyle name="COPEL - DIGITAÇÃO NÚMEROS 3 2 2 3 2" xfId="5184" xr:uid="{00000000-0005-0000-0000-000043050000}"/>
    <cellStyle name="COPEL - DIGITAÇÃO NÚMEROS 3 2 2 3 3" xfId="6768" xr:uid="{00000000-0005-0000-0000-000044050000}"/>
    <cellStyle name="COPEL - DIGITAÇÃO NÚMEROS 3 2 2 3 4" xfId="8231" xr:uid="{00000000-0005-0000-0000-000045050000}"/>
    <cellStyle name="COPEL - DIGITAÇÃO NÚMEROS 3 2 2 4" xfId="2999" xr:uid="{00000000-0005-0000-0000-000046050000}"/>
    <cellStyle name="COPEL - DIGITAÇÃO NÚMEROS 3 2 2 4 2" xfId="4937" xr:uid="{00000000-0005-0000-0000-000047050000}"/>
    <cellStyle name="COPEL - DIGITAÇÃO NÚMEROS 3 2 2 4 3" xfId="7220" xr:uid="{00000000-0005-0000-0000-000048050000}"/>
    <cellStyle name="COPEL - DIGITAÇÃO NÚMEROS 3 2 2 4 4" xfId="8632" xr:uid="{00000000-0005-0000-0000-000049050000}"/>
    <cellStyle name="COPEL - DIGITAÇÃO NÚMEROS 3 2 2 5" xfId="1769" xr:uid="{00000000-0005-0000-0000-00004A050000}"/>
    <cellStyle name="COPEL - DIGITAÇÃO NÚMEROS 3 2 2 5 2" xfId="4595" xr:uid="{00000000-0005-0000-0000-00004B050000}"/>
    <cellStyle name="COPEL - DIGITAÇÃO NÚMEROS 3 2 2 5 3" xfId="6368" xr:uid="{00000000-0005-0000-0000-00004C050000}"/>
    <cellStyle name="COPEL - DIGITAÇÃO NÚMEROS 3 2 2 5 4" xfId="7852" xr:uid="{00000000-0005-0000-0000-00004D050000}"/>
    <cellStyle name="COPEL - DIGITAÇÃO NÚMEROS 3 2 2 6" xfId="1971" xr:uid="{00000000-0005-0000-0000-00004E050000}"/>
    <cellStyle name="COPEL - DIGITAÇÃO NÚMEROS 3 2 2 6 2" xfId="4522" xr:uid="{00000000-0005-0000-0000-00004F050000}"/>
    <cellStyle name="COPEL - DIGITAÇÃO NÚMEROS 3 2 2 6 3" xfId="6559" xr:uid="{00000000-0005-0000-0000-000050050000}"/>
    <cellStyle name="COPEL - DIGITAÇÃO NÚMEROS 3 2 2 6 4" xfId="8040" xr:uid="{00000000-0005-0000-0000-000051050000}"/>
    <cellStyle name="COPEL - DIGITAÇÃO NÚMEROS 3 2 2 7" xfId="5091" xr:uid="{00000000-0005-0000-0000-000052050000}"/>
    <cellStyle name="COPEL - DIGITAÇÃO NÚMEROS 3 2 2 8" xfId="5050" xr:uid="{00000000-0005-0000-0000-000053050000}"/>
    <cellStyle name="COPEL - DIGITAÇÃO NÚMEROS 3 2 2 9" xfId="7046" xr:uid="{00000000-0005-0000-0000-000054050000}"/>
    <cellStyle name="COPEL - DIGITAÇÃO NÚMEROS 3 2 3" xfId="4181" xr:uid="{00000000-0005-0000-0000-000055050000}"/>
    <cellStyle name="COPEL - DIGITAÇÃO NÚMEROS 3 3" xfId="720" xr:uid="{00000000-0005-0000-0000-000056050000}"/>
    <cellStyle name="COPEL - DIGITAÇÃO NÚMEROS 3 3 2" xfId="1073" xr:uid="{00000000-0005-0000-0000-000057050000}"/>
    <cellStyle name="COPEL - DIGITAÇÃO NÚMEROS 3 3 2 2" xfId="1521" xr:uid="{00000000-0005-0000-0000-000058050000}"/>
    <cellStyle name="COPEL - DIGITAÇÃO NÚMEROS 3 3 2 2 2" xfId="2681" xr:uid="{00000000-0005-0000-0000-000059050000}"/>
    <cellStyle name="COPEL - DIGITAÇÃO NÚMEROS 3 3 2 2 2 2" xfId="6173" xr:uid="{00000000-0005-0000-0000-00005A050000}"/>
    <cellStyle name="COPEL - DIGITAÇÃO NÚMEROS 3 3 2 2 2 3" xfId="6986" xr:uid="{00000000-0005-0000-0000-00005B050000}"/>
    <cellStyle name="COPEL - DIGITAÇÃO NÚMEROS 3 3 2 2 2 4" xfId="8413" xr:uid="{00000000-0005-0000-0000-00005C050000}"/>
    <cellStyle name="COPEL - DIGITAÇÃO NÚMEROS 3 3 2 2 3" xfId="3218" xr:uid="{00000000-0005-0000-0000-00005D050000}"/>
    <cellStyle name="COPEL - DIGITAÇÃO NÚMEROS 3 3 2 2 3 2" xfId="3970" xr:uid="{00000000-0005-0000-0000-00005E050000}"/>
    <cellStyle name="COPEL - DIGITAÇÃO NÚMEROS 3 3 2 2 3 3" xfId="7439" xr:uid="{00000000-0005-0000-0000-00005F050000}"/>
    <cellStyle name="COPEL - DIGITAÇÃO NÚMEROS 3 3 2 2 3 4" xfId="8851" xr:uid="{00000000-0005-0000-0000-000060050000}"/>
    <cellStyle name="COPEL - DIGITAÇÃO NÚMEROS 3 3 2 2 4" xfId="3396" xr:uid="{00000000-0005-0000-0000-000061050000}"/>
    <cellStyle name="COPEL - DIGITAÇÃO NÚMEROS 3 3 2 2 4 2" xfId="3709" xr:uid="{00000000-0005-0000-0000-000062050000}"/>
    <cellStyle name="COPEL - DIGITAÇÃO NÚMEROS 3 3 2 2 4 3" xfId="7617" xr:uid="{00000000-0005-0000-0000-000063050000}"/>
    <cellStyle name="COPEL - DIGITAÇÃO NÚMEROS 3 3 2 2 4 4" xfId="9029" xr:uid="{00000000-0005-0000-0000-000064050000}"/>
    <cellStyle name="COPEL - DIGITAÇÃO NÚMEROS 3 3 2 2 5" xfId="3558" xr:uid="{00000000-0005-0000-0000-000065050000}"/>
    <cellStyle name="COPEL - DIGITAÇÃO NÚMEROS 3 3 2 2 5 2" xfId="6296" xr:uid="{00000000-0005-0000-0000-000066050000}"/>
    <cellStyle name="COPEL - DIGITAÇÃO NÚMEROS 3 3 2 2 5 3" xfId="7779" xr:uid="{00000000-0005-0000-0000-000067050000}"/>
    <cellStyle name="COPEL - DIGITAÇÃO NÚMEROS 3 3 2 2 5 4" xfId="9191" xr:uid="{00000000-0005-0000-0000-000068050000}"/>
    <cellStyle name="COPEL - DIGITAÇÃO NÚMEROS 3 3 2 2 6" xfId="5702" xr:uid="{00000000-0005-0000-0000-000069050000}"/>
    <cellStyle name="COPEL - DIGITAÇÃO NÚMEROS 3 3 2 2 7" xfId="4720" xr:uid="{00000000-0005-0000-0000-00006A050000}"/>
    <cellStyle name="COPEL - DIGITAÇÃO NÚMEROS 3 3 2 2 8" xfId="4365" xr:uid="{00000000-0005-0000-0000-00006B050000}"/>
    <cellStyle name="COPEL - DIGITAÇÃO NÚMEROS 3 3 2 3" xfId="2233" xr:uid="{00000000-0005-0000-0000-00006C050000}"/>
    <cellStyle name="COPEL - DIGITAÇÃO NÚMEROS 3 3 2 3 2" xfId="4352" xr:uid="{00000000-0005-0000-0000-00006D050000}"/>
    <cellStyle name="COPEL - DIGITAÇÃO NÚMEROS 3 3 2 3 3" xfId="6727" xr:uid="{00000000-0005-0000-0000-00006E050000}"/>
    <cellStyle name="COPEL - DIGITAÇÃO NÚMEROS 3 3 2 3 4" xfId="8190" xr:uid="{00000000-0005-0000-0000-00006F050000}"/>
    <cellStyle name="COPEL - DIGITAÇÃO NÚMEROS 3 3 2 4" xfId="2958" xr:uid="{00000000-0005-0000-0000-000070050000}"/>
    <cellStyle name="COPEL - DIGITAÇÃO NÚMEROS 3 3 2 4 2" xfId="4900" xr:uid="{00000000-0005-0000-0000-000071050000}"/>
    <cellStyle name="COPEL - DIGITAÇÃO NÚMEROS 3 3 2 4 3" xfId="7179" xr:uid="{00000000-0005-0000-0000-000072050000}"/>
    <cellStyle name="COPEL - DIGITAÇÃO NÚMEROS 3 3 2 4 4" xfId="8591" xr:uid="{00000000-0005-0000-0000-000073050000}"/>
    <cellStyle name="COPEL - DIGITAÇÃO NÚMEROS 3 3 2 5" xfId="2388" xr:uid="{00000000-0005-0000-0000-000074050000}"/>
    <cellStyle name="COPEL - DIGITAÇÃO NÚMEROS 3 3 2 5 2" xfId="6142" xr:uid="{00000000-0005-0000-0000-000075050000}"/>
    <cellStyle name="COPEL - DIGITAÇÃO NÚMEROS 3 3 2 5 3" xfId="6800" xr:uid="{00000000-0005-0000-0000-000076050000}"/>
    <cellStyle name="COPEL - DIGITAÇÃO NÚMEROS 3 3 2 5 4" xfId="8247" xr:uid="{00000000-0005-0000-0000-000077050000}"/>
    <cellStyle name="COPEL - DIGITAÇÃO NÚMEROS 3 3 2 6" xfId="2853" xr:uid="{00000000-0005-0000-0000-000078050000}"/>
    <cellStyle name="COPEL - DIGITAÇÃO NÚMEROS 3 3 2 6 2" xfId="4420" xr:uid="{00000000-0005-0000-0000-000079050000}"/>
    <cellStyle name="COPEL - DIGITAÇÃO NÚMEROS 3 3 2 6 3" xfId="7074" xr:uid="{00000000-0005-0000-0000-00007A050000}"/>
    <cellStyle name="COPEL - DIGITAÇÃO NÚMEROS 3 3 2 6 4" xfId="8486" xr:uid="{00000000-0005-0000-0000-00007B050000}"/>
    <cellStyle name="COPEL - DIGITAÇÃO NÚMEROS 3 3 2 7" xfId="5767" xr:uid="{00000000-0005-0000-0000-00007C050000}"/>
    <cellStyle name="COPEL - DIGITAÇÃO NÚMEROS 3 3 2 8" xfId="4026" xr:uid="{00000000-0005-0000-0000-00007D050000}"/>
    <cellStyle name="COPEL - DIGITAÇÃO NÚMEROS 3 3 2 9" xfId="6793" xr:uid="{00000000-0005-0000-0000-00007E050000}"/>
    <cellStyle name="COPEL - DIGITAÇÃO NÚMEROS 3 3 3" xfId="4148" xr:uid="{00000000-0005-0000-0000-00007F050000}"/>
    <cellStyle name="COPEL - DIGITAÇÃO NÚMEROS 3 4" xfId="1034" xr:uid="{00000000-0005-0000-0000-000080050000}"/>
    <cellStyle name="COPEL - DIGITAÇÃO NÚMEROS 3 4 2" xfId="1482" xr:uid="{00000000-0005-0000-0000-000081050000}"/>
    <cellStyle name="COPEL - DIGITAÇÃO NÚMEROS 3 4 2 2" xfId="2642" xr:uid="{00000000-0005-0000-0000-000082050000}"/>
    <cellStyle name="COPEL - DIGITAÇÃO NÚMEROS 3 4 2 2 2" xfId="4429" xr:uid="{00000000-0005-0000-0000-000083050000}"/>
    <cellStyle name="COPEL - DIGITAÇÃO NÚMEROS 3 4 2 2 3" xfId="6947" xr:uid="{00000000-0005-0000-0000-000084050000}"/>
    <cellStyle name="COPEL - DIGITAÇÃO NÚMEROS 3 4 2 2 4" xfId="8374" xr:uid="{00000000-0005-0000-0000-000085050000}"/>
    <cellStyle name="COPEL - DIGITAÇÃO NÚMEROS 3 4 2 3" xfId="3179" xr:uid="{00000000-0005-0000-0000-000086050000}"/>
    <cellStyle name="COPEL - DIGITAÇÃO NÚMEROS 3 4 2 3 2" xfId="5816" xr:uid="{00000000-0005-0000-0000-000087050000}"/>
    <cellStyle name="COPEL - DIGITAÇÃO NÚMEROS 3 4 2 3 3" xfId="7400" xr:uid="{00000000-0005-0000-0000-000088050000}"/>
    <cellStyle name="COPEL - DIGITAÇÃO NÚMEROS 3 4 2 3 4" xfId="8812" xr:uid="{00000000-0005-0000-0000-000089050000}"/>
    <cellStyle name="COPEL - DIGITAÇÃO NÚMEROS 3 4 2 4" xfId="3357" xr:uid="{00000000-0005-0000-0000-00008A050000}"/>
    <cellStyle name="COPEL - DIGITAÇÃO NÚMEROS 3 4 2 4 2" xfId="3734" xr:uid="{00000000-0005-0000-0000-00008B050000}"/>
    <cellStyle name="COPEL - DIGITAÇÃO NÚMEROS 3 4 2 4 3" xfId="7578" xr:uid="{00000000-0005-0000-0000-00008C050000}"/>
    <cellStyle name="COPEL - DIGITAÇÃO NÚMEROS 3 4 2 4 4" xfId="8990" xr:uid="{00000000-0005-0000-0000-00008D050000}"/>
    <cellStyle name="COPEL - DIGITAÇÃO NÚMEROS 3 4 2 5" xfId="3519" xr:uid="{00000000-0005-0000-0000-00008E050000}"/>
    <cellStyle name="COPEL - DIGITAÇÃO NÚMEROS 3 4 2 5 2" xfId="3622" xr:uid="{00000000-0005-0000-0000-00008F050000}"/>
    <cellStyle name="COPEL - DIGITAÇÃO NÚMEROS 3 4 2 5 3" xfId="7740" xr:uid="{00000000-0005-0000-0000-000090050000}"/>
    <cellStyle name="COPEL - DIGITAÇÃO NÚMEROS 3 4 2 5 4" xfId="9152" xr:uid="{00000000-0005-0000-0000-000091050000}"/>
    <cellStyle name="COPEL - DIGITAÇÃO NÚMEROS 3 4 2 6" xfId="4927" xr:uid="{00000000-0005-0000-0000-000092050000}"/>
    <cellStyle name="COPEL - DIGITAÇÃO NÚMEROS 3 4 2 7" xfId="4378" xr:uid="{00000000-0005-0000-0000-000093050000}"/>
    <cellStyle name="COPEL - DIGITAÇÃO NÚMEROS 3 4 2 8" xfId="4358" xr:uid="{00000000-0005-0000-0000-000094050000}"/>
    <cellStyle name="COPEL - DIGITAÇÃO NÚMEROS 3 4 3" xfId="2194" xr:uid="{00000000-0005-0000-0000-000095050000}"/>
    <cellStyle name="COPEL - DIGITAÇÃO NÚMEROS 3 4 3 2" xfId="4498" xr:uid="{00000000-0005-0000-0000-000096050000}"/>
    <cellStyle name="COPEL - DIGITAÇÃO NÚMEROS 3 4 3 3" xfId="6688" xr:uid="{00000000-0005-0000-0000-000097050000}"/>
    <cellStyle name="COPEL - DIGITAÇÃO NÚMEROS 3 4 3 4" xfId="8151" xr:uid="{00000000-0005-0000-0000-000098050000}"/>
    <cellStyle name="COPEL - DIGITAÇÃO NÚMEROS 3 4 4" xfId="2919" xr:uid="{00000000-0005-0000-0000-000099050000}"/>
    <cellStyle name="COPEL - DIGITAÇÃO NÚMEROS 3 4 4 2" xfId="5794" xr:uid="{00000000-0005-0000-0000-00009A050000}"/>
    <cellStyle name="COPEL - DIGITAÇÃO NÚMEROS 3 4 4 3" xfId="7140" xr:uid="{00000000-0005-0000-0000-00009B050000}"/>
    <cellStyle name="COPEL - DIGITAÇÃO NÚMEROS 3 4 4 4" xfId="8552" xr:uid="{00000000-0005-0000-0000-00009C050000}"/>
    <cellStyle name="COPEL - DIGITAÇÃO NÚMEROS 3 4 5" xfId="2838" xr:uid="{00000000-0005-0000-0000-00009D050000}"/>
    <cellStyle name="COPEL - DIGITAÇÃO NÚMEROS 3 4 5 2" xfId="6257" xr:uid="{00000000-0005-0000-0000-00009E050000}"/>
    <cellStyle name="COPEL - DIGITAÇÃO NÚMEROS 3 4 5 3" xfId="7059" xr:uid="{00000000-0005-0000-0000-00009F050000}"/>
    <cellStyle name="COPEL - DIGITAÇÃO NÚMEROS 3 4 5 4" xfId="8471" xr:uid="{00000000-0005-0000-0000-0000A0050000}"/>
    <cellStyle name="COPEL - DIGITAÇÃO NÚMEROS 3 4 6" xfId="1752" xr:uid="{00000000-0005-0000-0000-0000A1050000}"/>
    <cellStyle name="COPEL - DIGITAÇÃO NÚMEROS 3 4 6 2" xfId="5361" xr:uid="{00000000-0005-0000-0000-0000A2050000}"/>
    <cellStyle name="COPEL - DIGITAÇÃO NÚMEROS 3 4 6 3" xfId="5802" xr:uid="{00000000-0005-0000-0000-0000A3050000}"/>
    <cellStyle name="COPEL - DIGITAÇÃO NÚMEROS 3 4 6 4" xfId="6102" xr:uid="{00000000-0005-0000-0000-0000A4050000}"/>
    <cellStyle name="COPEL - DIGITAÇÃO NÚMEROS 3 4 7" xfId="5016" xr:uid="{00000000-0005-0000-0000-0000A5050000}"/>
    <cellStyle name="COPEL - DIGITAÇÃO NÚMEROS 3 4 8" xfId="4069" xr:uid="{00000000-0005-0000-0000-0000A6050000}"/>
    <cellStyle name="COPEL - DIGITAÇÃO NÚMEROS 3 4 9" xfId="5906" xr:uid="{00000000-0005-0000-0000-0000A7050000}"/>
    <cellStyle name="COPEL - DIGITAÇÃO NÚMEROS 3 5" xfId="4107" xr:uid="{00000000-0005-0000-0000-0000A8050000}"/>
    <cellStyle name="COPEL - DIGITAÇÃO NÚMEROS 4" xfId="736" xr:uid="{00000000-0005-0000-0000-0000A9050000}"/>
    <cellStyle name="COPEL - DIGITAÇÃO NÚMEROS 4 2" xfId="1089" xr:uid="{00000000-0005-0000-0000-0000AA050000}"/>
    <cellStyle name="COPEL - DIGITAÇÃO NÚMEROS 4 2 2" xfId="1537" xr:uid="{00000000-0005-0000-0000-0000AB050000}"/>
    <cellStyle name="COPEL - DIGITAÇÃO NÚMEROS 4 2 2 2" xfId="2697" xr:uid="{00000000-0005-0000-0000-0000AC050000}"/>
    <cellStyle name="COPEL - DIGITAÇÃO NÚMEROS 4 2 2 2 2" xfId="3922" xr:uid="{00000000-0005-0000-0000-0000AD050000}"/>
    <cellStyle name="COPEL - DIGITAÇÃO NÚMEROS 4 2 2 2 3" xfId="7002" xr:uid="{00000000-0005-0000-0000-0000AE050000}"/>
    <cellStyle name="COPEL - DIGITAÇÃO NÚMEROS 4 2 2 2 4" xfId="8429" xr:uid="{00000000-0005-0000-0000-0000AF050000}"/>
    <cellStyle name="COPEL - DIGITAÇÃO NÚMEROS 4 2 2 3" xfId="3234" xr:uid="{00000000-0005-0000-0000-0000B0050000}"/>
    <cellStyle name="COPEL - DIGITAÇÃO NÚMEROS 4 2 2 3 2" xfId="3895" xr:uid="{00000000-0005-0000-0000-0000B1050000}"/>
    <cellStyle name="COPEL - DIGITAÇÃO NÚMEROS 4 2 2 3 3" xfId="7455" xr:uid="{00000000-0005-0000-0000-0000B2050000}"/>
    <cellStyle name="COPEL - DIGITAÇÃO NÚMEROS 4 2 2 3 4" xfId="8867" xr:uid="{00000000-0005-0000-0000-0000B3050000}"/>
    <cellStyle name="COPEL - DIGITAÇÃO NÚMEROS 4 2 2 4" xfId="3412" xr:uid="{00000000-0005-0000-0000-0000B4050000}"/>
    <cellStyle name="COPEL - DIGITAÇÃO NÚMEROS 4 2 2 4 2" xfId="3698" xr:uid="{00000000-0005-0000-0000-0000B5050000}"/>
    <cellStyle name="COPEL - DIGITAÇÃO NÚMEROS 4 2 2 4 3" xfId="7633" xr:uid="{00000000-0005-0000-0000-0000B6050000}"/>
    <cellStyle name="COPEL - DIGITAÇÃO NÚMEROS 4 2 2 4 4" xfId="9045" xr:uid="{00000000-0005-0000-0000-0000B7050000}"/>
    <cellStyle name="COPEL - DIGITAÇÃO NÚMEROS 4 2 2 5" xfId="3574" xr:uid="{00000000-0005-0000-0000-0000B8050000}"/>
    <cellStyle name="COPEL - DIGITAÇÃO NÚMEROS 4 2 2 5 2" xfId="6312" xr:uid="{00000000-0005-0000-0000-0000B9050000}"/>
    <cellStyle name="COPEL - DIGITAÇÃO NÚMEROS 4 2 2 5 3" xfId="7795" xr:uid="{00000000-0005-0000-0000-0000BA050000}"/>
    <cellStyle name="COPEL - DIGITAÇÃO NÚMEROS 4 2 2 5 4" xfId="9207" xr:uid="{00000000-0005-0000-0000-0000BB050000}"/>
    <cellStyle name="COPEL - DIGITAÇÃO NÚMEROS 4 2 2 6" xfId="4869" xr:uid="{00000000-0005-0000-0000-0000BC050000}"/>
    <cellStyle name="COPEL - DIGITAÇÃO NÚMEROS 4 2 2 7" xfId="5805" xr:uid="{00000000-0005-0000-0000-0000BD050000}"/>
    <cellStyle name="COPEL - DIGITAÇÃO NÚMEROS 4 2 2 8" xfId="4473" xr:uid="{00000000-0005-0000-0000-0000BE050000}"/>
    <cellStyle name="COPEL - DIGITAÇÃO NÚMEROS 4 2 3" xfId="2249" xr:uid="{00000000-0005-0000-0000-0000BF050000}"/>
    <cellStyle name="COPEL - DIGITAÇÃO NÚMEROS 4 2 3 2" xfId="4526" xr:uid="{00000000-0005-0000-0000-0000C0050000}"/>
    <cellStyle name="COPEL - DIGITAÇÃO NÚMEROS 4 2 3 3" xfId="6743" xr:uid="{00000000-0005-0000-0000-0000C1050000}"/>
    <cellStyle name="COPEL - DIGITAÇÃO NÚMEROS 4 2 3 4" xfId="8206" xr:uid="{00000000-0005-0000-0000-0000C2050000}"/>
    <cellStyle name="COPEL - DIGITAÇÃO NÚMEROS 4 2 4" xfId="2974" xr:uid="{00000000-0005-0000-0000-0000C3050000}"/>
    <cellStyle name="COPEL - DIGITAÇÃO NÚMEROS 4 2 4 2" xfId="6099" xr:uid="{00000000-0005-0000-0000-0000C4050000}"/>
    <cellStyle name="COPEL - DIGITAÇÃO NÚMEROS 4 2 4 3" xfId="7195" xr:uid="{00000000-0005-0000-0000-0000C5050000}"/>
    <cellStyle name="COPEL - DIGITAÇÃO NÚMEROS 4 2 4 4" xfId="8607" xr:uid="{00000000-0005-0000-0000-0000C6050000}"/>
    <cellStyle name="COPEL - DIGITAÇÃO NÚMEROS 4 2 5" xfId="1908" xr:uid="{00000000-0005-0000-0000-0000C7050000}"/>
    <cellStyle name="COPEL - DIGITAÇÃO NÚMEROS 4 2 5 2" xfId="4517" xr:uid="{00000000-0005-0000-0000-0000C8050000}"/>
    <cellStyle name="COPEL - DIGITAÇÃO NÚMEROS 4 2 5 3" xfId="6503" xr:uid="{00000000-0005-0000-0000-0000C9050000}"/>
    <cellStyle name="COPEL - DIGITAÇÃO NÚMEROS 4 2 5 4" xfId="7986" xr:uid="{00000000-0005-0000-0000-0000CA050000}"/>
    <cellStyle name="COPEL - DIGITAÇÃO NÚMEROS 4 2 6" xfId="1738" xr:uid="{00000000-0005-0000-0000-0000CB050000}"/>
    <cellStyle name="COPEL - DIGITAÇÃO NÚMEROS 4 2 6 2" xfId="5671" xr:uid="{00000000-0005-0000-0000-0000CC050000}"/>
    <cellStyle name="COPEL - DIGITAÇÃO NÚMEROS 4 2 6 3" xfId="5783" xr:uid="{00000000-0005-0000-0000-0000CD050000}"/>
    <cellStyle name="COPEL - DIGITAÇÃO NÚMEROS 4 2 6 4" xfId="5772" xr:uid="{00000000-0005-0000-0000-0000CE050000}"/>
    <cellStyle name="COPEL - DIGITAÇÃO NÚMEROS 4 2 7" xfId="5766" xr:uid="{00000000-0005-0000-0000-0000CF050000}"/>
    <cellStyle name="COPEL - DIGITAÇÃO NÚMEROS 4 2 8" xfId="5273" xr:uid="{00000000-0005-0000-0000-0000D0050000}"/>
    <cellStyle name="COPEL - DIGITAÇÃO NÚMEROS 4 2 9" xfId="7056" xr:uid="{00000000-0005-0000-0000-0000D1050000}"/>
    <cellStyle name="COPEL - DIGITAÇÃO NÚMEROS 4 3" xfId="4161" xr:uid="{00000000-0005-0000-0000-0000D2050000}"/>
    <cellStyle name="COPEL - DIGITAÇÃO NÚMEROS 5" xfId="695" xr:uid="{00000000-0005-0000-0000-0000D3050000}"/>
    <cellStyle name="COPEL - DIGITAÇÃO NÚMEROS 5 2" xfId="1049" xr:uid="{00000000-0005-0000-0000-0000D4050000}"/>
    <cellStyle name="COPEL - DIGITAÇÃO NÚMEROS 5 2 2" xfId="1497" xr:uid="{00000000-0005-0000-0000-0000D5050000}"/>
    <cellStyle name="COPEL - DIGITAÇÃO NÚMEROS 5 2 2 2" xfId="2657" xr:uid="{00000000-0005-0000-0000-0000D6050000}"/>
    <cellStyle name="COPEL - DIGITAÇÃO NÚMEROS 5 2 2 2 2" xfId="5800" xr:uid="{00000000-0005-0000-0000-0000D7050000}"/>
    <cellStyle name="COPEL - DIGITAÇÃO NÚMEROS 5 2 2 2 3" xfId="6962" xr:uid="{00000000-0005-0000-0000-0000D8050000}"/>
    <cellStyle name="COPEL - DIGITAÇÃO NÚMEROS 5 2 2 2 4" xfId="8389" xr:uid="{00000000-0005-0000-0000-0000D9050000}"/>
    <cellStyle name="COPEL - DIGITAÇÃO NÚMEROS 5 2 2 3" xfId="3194" xr:uid="{00000000-0005-0000-0000-0000DA050000}"/>
    <cellStyle name="COPEL - DIGITAÇÃO NÚMEROS 5 2 2 3 2" xfId="5646" xr:uid="{00000000-0005-0000-0000-0000DB050000}"/>
    <cellStyle name="COPEL - DIGITAÇÃO NÚMEROS 5 2 2 3 3" xfId="7415" xr:uid="{00000000-0005-0000-0000-0000DC050000}"/>
    <cellStyle name="COPEL - DIGITAÇÃO NÚMEROS 5 2 2 3 4" xfId="8827" xr:uid="{00000000-0005-0000-0000-0000DD050000}"/>
    <cellStyle name="COPEL - DIGITAÇÃO NÚMEROS 5 2 2 4" xfId="3372" xr:uid="{00000000-0005-0000-0000-0000DE050000}"/>
    <cellStyle name="COPEL - DIGITAÇÃO NÚMEROS 5 2 2 4 2" xfId="4194" xr:uid="{00000000-0005-0000-0000-0000DF050000}"/>
    <cellStyle name="COPEL - DIGITAÇÃO NÚMEROS 5 2 2 4 3" xfId="7593" xr:uid="{00000000-0005-0000-0000-0000E0050000}"/>
    <cellStyle name="COPEL - DIGITAÇÃO NÚMEROS 5 2 2 4 4" xfId="9005" xr:uid="{00000000-0005-0000-0000-0000E1050000}"/>
    <cellStyle name="COPEL - DIGITAÇÃO NÚMEROS 5 2 2 5" xfId="3534" xr:uid="{00000000-0005-0000-0000-0000E2050000}"/>
    <cellStyle name="COPEL - DIGITAÇÃO NÚMEROS 5 2 2 5 2" xfId="4199" xr:uid="{00000000-0005-0000-0000-0000E3050000}"/>
    <cellStyle name="COPEL - DIGITAÇÃO NÚMEROS 5 2 2 5 3" xfId="7755" xr:uid="{00000000-0005-0000-0000-0000E4050000}"/>
    <cellStyle name="COPEL - DIGITAÇÃO NÚMEROS 5 2 2 5 4" xfId="9167" xr:uid="{00000000-0005-0000-0000-0000E5050000}"/>
    <cellStyle name="COPEL - DIGITAÇÃO NÚMEROS 5 2 2 6" xfId="6285" xr:uid="{00000000-0005-0000-0000-0000E6050000}"/>
    <cellStyle name="COPEL - DIGITAÇÃO NÚMEROS 5 2 2 7" xfId="4381" xr:uid="{00000000-0005-0000-0000-0000E7050000}"/>
    <cellStyle name="COPEL - DIGITAÇÃO NÚMEROS 5 2 2 8" xfId="4291" xr:uid="{00000000-0005-0000-0000-0000E8050000}"/>
    <cellStyle name="COPEL - DIGITAÇÃO NÚMEROS 5 2 3" xfId="2209" xr:uid="{00000000-0005-0000-0000-0000E9050000}"/>
    <cellStyle name="COPEL - DIGITAÇÃO NÚMEROS 5 2 3 2" xfId="4819" xr:uid="{00000000-0005-0000-0000-0000EA050000}"/>
    <cellStyle name="COPEL - DIGITAÇÃO NÚMEROS 5 2 3 3" xfId="6703" xr:uid="{00000000-0005-0000-0000-0000EB050000}"/>
    <cellStyle name="COPEL - DIGITAÇÃO NÚMEROS 5 2 3 4" xfId="8166" xr:uid="{00000000-0005-0000-0000-0000EC050000}"/>
    <cellStyle name="COPEL - DIGITAÇÃO NÚMEROS 5 2 4" xfId="2934" xr:uid="{00000000-0005-0000-0000-0000ED050000}"/>
    <cellStyle name="COPEL - DIGITAÇÃO NÚMEROS 5 2 4 2" xfId="5621" xr:uid="{00000000-0005-0000-0000-0000EE050000}"/>
    <cellStyle name="COPEL - DIGITAÇÃO NÚMEROS 5 2 4 3" xfId="7155" xr:uid="{00000000-0005-0000-0000-0000EF050000}"/>
    <cellStyle name="COPEL - DIGITAÇÃO NÚMEROS 5 2 4 4" xfId="8567" xr:uid="{00000000-0005-0000-0000-0000F0050000}"/>
    <cellStyle name="COPEL - DIGITAÇÃO NÚMEROS 5 2 5" xfId="1998" xr:uid="{00000000-0005-0000-0000-0000F1050000}"/>
    <cellStyle name="COPEL - DIGITAÇÃO NÚMEROS 5 2 5 2" xfId="4669" xr:uid="{00000000-0005-0000-0000-0000F2050000}"/>
    <cellStyle name="COPEL - DIGITAÇÃO NÚMEROS 5 2 5 3" xfId="6586" xr:uid="{00000000-0005-0000-0000-0000F3050000}"/>
    <cellStyle name="COPEL - DIGITAÇÃO NÚMEROS 5 2 5 4" xfId="8067" xr:uid="{00000000-0005-0000-0000-0000F4050000}"/>
    <cellStyle name="COPEL - DIGITAÇÃO NÚMEROS 5 2 6" xfId="3018" xr:uid="{00000000-0005-0000-0000-0000F5050000}"/>
    <cellStyle name="COPEL - DIGITAÇÃO NÚMEROS 5 2 6 2" xfId="4445" xr:uid="{00000000-0005-0000-0000-0000F6050000}"/>
    <cellStyle name="COPEL - DIGITAÇÃO NÚMEROS 5 2 6 3" xfId="7239" xr:uid="{00000000-0005-0000-0000-0000F7050000}"/>
    <cellStyle name="COPEL - DIGITAÇÃO NÚMEROS 5 2 6 4" xfId="8651" xr:uid="{00000000-0005-0000-0000-0000F8050000}"/>
    <cellStyle name="COPEL - DIGITAÇÃO NÚMEROS 5 2 7" xfId="4615" xr:uid="{00000000-0005-0000-0000-0000F9050000}"/>
    <cellStyle name="COPEL - DIGITAÇÃO NÚMEROS 5 2 8" xfId="5382" xr:uid="{00000000-0005-0000-0000-0000FA050000}"/>
    <cellStyle name="COPEL - DIGITAÇÃO NÚMEROS 5 2 9" xfId="5969" xr:uid="{00000000-0005-0000-0000-0000FB050000}"/>
    <cellStyle name="COPEL - DIGITAÇÃO NÚMEROS 5 3" xfId="4127" xr:uid="{00000000-0005-0000-0000-0000FC050000}"/>
    <cellStyle name="COPEL - DIGITAÇÃO TEXTO" xfId="382" xr:uid="{00000000-0005-0000-0000-0000FD050000}"/>
    <cellStyle name="COPEL - DIGITAÇÃO TEXTO 1" xfId="383" xr:uid="{00000000-0005-0000-0000-0000FE050000}"/>
    <cellStyle name="COPEL - DIGITAÇÃO TEXTO 1 2" xfId="652" xr:uid="{00000000-0005-0000-0000-0000FF050000}"/>
    <cellStyle name="COPEL - DIGITAÇÃO TEXTO 1 2 2" xfId="752" xr:uid="{00000000-0005-0000-0000-000000060000}"/>
    <cellStyle name="COPEL - DIGITAÇÃO TEXTO 1 2 2 2" xfId="1105" xr:uid="{00000000-0005-0000-0000-000001060000}"/>
    <cellStyle name="COPEL - DIGITAÇÃO TEXTO 1 2 2 2 2" xfId="1553" xr:uid="{00000000-0005-0000-0000-000002060000}"/>
    <cellStyle name="COPEL - DIGITAÇÃO TEXTO 1 2 2 2 2 2" xfId="2713" xr:uid="{00000000-0005-0000-0000-000003060000}"/>
    <cellStyle name="COPEL - DIGITAÇÃO TEXTO 1 2 2 2 2 2 2" xfId="4009" xr:uid="{00000000-0005-0000-0000-000004060000}"/>
    <cellStyle name="COPEL - DIGITAÇÃO TEXTO 1 2 2 2 2 2 3" xfId="7018" xr:uid="{00000000-0005-0000-0000-000005060000}"/>
    <cellStyle name="COPEL - DIGITAÇÃO TEXTO 1 2 2 2 2 2 4" xfId="8445" xr:uid="{00000000-0005-0000-0000-000006060000}"/>
    <cellStyle name="COPEL - DIGITAÇÃO TEXTO 1 2 2 2 2 3" xfId="3250" xr:uid="{00000000-0005-0000-0000-000007060000}"/>
    <cellStyle name="COPEL - DIGITAÇÃO TEXTO 1 2 2 2 2 3 2" xfId="4277" xr:uid="{00000000-0005-0000-0000-000008060000}"/>
    <cellStyle name="COPEL - DIGITAÇÃO TEXTO 1 2 2 2 2 3 3" xfId="7471" xr:uid="{00000000-0005-0000-0000-000009060000}"/>
    <cellStyle name="COPEL - DIGITAÇÃO TEXTO 1 2 2 2 2 3 4" xfId="8883" xr:uid="{00000000-0005-0000-0000-00000A060000}"/>
    <cellStyle name="COPEL - DIGITAÇÃO TEXTO 1 2 2 2 2 4" xfId="3428" xr:uid="{00000000-0005-0000-0000-00000B060000}"/>
    <cellStyle name="COPEL - DIGITAÇÃO TEXTO 1 2 2 2 2 4 2" xfId="3686" xr:uid="{00000000-0005-0000-0000-00000C060000}"/>
    <cellStyle name="COPEL - DIGITAÇÃO TEXTO 1 2 2 2 2 4 3" xfId="7649" xr:uid="{00000000-0005-0000-0000-00000D060000}"/>
    <cellStyle name="COPEL - DIGITAÇÃO TEXTO 1 2 2 2 2 4 4" xfId="9061" xr:uid="{00000000-0005-0000-0000-00000E060000}"/>
    <cellStyle name="COPEL - DIGITAÇÃO TEXTO 1 2 2 2 2 5" xfId="3590" xr:uid="{00000000-0005-0000-0000-00000F060000}"/>
    <cellStyle name="COPEL - DIGITAÇÃO TEXTO 1 2 2 2 2 5 2" xfId="6328" xr:uid="{00000000-0005-0000-0000-000010060000}"/>
    <cellStyle name="COPEL - DIGITAÇÃO TEXTO 1 2 2 2 2 5 3" xfId="7811" xr:uid="{00000000-0005-0000-0000-000011060000}"/>
    <cellStyle name="COPEL - DIGITAÇÃO TEXTO 1 2 2 2 2 5 4" xfId="9223" xr:uid="{00000000-0005-0000-0000-000012060000}"/>
    <cellStyle name="COPEL - DIGITAÇÃO TEXTO 1 2 2 2 2 6" xfId="4858" xr:uid="{00000000-0005-0000-0000-000013060000}"/>
    <cellStyle name="COPEL - DIGITAÇÃO TEXTO 1 2 2 2 2 7" xfId="5451" xr:uid="{00000000-0005-0000-0000-000014060000}"/>
    <cellStyle name="COPEL - DIGITAÇÃO TEXTO 1 2 2 2 2 8" xfId="4760" xr:uid="{00000000-0005-0000-0000-000015060000}"/>
    <cellStyle name="COPEL - DIGITAÇÃO TEXTO 1 2 2 2 3" xfId="2265" xr:uid="{00000000-0005-0000-0000-000016060000}"/>
    <cellStyle name="COPEL - DIGITAÇÃO TEXTO 1 2 2 2 3 2" xfId="4345" xr:uid="{00000000-0005-0000-0000-000017060000}"/>
    <cellStyle name="COPEL - DIGITAÇÃO TEXTO 1 2 2 2 3 3" xfId="6759" xr:uid="{00000000-0005-0000-0000-000018060000}"/>
    <cellStyle name="COPEL - DIGITAÇÃO TEXTO 1 2 2 2 3 4" xfId="8222" xr:uid="{00000000-0005-0000-0000-000019060000}"/>
    <cellStyle name="COPEL - DIGITAÇÃO TEXTO 1 2 2 2 4" xfId="2990" xr:uid="{00000000-0005-0000-0000-00001A060000}"/>
    <cellStyle name="COPEL - DIGITAÇÃO TEXTO 1 2 2 2 4 2" xfId="4902" xr:uid="{00000000-0005-0000-0000-00001B060000}"/>
    <cellStyle name="COPEL - DIGITAÇÃO TEXTO 1 2 2 2 4 3" xfId="7211" xr:uid="{00000000-0005-0000-0000-00001C060000}"/>
    <cellStyle name="COPEL - DIGITAÇÃO TEXTO 1 2 2 2 4 4" xfId="8623" xr:uid="{00000000-0005-0000-0000-00001D060000}"/>
    <cellStyle name="COPEL - DIGITAÇÃO TEXTO 1 2 2 2 5" xfId="1764" xr:uid="{00000000-0005-0000-0000-00001E060000}"/>
    <cellStyle name="COPEL - DIGITAÇÃO TEXTO 1 2 2 2 5 2" xfId="4309" xr:uid="{00000000-0005-0000-0000-00001F060000}"/>
    <cellStyle name="COPEL - DIGITAÇÃO TEXTO 1 2 2 2 5 3" xfId="6363" xr:uid="{00000000-0005-0000-0000-000020060000}"/>
    <cellStyle name="COPEL - DIGITAÇÃO TEXTO 1 2 2 2 5 4" xfId="7847" xr:uid="{00000000-0005-0000-0000-000021060000}"/>
    <cellStyle name="COPEL - DIGITAÇÃO TEXTO 1 2 2 2 6" xfId="1966" xr:uid="{00000000-0005-0000-0000-000022060000}"/>
    <cellStyle name="COPEL - DIGITAÇÃO TEXTO 1 2 2 2 6 2" xfId="5504" xr:uid="{00000000-0005-0000-0000-000023060000}"/>
    <cellStyle name="COPEL - DIGITAÇÃO TEXTO 1 2 2 2 6 3" xfId="6554" xr:uid="{00000000-0005-0000-0000-000024060000}"/>
    <cellStyle name="COPEL - DIGITAÇÃO TEXTO 1 2 2 2 6 4" xfId="8035" xr:uid="{00000000-0005-0000-0000-000025060000}"/>
    <cellStyle name="COPEL - DIGITAÇÃO TEXTO 1 2 2 2 7" xfId="5765" xr:uid="{00000000-0005-0000-0000-000026060000}"/>
    <cellStyle name="COPEL - DIGITAÇÃO TEXTO 1 2 2 2 8" xfId="4030" xr:uid="{00000000-0005-0000-0000-000027060000}"/>
    <cellStyle name="COPEL - DIGITAÇÃO TEXTO 1 2 2 2 9" xfId="6792" xr:uid="{00000000-0005-0000-0000-000028060000}"/>
    <cellStyle name="COPEL - DIGITAÇÃO TEXTO 1 2 2 3" xfId="4172" xr:uid="{00000000-0005-0000-0000-000029060000}"/>
    <cellStyle name="COPEL - DIGITAÇÃO TEXTO 1 2 3" xfId="711" xr:uid="{00000000-0005-0000-0000-00002A060000}"/>
    <cellStyle name="COPEL - DIGITAÇÃO TEXTO 1 2 3 2" xfId="1065" xr:uid="{00000000-0005-0000-0000-00002B060000}"/>
    <cellStyle name="COPEL - DIGITAÇÃO TEXTO 1 2 3 2 2" xfId="1513" xr:uid="{00000000-0005-0000-0000-00002C060000}"/>
    <cellStyle name="COPEL - DIGITAÇÃO TEXTO 1 2 3 2 2 2" xfId="2673" xr:uid="{00000000-0005-0000-0000-00002D060000}"/>
    <cellStyle name="COPEL - DIGITAÇÃO TEXTO 1 2 3 2 2 2 2" xfId="4781" xr:uid="{00000000-0005-0000-0000-00002E060000}"/>
    <cellStyle name="COPEL - DIGITAÇÃO TEXTO 1 2 3 2 2 2 3" xfId="6978" xr:uid="{00000000-0005-0000-0000-00002F060000}"/>
    <cellStyle name="COPEL - DIGITAÇÃO TEXTO 1 2 3 2 2 2 4" xfId="8405" xr:uid="{00000000-0005-0000-0000-000030060000}"/>
    <cellStyle name="COPEL - DIGITAÇÃO TEXTO 1 2 3 2 2 3" xfId="3210" xr:uid="{00000000-0005-0000-0000-000031060000}"/>
    <cellStyle name="COPEL - DIGITAÇÃO TEXTO 1 2 3 2 2 3 2" xfId="3974" xr:uid="{00000000-0005-0000-0000-000032060000}"/>
    <cellStyle name="COPEL - DIGITAÇÃO TEXTO 1 2 3 2 2 3 3" xfId="7431" xr:uid="{00000000-0005-0000-0000-000033060000}"/>
    <cellStyle name="COPEL - DIGITAÇÃO TEXTO 1 2 3 2 2 3 4" xfId="8843" xr:uid="{00000000-0005-0000-0000-000034060000}"/>
    <cellStyle name="COPEL - DIGITAÇÃO TEXTO 1 2 3 2 2 4" xfId="3388" xr:uid="{00000000-0005-0000-0000-000035060000}"/>
    <cellStyle name="COPEL - DIGITAÇÃO TEXTO 1 2 3 2 2 4 2" xfId="4240" xr:uid="{00000000-0005-0000-0000-000036060000}"/>
    <cellStyle name="COPEL - DIGITAÇÃO TEXTO 1 2 3 2 2 4 3" xfId="7609" xr:uid="{00000000-0005-0000-0000-000037060000}"/>
    <cellStyle name="COPEL - DIGITAÇÃO TEXTO 1 2 3 2 2 4 4" xfId="9021" xr:uid="{00000000-0005-0000-0000-000038060000}"/>
    <cellStyle name="COPEL - DIGITAÇÃO TEXTO 1 2 3 2 2 5" xfId="3550" xr:uid="{00000000-0005-0000-0000-000039060000}"/>
    <cellStyle name="COPEL - DIGITAÇÃO TEXTO 1 2 3 2 2 5 2" xfId="6288" xr:uid="{00000000-0005-0000-0000-00003A060000}"/>
    <cellStyle name="COPEL - DIGITAÇÃO TEXTO 1 2 3 2 2 5 3" xfId="7771" xr:uid="{00000000-0005-0000-0000-00003B060000}"/>
    <cellStyle name="COPEL - DIGITAÇÃO TEXTO 1 2 3 2 2 5 4" xfId="9183" xr:uid="{00000000-0005-0000-0000-00003C060000}"/>
    <cellStyle name="COPEL - DIGITAÇÃO TEXTO 1 2 3 2 2 6" xfId="5246" xr:uid="{00000000-0005-0000-0000-00003D060000}"/>
    <cellStyle name="COPEL - DIGITAÇÃO TEXTO 1 2 3 2 2 7" xfId="5897" xr:uid="{00000000-0005-0000-0000-00003E060000}"/>
    <cellStyle name="COPEL - DIGITAÇÃO TEXTO 1 2 3 2 2 8" xfId="5823" xr:uid="{00000000-0005-0000-0000-00003F060000}"/>
    <cellStyle name="COPEL - DIGITAÇÃO TEXTO 1 2 3 2 3" xfId="2225" xr:uid="{00000000-0005-0000-0000-000040060000}"/>
    <cellStyle name="COPEL - DIGITAÇÃO TEXTO 1 2 3 2 3 2" xfId="4509" xr:uid="{00000000-0005-0000-0000-000041060000}"/>
    <cellStyle name="COPEL - DIGITAÇÃO TEXTO 1 2 3 2 3 3" xfId="6719" xr:uid="{00000000-0005-0000-0000-000042060000}"/>
    <cellStyle name="COPEL - DIGITAÇÃO TEXTO 1 2 3 2 3 4" xfId="8182" xr:uid="{00000000-0005-0000-0000-000043060000}"/>
    <cellStyle name="COPEL - DIGITAÇÃO TEXTO 1 2 3 2 4" xfId="2950" xr:uid="{00000000-0005-0000-0000-000044060000}"/>
    <cellStyle name="COPEL - DIGITAÇÃO TEXTO 1 2 3 2 4 2" xfId="5280" xr:uid="{00000000-0005-0000-0000-000045060000}"/>
    <cellStyle name="COPEL - DIGITAÇÃO TEXTO 1 2 3 2 4 3" xfId="7171" xr:uid="{00000000-0005-0000-0000-000046060000}"/>
    <cellStyle name="COPEL - DIGITAÇÃO TEXTO 1 2 3 2 4 4" xfId="8583" xr:uid="{00000000-0005-0000-0000-000047060000}"/>
    <cellStyle name="COPEL - DIGITAÇÃO TEXTO 1 2 3 2 5" xfId="1899" xr:uid="{00000000-0005-0000-0000-000048060000}"/>
    <cellStyle name="COPEL - DIGITAÇÃO TEXTO 1 2 3 2 5 2" xfId="5570" xr:uid="{00000000-0005-0000-0000-000049060000}"/>
    <cellStyle name="COPEL - DIGITAÇÃO TEXTO 1 2 3 2 5 3" xfId="6494" xr:uid="{00000000-0005-0000-0000-00004A060000}"/>
    <cellStyle name="COPEL - DIGITAÇÃO TEXTO 1 2 3 2 5 4" xfId="7977" xr:uid="{00000000-0005-0000-0000-00004B060000}"/>
    <cellStyle name="COPEL - DIGITAÇÃO TEXTO 1 2 3 2 6" xfId="3026" xr:uid="{00000000-0005-0000-0000-00004C060000}"/>
    <cellStyle name="COPEL - DIGITAÇÃO TEXTO 1 2 3 2 6 2" xfId="5659" xr:uid="{00000000-0005-0000-0000-00004D060000}"/>
    <cellStyle name="COPEL - DIGITAÇÃO TEXTO 1 2 3 2 6 3" xfId="7247" xr:uid="{00000000-0005-0000-0000-00004E060000}"/>
    <cellStyle name="COPEL - DIGITAÇÃO TEXTO 1 2 3 2 6 4" xfId="8659" xr:uid="{00000000-0005-0000-0000-00004F060000}"/>
    <cellStyle name="COPEL - DIGITAÇÃO TEXTO 1 2 3 2 7" xfId="3863" xr:uid="{00000000-0005-0000-0000-000050060000}"/>
    <cellStyle name="COPEL - DIGITAÇÃO TEXTO 1 2 3 2 8" xfId="4871" xr:uid="{00000000-0005-0000-0000-000051060000}"/>
    <cellStyle name="COPEL - DIGITAÇÃO TEXTO 1 2 3 2 9" xfId="4913" xr:uid="{00000000-0005-0000-0000-000052060000}"/>
    <cellStyle name="COPEL - DIGITAÇÃO TEXTO 1 2 3 3" xfId="4140" xr:uid="{00000000-0005-0000-0000-000053060000}"/>
    <cellStyle name="COPEL - DIGITAÇÃO TEXTO 1 3" xfId="690" xr:uid="{00000000-0005-0000-0000-000054060000}"/>
    <cellStyle name="COPEL - DIGITAÇÃO TEXTO 1 3 2" xfId="776" xr:uid="{00000000-0005-0000-0000-000055060000}"/>
    <cellStyle name="COPEL - DIGITAÇÃO TEXTO 1 3 2 2" xfId="1129" xr:uid="{00000000-0005-0000-0000-000056060000}"/>
    <cellStyle name="COPEL - DIGITAÇÃO TEXTO 1 3 2 2 2" xfId="1577" xr:uid="{00000000-0005-0000-0000-000057060000}"/>
    <cellStyle name="COPEL - DIGITAÇÃO TEXTO 1 3 2 2 2 2" xfId="2737" xr:uid="{00000000-0005-0000-0000-000058060000}"/>
    <cellStyle name="COPEL - DIGITAÇÃO TEXTO 1 3 2 2 2 2 2" xfId="3907" xr:uid="{00000000-0005-0000-0000-000059060000}"/>
    <cellStyle name="COPEL - DIGITAÇÃO TEXTO 1 3 2 2 2 2 3" xfId="7042" xr:uid="{00000000-0005-0000-0000-00005A060000}"/>
    <cellStyle name="COPEL - DIGITAÇÃO TEXTO 1 3 2 2 2 2 4" xfId="8469" xr:uid="{00000000-0005-0000-0000-00005B060000}"/>
    <cellStyle name="COPEL - DIGITAÇÃO TEXTO 1 3 2 2 2 3" xfId="3274" xr:uid="{00000000-0005-0000-0000-00005C060000}"/>
    <cellStyle name="COPEL - DIGITAÇÃO TEXTO 1 3 2 2 2 3 2" xfId="3794" xr:uid="{00000000-0005-0000-0000-00005D060000}"/>
    <cellStyle name="COPEL - DIGITAÇÃO TEXTO 1 3 2 2 2 3 3" xfId="7495" xr:uid="{00000000-0005-0000-0000-00005E060000}"/>
    <cellStyle name="COPEL - DIGITAÇÃO TEXTO 1 3 2 2 2 3 4" xfId="8907" xr:uid="{00000000-0005-0000-0000-00005F060000}"/>
    <cellStyle name="COPEL - DIGITAÇÃO TEXTO 1 3 2 2 2 4" xfId="3452" xr:uid="{00000000-0005-0000-0000-000060060000}"/>
    <cellStyle name="COPEL - DIGITAÇÃO TEXTO 1 3 2 2 2 4 2" xfId="3956" xr:uid="{00000000-0005-0000-0000-000061060000}"/>
    <cellStyle name="COPEL - DIGITAÇÃO TEXTO 1 3 2 2 2 4 3" xfId="7673" xr:uid="{00000000-0005-0000-0000-000062060000}"/>
    <cellStyle name="COPEL - DIGITAÇÃO TEXTO 1 3 2 2 2 4 4" xfId="9085" xr:uid="{00000000-0005-0000-0000-000063060000}"/>
    <cellStyle name="COPEL - DIGITAÇÃO TEXTO 1 3 2 2 2 5" xfId="3614" xr:uid="{00000000-0005-0000-0000-000064060000}"/>
    <cellStyle name="COPEL - DIGITAÇÃO TEXTO 1 3 2 2 2 5 2" xfId="6352" xr:uid="{00000000-0005-0000-0000-000065060000}"/>
    <cellStyle name="COPEL - DIGITAÇÃO TEXTO 1 3 2 2 2 5 3" xfId="7835" xr:uid="{00000000-0005-0000-0000-000066060000}"/>
    <cellStyle name="COPEL - DIGITAÇÃO TEXTO 1 3 2 2 2 5 4" xfId="9247" xr:uid="{00000000-0005-0000-0000-000067060000}"/>
    <cellStyle name="COPEL - DIGITAÇÃO TEXTO 1 3 2 2 2 6" xfId="5585" xr:uid="{00000000-0005-0000-0000-000068060000}"/>
    <cellStyle name="COPEL - DIGITAÇÃO TEXTO 1 3 2 2 2 7" xfId="6073" xr:uid="{00000000-0005-0000-0000-000069060000}"/>
    <cellStyle name="COPEL - DIGITAÇÃO TEXTO 1 3 2 2 2 8" xfId="6014" xr:uid="{00000000-0005-0000-0000-00006A060000}"/>
    <cellStyle name="COPEL - DIGITAÇÃO TEXTO 1 3 2 2 3" xfId="2289" xr:uid="{00000000-0005-0000-0000-00006B060000}"/>
    <cellStyle name="COPEL - DIGITAÇÃO TEXTO 1 3 2 2 3 2" xfId="5204" xr:uid="{00000000-0005-0000-0000-00006C060000}"/>
    <cellStyle name="COPEL - DIGITAÇÃO TEXTO 1 3 2 2 3 3" xfId="6783" xr:uid="{00000000-0005-0000-0000-00006D060000}"/>
    <cellStyle name="COPEL - DIGITAÇÃO TEXTO 1 3 2 2 3 4" xfId="8246" xr:uid="{00000000-0005-0000-0000-00006E060000}"/>
    <cellStyle name="COPEL - DIGITAÇÃO TEXTO 1 3 2 2 4" xfId="3014" xr:uid="{00000000-0005-0000-0000-00006F060000}"/>
    <cellStyle name="COPEL - DIGITAÇÃO TEXTO 1 3 2 2 4 2" xfId="6137" xr:uid="{00000000-0005-0000-0000-000070060000}"/>
    <cellStyle name="COPEL - DIGITAÇÃO TEXTO 1 3 2 2 4 3" xfId="7235" xr:uid="{00000000-0005-0000-0000-000071060000}"/>
    <cellStyle name="COPEL - DIGITAÇÃO TEXTO 1 3 2 2 4 4" xfId="8647" xr:uid="{00000000-0005-0000-0000-000072060000}"/>
    <cellStyle name="COPEL - DIGITAÇÃO TEXTO 1 3 2 2 5" xfId="1778" xr:uid="{00000000-0005-0000-0000-000073060000}"/>
    <cellStyle name="COPEL - DIGITAÇÃO TEXTO 1 3 2 2 5 2" xfId="5700" xr:uid="{00000000-0005-0000-0000-000074060000}"/>
    <cellStyle name="COPEL - DIGITAÇÃO TEXTO 1 3 2 2 5 3" xfId="6377" xr:uid="{00000000-0005-0000-0000-000075060000}"/>
    <cellStyle name="COPEL - DIGITAÇÃO TEXTO 1 3 2 2 5 4" xfId="7861" xr:uid="{00000000-0005-0000-0000-000076060000}"/>
    <cellStyle name="COPEL - DIGITAÇÃO TEXTO 1 3 2 2 6" xfId="1990" xr:uid="{00000000-0005-0000-0000-000077060000}"/>
    <cellStyle name="COPEL - DIGITAÇÃO TEXTO 1 3 2 2 6 2" xfId="5470" xr:uid="{00000000-0005-0000-0000-000078060000}"/>
    <cellStyle name="COPEL - DIGITAÇÃO TEXTO 1 3 2 2 6 3" xfId="6578" xr:uid="{00000000-0005-0000-0000-000079060000}"/>
    <cellStyle name="COPEL - DIGITAÇÃO TEXTO 1 3 2 2 6 4" xfId="8059" xr:uid="{00000000-0005-0000-0000-00007A060000}"/>
    <cellStyle name="COPEL - DIGITAÇÃO TEXTO 1 3 2 2 7" xfId="3859" xr:uid="{00000000-0005-0000-0000-00007B060000}"/>
    <cellStyle name="COPEL - DIGITAÇÃO TEXTO 1 3 2 2 8" xfId="3939" xr:uid="{00000000-0005-0000-0000-00007C060000}"/>
    <cellStyle name="COPEL - DIGITAÇÃO TEXTO 1 3 2 2 9" xfId="6786" xr:uid="{00000000-0005-0000-0000-00007D060000}"/>
    <cellStyle name="COPEL - DIGITAÇÃO TEXTO 1 3 2 3" xfId="4192" xr:uid="{00000000-0005-0000-0000-00007E060000}"/>
    <cellStyle name="COPEL - DIGITAÇÃO TEXTO 1 3 3" xfId="735" xr:uid="{00000000-0005-0000-0000-00007F060000}"/>
    <cellStyle name="COPEL - DIGITAÇÃO TEXTO 1 3 3 2" xfId="1088" xr:uid="{00000000-0005-0000-0000-000080060000}"/>
    <cellStyle name="COPEL - DIGITAÇÃO TEXTO 1 3 3 2 2" xfId="1536" xr:uid="{00000000-0005-0000-0000-000081060000}"/>
    <cellStyle name="COPEL - DIGITAÇÃO TEXTO 1 3 3 2 2 2" xfId="2696" xr:uid="{00000000-0005-0000-0000-000082060000}"/>
    <cellStyle name="COPEL - DIGITAÇÃO TEXTO 1 3 3 2 2 2 2" xfId="4013" xr:uid="{00000000-0005-0000-0000-000083060000}"/>
    <cellStyle name="COPEL - DIGITAÇÃO TEXTO 1 3 3 2 2 2 3" xfId="7001" xr:uid="{00000000-0005-0000-0000-000084060000}"/>
    <cellStyle name="COPEL - DIGITAÇÃO TEXTO 1 3 3 2 2 2 4" xfId="8428" xr:uid="{00000000-0005-0000-0000-000085060000}"/>
    <cellStyle name="COPEL - DIGITAÇÃO TEXTO 1 3 3 2 2 3" xfId="3233" xr:uid="{00000000-0005-0000-0000-000086060000}"/>
    <cellStyle name="COPEL - DIGITAÇÃO TEXTO 1 3 3 2 2 3 2" xfId="3818" xr:uid="{00000000-0005-0000-0000-000087060000}"/>
    <cellStyle name="COPEL - DIGITAÇÃO TEXTO 1 3 3 2 2 3 3" xfId="7454" xr:uid="{00000000-0005-0000-0000-000088060000}"/>
    <cellStyle name="COPEL - DIGITAÇÃO TEXTO 1 3 3 2 2 3 4" xfId="8866" xr:uid="{00000000-0005-0000-0000-000089060000}"/>
    <cellStyle name="COPEL - DIGITAÇÃO TEXTO 1 3 3 2 2 4" xfId="3411" xr:uid="{00000000-0005-0000-0000-00008A060000}"/>
    <cellStyle name="COPEL - DIGITAÇÃO TEXTO 1 3 3 2 2 4 2" xfId="4233" xr:uid="{00000000-0005-0000-0000-00008B060000}"/>
    <cellStyle name="COPEL - DIGITAÇÃO TEXTO 1 3 3 2 2 4 3" xfId="7632" xr:uid="{00000000-0005-0000-0000-00008C060000}"/>
    <cellStyle name="COPEL - DIGITAÇÃO TEXTO 1 3 3 2 2 4 4" xfId="9044" xr:uid="{00000000-0005-0000-0000-00008D060000}"/>
    <cellStyle name="COPEL - DIGITAÇÃO TEXTO 1 3 3 2 2 5" xfId="3573" xr:uid="{00000000-0005-0000-0000-00008E060000}"/>
    <cellStyle name="COPEL - DIGITAÇÃO TEXTO 1 3 3 2 2 5 2" xfId="6311" xr:uid="{00000000-0005-0000-0000-00008F060000}"/>
    <cellStyle name="COPEL - DIGITAÇÃO TEXTO 1 3 3 2 2 5 3" xfId="7794" xr:uid="{00000000-0005-0000-0000-000090060000}"/>
    <cellStyle name="COPEL - DIGITAÇÃO TEXTO 1 3 3 2 2 5 4" xfId="9206" xr:uid="{00000000-0005-0000-0000-000091060000}"/>
    <cellStyle name="COPEL - DIGITAÇÃO TEXTO 1 3 3 2 2 6" xfId="5723" xr:uid="{00000000-0005-0000-0000-000092060000}"/>
    <cellStyle name="COPEL - DIGITAÇÃO TEXTO 1 3 3 2 2 7" xfId="5903" xr:uid="{00000000-0005-0000-0000-000093060000}"/>
    <cellStyle name="COPEL - DIGITAÇÃO TEXTO 1 3 3 2 2 8" xfId="4494" xr:uid="{00000000-0005-0000-0000-000094060000}"/>
    <cellStyle name="COPEL - DIGITAÇÃO TEXTO 1 3 3 2 3" xfId="2248" xr:uid="{00000000-0005-0000-0000-000095060000}"/>
    <cellStyle name="COPEL - DIGITAÇÃO TEXTO 1 3 3 2 3 2" xfId="4854" xr:uid="{00000000-0005-0000-0000-000096060000}"/>
    <cellStyle name="COPEL - DIGITAÇÃO TEXTO 1 3 3 2 3 3" xfId="6742" xr:uid="{00000000-0005-0000-0000-000097060000}"/>
    <cellStyle name="COPEL - DIGITAÇÃO TEXTO 1 3 3 2 3 4" xfId="8205" xr:uid="{00000000-0005-0000-0000-000098060000}"/>
    <cellStyle name="COPEL - DIGITAÇÃO TEXTO 1 3 3 2 4" xfId="2973" xr:uid="{00000000-0005-0000-0000-000099060000}"/>
    <cellStyle name="COPEL - DIGITAÇÃO TEXTO 1 3 3 2 4 2" xfId="6214" xr:uid="{00000000-0005-0000-0000-00009A060000}"/>
    <cellStyle name="COPEL - DIGITAÇÃO TEXTO 1 3 3 2 4 3" xfId="7194" xr:uid="{00000000-0005-0000-0000-00009B060000}"/>
    <cellStyle name="COPEL - DIGITAÇÃO TEXTO 1 3 3 2 4 4" xfId="8606" xr:uid="{00000000-0005-0000-0000-00009C060000}"/>
    <cellStyle name="COPEL - DIGITAÇÃO TEXTO 1 3 3 2 5" xfId="1907" xr:uid="{00000000-0005-0000-0000-00009D060000}"/>
    <cellStyle name="COPEL - DIGITAÇÃO TEXTO 1 3 3 2 5 2" xfId="4846" xr:uid="{00000000-0005-0000-0000-00009E060000}"/>
    <cellStyle name="COPEL - DIGITAÇÃO TEXTO 1 3 3 2 5 3" xfId="6502" xr:uid="{00000000-0005-0000-0000-00009F060000}"/>
    <cellStyle name="COPEL - DIGITAÇÃO TEXTO 1 3 3 2 5 4" xfId="7985" xr:uid="{00000000-0005-0000-0000-0000A0060000}"/>
    <cellStyle name="COPEL - DIGITAÇÃO TEXTO 1 3 3 2 6" xfId="2026" xr:uid="{00000000-0005-0000-0000-0000A1060000}"/>
    <cellStyle name="COPEL - DIGITAÇÃO TEXTO 1 3 3 2 6 2" xfId="5572" xr:uid="{00000000-0005-0000-0000-0000A2060000}"/>
    <cellStyle name="COPEL - DIGITAÇÃO TEXTO 1 3 3 2 6 3" xfId="6614" xr:uid="{00000000-0005-0000-0000-0000A3060000}"/>
    <cellStyle name="COPEL - DIGITAÇÃO TEXTO 1 3 3 2 6 4" xfId="8095" xr:uid="{00000000-0005-0000-0000-0000A4060000}"/>
    <cellStyle name="COPEL - DIGITAÇÃO TEXTO 1 3 3 2 7" xfId="5022" xr:uid="{00000000-0005-0000-0000-0000A5060000}"/>
    <cellStyle name="COPEL - DIGITAÇÃO TEXTO 1 3 3 2 8" xfId="5976" xr:uid="{00000000-0005-0000-0000-0000A6060000}"/>
    <cellStyle name="COPEL - DIGITAÇÃO TEXTO 1 3 3 2 9" xfId="6798" xr:uid="{00000000-0005-0000-0000-0000A7060000}"/>
    <cellStyle name="COPEL - DIGITAÇÃO TEXTO 1 3 3 3" xfId="4160" xr:uid="{00000000-0005-0000-0000-0000A8060000}"/>
    <cellStyle name="COPEL - DIGITAÇÃO TEXTO 1 3 4" xfId="1047" xr:uid="{00000000-0005-0000-0000-0000A9060000}"/>
    <cellStyle name="COPEL - DIGITAÇÃO TEXTO 1 3 4 2" xfId="1495" xr:uid="{00000000-0005-0000-0000-0000AA060000}"/>
    <cellStyle name="COPEL - DIGITAÇÃO TEXTO 1 3 4 2 2" xfId="2655" xr:uid="{00000000-0005-0000-0000-0000AB060000}"/>
    <cellStyle name="COPEL - DIGITAÇÃO TEXTO 1 3 4 2 2 2" xfId="4995" xr:uid="{00000000-0005-0000-0000-0000AC060000}"/>
    <cellStyle name="COPEL - DIGITAÇÃO TEXTO 1 3 4 2 2 3" xfId="6960" xr:uid="{00000000-0005-0000-0000-0000AD060000}"/>
    <cellStyle name="COPEL - DIGITAÇÃO TEXTO 1 3 4 2 2 4" xfId="8387" xr:uid="{00000000-0005-0000-0000-0000AE060000}"/>
    <cellStyle name="COPEL - DIGITAÇÃO TEXTO 1 3 4 2 3" xfId="3192" xr:uid="{00000000-0005-0000-0000-0000AF060000}"/>
    <cellStyle name="COPEL - DIGITAÇÃO TEXTO 1 3 4 2 3 2" xfId="6159" xr:uid="{00000000-0005-0000-0000-0000B0060000}"/>
    <cellStyle name="COPEL - DIGITAÇÃO TEXTO 1 3 4 2 3 3" xfId="7413" xr:uid="{00000000-0005-0000-0000-0000B1060000}"/>
    <cellStyle name="COPEL - DIGITAÇÃO TEXTO 1 3 4 2 3 4" xfId="8825" xr:uid="{00000000-0005-0000-0000-0000B2060000}"/>
    <cellStyle name="COPEL - DIGITAÇÃO TEXTO 1 3 4 2 4" xfId="3370" xr:uid="{00000000-0005-0000-0000-0000B3060000}"/>
    <cellStyle name="COPEL - DIGITAÇÃO TEXTO 1 3 4 2 4 2" xfId="4246" xr:uid="{00000000-0005-0000-0000-0000B4060000}"/>
    <cellStyle name="COPEL - DIGITAÇÃO TEXTO 1 3 4 2 4 3" xfId="7591" xr:uid="{00000000-0005-0000-0000-0000B5060000}"/>
    <cellStyle name="COPEL - DIGITAÇÃO TEXTO 1 3 4 2 4 4" xfId="9003" xr:uid="{00000000-0005-0000-0000-0000B6060000}"/>
    <cellStyle name="COPEL - DIGITAÇÃO TEXTO 1 3 4 2 5" xfId="3532" xr:uid="{00000000-0005-0000-0000-0000B7060000}"/>
    <cellStyle name="COPEL - DIGITAÇÃO TEXTO 1 3 4 2 5 2" xfId="55" xr:uid="{00000000-0005-0000-0000-0000B8060000}"/>
    <cellStyle name="COPEL - DIGITAÇÃO TEXTO 1 3 4 2 5 3" xfId="7753" xr:uid="{00000000-0005-0000-0000-0000B9060000}"/>
    <cellStyle name="COPEL - DIGITAÇÃO TEXTO 1 3 4 2 5 4" xfId="9165" xr:uid="{00000000-0005-0000-0000-0000BA060000}"/>
    <cellStyle name="COPEL - DIGITAÇÃO TEXTO 1 3 4 2 6" xfId="5864" xr:uid="{00000000-0005-0000-0000-0000BB060000}"/>
    <cellStyle name="COPEL - DIGITAÇÃO TEXTO 1 3 4 2 7" xfId="5129" xr:uid="{00000000-0005-0000-0000-0000BC060000}"/>
    <cellStyle name="COPEL - DIGITAÇÃO TEXTO 1 3 4 2 8" xfId="5305" xr:uid="{00000000-0005-0000-0000-0000BD060000}"/>
    <cellStyle name="COPEL - DIGITAÇÃO TEXTO 1 3 4 3" xfId="2207" xr:uid="{00000000-0005-0000-0000-0000BE060000}"/>
    <cellStyle name="COPEL - DIGITAÇÃO TEXTO 1 3 4 3 2" xfId="5336" xr:uid="{00000000-0005-0000-0000-0000BF060000}"/>
    <cellStyle name="COPEL - DIGITAÇÃO TEXTO 1 3 4 3 3" xfId="6701" xr:uid="{00000000-0005-0000-0000-0000C0060000}"/>
    <cellStyle name="COPEL - DIGITAÇÃO TEXTO 1 3 4 3 4" xfId="8164" xr:uid="{00000000-0005-0000-0000-0000C1060000}"/>
    <cellStyle name="COPEL - DIGITAÇÃO TEXTO 1 3 4 4" xfId="2932" xr:uid="{00000000-0005-0000-0000-0000C2060000}"/>
    <cellStyle name="COPEL - DIGITAÇÃO TEXTO 1 3 4 4 2" xfId="6130" xr:uid="{00000000-0005-0000-0000-0000C3060000}"/>
    <cellStyle name="COPEL - DIGITAÇÃO TEXTO 1 3 4 4 3" xfId="7153" xr:uid="{00000000-0005-0000-0000-0000C4060000}"/>
    <cellStyle name="COPEL - DIGITAÇÃO TEXTO 1 3 4 4 4" xfId="8565" xr:uid="{00000000-0005-0000-0000-0000C5060000}"/>
    <cellStyle name="COPEL - DIGITAÇÃO TEXTO 1 3 4 5" xfId="1961" xr:uid="{00000000-0005-0000-0000-0000C6060000}"/>
    <cellStyle name="COPEL - DIGITAÇÃO TEXTO 1 3 4 5 2" xfId="5253" xr:uid="{00000000-0005-0000-0000-0000C7060000}"/>
    <cellStyle name="COPEL - DIGITAÇÃO TEXTO 1 3 4 5 3" xfId="6549" xr:uid="{00000000-0005-0000-0000-0000C8060000}"/>
    <cellStyle name="COPEL - DIGITAÇÃO TEXTO 1 3 4 5 4" xfId="8030" xr:uid="{00000000-0005-0000-0000-0000C9060000}"/>
    <cellStyle name="COPEL - DIGITAÇÃO TEXTO 1 3 4 6" xfId="3118" xr:uid="{00000000-0005-0000-0000-0000CA060000}"/>
    <cellStyle name="COPEL - DIGITAÇÃO TEXTO 1 3 4 6 2" xfId="5796" xr:uid="{00000000-0005-0000-0000-0000CB060000}"/>
    <cellStyle name="COPEL - DIGITAÇÃO TEXTO 1 3 4 6 3" xfId="7339" xr:uid="{00000000-0005-0000-0000-0000CC060000}"/>
    <cellStyle name="COPEL - DIGITAÇÃO TEXTO 1 3 4 6 4" xfId="8751" xr:uid="{00000000-0005-0000-0000-0000CD060000}"/>
    <cellStyle name="COPEL - DIGITAÇÃO TEXTO 1 3 4 7" xfId="5916" xr:uid="{00000000-0005-0000-0000-0000CE060000}"/>
    <cellStyle name="COPEL - DIGITAÇÃO TEXTO 1 3 4 8" xfId="5391" xr:uid="{00000000-0005-0000-0000-0000CF060000}"/>
    <cellStyle name="COPEL - DIGITAÇÃO TEXTO 1 3 4 9" xfId="6619" xr:uid="{00000000-0005-0000-0000-0000D0060000}"/>
    <cellStyle name="COPEL - DIGITAÇÃO TEXTO 1 3 5" xfId="4122" xr:uid="{00000000-0005-0000-0000-0000D1060000}"/>
    <cellStyle name="COPEL - DIGITAÇÃO TEXTO 1 4" xfId="738" xr:uid="{00000000-0005-0000-0000-0000D2060000}"/>
    <cellStyle name="COPEL - DIGITAÇÃO TEXTO 1 4 2" xfId="1091" xr:uid="{00000000-0005-0000-0000-0000D3060000}"/>
    <cellStyle name="COPEL - DIGITAÇÃO TEXTO 1 4 2 2" xfId="1539" xr:uid="{00000000-0005-0000-0000-0000D4060000}"/>
    <cellStyle name="COPEL - DIGITAÇÃO TEXTO 1 4 2 2 2" xfId="2699" xr:uid="{00000000-0005-0000-0000-0000D5060000}"/>
    <cellStyle name="COPEL - DIGITAÇÃO TEXTO 1 4 2 2 2 2" xfId="3920" xr:uid="{00000000-0005-0000-0000-0000D6060000}"/>
    <cellStyle name="COPEL - DIGITAÇÃO TEXTO 1 4 2 2 2 3" xfId="7004" xr:uid="{00000000-0005-0000-0000-0000D7060000}"/>
    <cellStyle name="COPEL - DIGITAÇÃO TEXTO 1 4 2 2 2 4" xfId="8431" xr:uid="{00000000-0005-0000-0000-0000D8060000}"/>
    <cellStyle name="COPEL - DIGITAÇÃO TEXTO 1 4 2 2 3" xfId="3236" xr:uid="{00000000-0005-0000-0000-0000D9060000}"/>
    <cellStyle name="COPEL - DIGITAÇÃO TEXTO 1 4 2 2 3 2" xfId="3963" xr:uid="{00000000-0005-0000-0000-0000DA060000}"/>
    <cellStyle name="COPEL - DIGITAÇÃO TEXTO 1 4 2 2 3 3" xfId="7457" xr:uid="{00000000-0005-0000-0000-0000DB060000}"/>
    <cellStyle name="COPEL - DIGITAÇÃO TEXTO 1 4 2 2 3 4" xfId="8869" xr:uid="{00000000-0005-0000-0000-0000DC060000}"/>
    <cellStyle name="COPEL - DIGITAÇÃO TEXTO 1 4 2 2 4" xfId="3414" xr:uid="{00000000-0005-0000-0000-0000DD060000}"/>
    <cellStyle name="COPEL - DIGITAÇÃO TEXTO 1 4 2 2 4 2" xfId="3697" xr:uid="{00000000-0005-0000-0000-0000DE060000}"/>
    <cellStyle name="COPEL - DIGITAÇÃO TEXTO 1 4 2 2 4 3" xfId="7635" xr:uid="{00000000-0005-0000-0000-0000DF060000}"/>
    <cellStyle name="COPEL - DIGITAÇÃO TEXTO 1 4 2 2 4 4" xfId="9047" xr:uid="{00000000-0005-0000-0000-0000E0060000}"/>
    <cellStyle name="COPEL - DIGITAÇÃO TEXTO 1 4 2 2 5" xfId="3576" xr:uid="{00000000-0005-0000-0000-0000E1060000}"/>
    <cellStyle name="COPEL - DIGITAÇÃO TEXTO 1 4 2 2 5 2" xfId="6314" xr:uid="{00000000-0005-0000-0000-0000E2060000}"/>
    <cellStyle name="COPEL - DIGITAÇÃO TEXTO 1 4 2 2 5 3" xfId="7797" xr:uid="{00000000-0005-0000-0000-0000E3060000}"/>
    <cellStyle name="COPEL - DIGITAÇÃO TEXTO 1 4 2 2 5 4" xfId="9209" xr:uid="{00000000-0005-0000-0000-0000E4060000}"/>
    <cellStyle name="COPEL - DIGITAÇÃO TEXTO 1 4 2 2 6" xfId="4339" xr:uid="{00000000-0005-0000-0000-0000E5060000}"/>
    <cellStyle name="COPEL - DIGITAÇÃO TEXTO 1 4 2 2 7" xfId="5127" xr:uid="{00000000-0005-0000-0000-0000E6060000}"/>
    <cellStyle name="COPEL - DIGITAÇÃO TEXTO 1 4 2 2 8" xfId="4110" xr:uid="{00000000-0005-0000-0000-0000E7060000}"/>
    <cellStyle name="COPEL - DIGITAÇÃO TEXTO 1 4 2 3" xfId="2251" xr:uid="{00000000-0005-0000-0000-0000E8060000}"/>
    <cellStyle name="COPEL - DIGITAÇÃO TEXTO 1 4 2 3 2" xfId="5152" xr:uid="{00000000-0005-0000-0000-0000E9060000}"/>
    <cellStyle name="COPEL - DIGITAÇÃO TEXTO 1 4 2 3 3" xfId="6745" xr:uid="{00000000-0005-0000-0000-0000EA060000}"/>
    <cellStyle name="COPEL - DIGITAÇÃO TEXTO 1 4 2 3 4" xfId="8208" xr:uid="{00000000-0005-0000-0000-0000EB060000}"/>
    <cellStyle name="COPEL - DIGITAÇÃO TEXTO 1 4 2 4" xfId="2976" xr:uid="{00000000-0005-0000-0000-0000EC060000}"/>
    <cellStyle name="COPEL - DIGITAÇÃO TEXTO 1 4 2 4 2" xfId="5589" xr:uid="{00000000-0005-0000-0000-0000ED060000}"/>
    <cellStyle name="COPEL - DIGITAÇÃO TEXTO 1 4 2 4 3" xfId="7197" xr:uid="{00000000-0005-0000-0000-0000EE060000}"/>
    <cellStyle name="COPEL - DIGITAÇÃO TEXTO 1 4 2 4 4" xfId="8609" xr:uid="{00000000-0005-0000-0000-0000EF060000}"/>
    <cellStyle name="COPEL - DIGITAÇÃO TEXTO 1 4 2 5" xfId="2005" xr:uid="{00000000-0005-0000-0000-0000F0060000}"/>
    <cellStyle name="COPEL - DIGITAÇÃO TEXTO 1 4 2 5 2" xfId="5492" xr:uid="{00000000-0005-0000-0000-0000F1060000}"/>
    <cellStyle name="COPEL - DIGITAÇÃO TEXTO 1 4 2 5 3" xfId="6593" xr:uid="{00000000-0005-0000-0000-0000F2060000}"/>
    <cellStyle name="COPEL - DIGITAÇÃO TEXTO 1 4 2 5 4" xfId="8074" xr:uid="{00000000-0005-0000-0000-0000F3060000}"/>
    <cellStyle name="COPEL - DIGITAÇÃO TEXTO 1 4 2 6" xfId="1747" xr:uid="{00000000-0005-0000-0000-0000F4060000}"/>
    <cellStyle name="COPEL - DIGITAÇÃO TEXTO 1 4 2 6 2" xfId="4535" xr:uid="{00000000-0005-0000-0000-0000F5060000}"/>
    <cellStyle name="COPEL - DIGITAÇÃO TEXTO 1 4 2 6 3" xfId="5978" xr:uid="{00000000-0005-0000-0000-0000F6060000}"/>
    <cellStyle name="COPEL - DIGITAÇÃO TEXTO 1 4 2 6 4" xfId="5322" xr:uid="{00000000-0005-0000-0000-0000F7060000}"/>
    <cellStyle name="COPEL - DIGITAÇÃO TEXTO 1 4 2 7" xfId="6188" xr:uid="{00000000-0005-0000-0000-0000F8060000}"/>
    <cellStyle name="COPEL - DIGITAÇÃO TEXTO 1 4 2 8" xfId="5762" xr:uid="{00000000-0005-0000-0000-0000F9060000}"/>
    <cellStyle name="COPEL - DIGITAÇÃO TEXTO 1 4 2 9" xfId="6053" xr:uid="{00000000-0005-0000-0000-0000FA060000}"/>
    <cellStyle name="COPEL - DIGITAÇÃO TEXTO 1 4 3" xfId="4163" xr:uid="{00000000-0005-0000-0000-0000FB060000}"/>
    <cellStyle name="COPEL - DIGITAÇÃO TEXTO 1 5" xfId="697" xr:uid="{00000000-0005-0000-0000-0000FC060000}"/>
    <cellStyle name="COPEL - DIGITAÇÃO TEXTO 1 5 2" xfId="1051" xr:uid="{00000000-0005-0000-0000-0000FD060000}"/>
    <cellStyle name="COPEL - DIGITAÇÃO TEXTO 1 5 2 2" xfId="1499" xr:uid="{00000000-0005-0000-0000-0000FE060000}"/>
    <cellStyle name="COPEL - DIGITAÇÃO TEXTO 1 5 2 2 2" xfId="2659" xr:uid="{00000000-0005-0000-0000-0000FF060000}"/>
    <cellStyle name="COPEL - DIGITAÇÃO TEXTO 1 5 2 2 2 2" xfId="6220" xr:uid="{00000000-0005-0000-0000-000000070000}"/>
    <cellStyle name="COPEL - DIGITAÇÃO TEXTO 1 5 2 2 2 3" xfId="6964" xr:uid="{00000000-0005-0000-0000-000001070000}"/>
    <cellStyle name="COPEL - DIGITAÇÃO TEXTO 1 5 2 2 2 4" xfId="8391" xr:uid="{00000000-0005-0000-0000-000002070000}"/>
    <cellStyle name="COPEL - DIGITAÇÃO TEXTO 1 5 2 2 3" xfId="3196" xr:uid="{00000000-0005-0000-0000-000003070000}"/>
    <cellStyle name="COPEL - DIGITAÇÃO TEXTO 1 5 2 2 3 2" xfId="4464" xr:uid="{00000000-0005-0000-0000-000004070000}"/>
    <cellStyle name="COPEL - DIGITAÇÃO TEXTO 1 5 2 2 3 3" xfId="7417" xr:uid="{00000000-0005-0000-0000-000005070000}"/>
    <cellStyle name="COPEL - DIGITAÇÃO TEXTO 1 5 2 2 3 4" xfId="8829" xr:uid="{00000000-0005-0000-0000-000006070000}"/>
    <cellStyle name="COPEL - DIGITAÇÃO TEXTO 1 5 2 2 4" xfId="3374" xr:uid="{00000000-0005-0000-0000-000007070000}"/>
    <cellStyle name="COPEL - DIGITAÇÃO TEXTO 1 5 2 2 4 2" xfId="3724" xr:uid="{00000000-0005-0000-0000-000008070000}"/>
    <cellStyle name="COPEL - DIGITAÇÃO TEXTO 1 5 2 2 4 3" xfId="7595" xr:uid="{00000000-0005-0000-0000-000009070000}"/>
    <cellStyle name="COPEL - DIGITAÇÃO TEXTO 1 5 2 2 4 4" xfId="9007" xr:uid="{00000000-0005-0000-0000-00000A070000}"/>
    <cellStyle name="COPEL - DIGITAÇÃO TEXTO 1 5 2 2 5" xfId="3536" xr:uid="{00000000-0005-0000-0000-00000B070000}"/>
    <cellStyle name="COPEL - DIGITAÇÃO TEXTO 1 5 2 2 5 2" xfId="4198" xr:uid="{00000000-0005-0000-0000-00000C070000}"/>
    <cellStyle name="COPEL - DIGITAÇÃO TEXTO 1 5 2 2 5 3" xfId="7757" xr:uid="{00000000-0005-0000-0000-00000D070000}"/>
    <cellStyle name="COPEL - DIGITAÇÃO TEXTO 1 5 2 2 5 4" xfId="9169" xr:uid="{00000000-0005-0000-0000-00000E070000}"/>
    <cellStyle name="COPEL - DIGITAÇÃO TEXTO 1 5 2 2 6" xfId="6041" xr:uid="{00000000-0005-0000-0000-00000F070000}"/>
    <cellStyle name="COPEL - DIGITAÇÃO TEXTO 1 5 2 2 7" xfId="4711" xr:uid="{00000000-0005-0000-0000-000010070000}"/>
    <cellStyle name="COPEL - DIGITAÇÃO TEXTO 1 5 2 2 8" xfId="5685" xr:uid="{00000000-0005-0000-0000-000011070000}"/>
    <cellStyle name="COPEL - DIGITAÇÃO TEXTO 1 5 2 3" xfId="2211" xr:uid="{00000000-0005-0000-0000-000012070000}"/>
    <cellStyle name="COPEL - DIGITAÇÃO TEXTO 1 5 2 3 2" xfId="5179" xr:uid="{00000000-0005-0000-0000-000013070000}"/>
    <cellStyle name="COPEL - DIGITAÇÃO TEXTO 1 5 2 3 3" xfId="6705" xr:uid="{00000000-0005-0000-0000-000014070000}"/>
    <cellStyle name="COPEL - DIGITAÇÃO TEXTO 1 5 2 3 4" xfId="8168" xr:uid="{00000000-0005-0000-0000-000015070000}"/>
    <cellStyle name="COPEL - DIGITAÇÃO TEXTO 1 5 2 4" xfId="2936" xr:uid="{00000000-0005-0000-0000-000016070000}"/>
    <cellStyle name="COPEL - DIGITAÇÃO TEXTO 1 5 2 4 2" xfId="4440" xr:uid="{00000000-0005-0000-0000-000017070000}"/>
    <cellStyle name="COPEL - DIGITAÇÃO TEXTO 1 5 2 4 3" xfId="7157" xr:uid="{00000000-0005-0000-0000-000018070000}"/>
    <cellStyle name="COPEL - DIGITAÇÃO TEXTO 1 5 2 4 4" xfId="8569" xr:uid="{00000000-0005-0000-0000-000019070000}"/>
    <cellStyle name="COPEL - DIGITAÇÃO TEXTO 1 5 2 5" xfId="1986" xr:uid="{00000000-0005-0000-0000-00001A070000}"/>
    <cellStyle name="COPEL - DIGITAÇÃO TEXTO 1 5 2 5 2" xfId="4548" xr:uid="{00000000-0005-0000-0000-00001B070000}"/>
    <cellStyle name="COPEL - DIGITAÇÃO TEXTO 1 5 2 5 3" xfId="6574" xr:uid="{00000000-0005-0000-0000-00001C070000}"/>
    <cellStyle name="COPEL - DIGITAÇÃO TEXTO 1 5 2 5 4" xfId="8055" xr:uid="{00000000-0005-0000-0000-00001D070000}"/>
    <cellStyle name="COPEL - DIGITAÇÃO TEXTO 1 5 2 6" xfId="3108" xr:uid="{00000000-0005-0000-0000-00001E070000}"/>
    <cellStyle name="COPEL - DIGITAÇÃO TEXTO 1 5 2 6 2" xfId="4693" xr:uid="{00000000-0005-0000-0000-00001F070000}"/>
    <cellStyle name="COPEL - DIGITAÇÃO TEXTO 1 5 2 6 3" xfId="7329" xr:uid="{00000000-0005-0000-0000-000020070000}"/>
    <cellStyle name="COPEL - DIGITAÇÃO TEXTO 1 5 2 6 4" xfId="8741" xr:uid="{00000000-0005-0000-0000-000021070000}"/>
    <cellStyle name="COPEL - DIGITAÇÃO TEXTO 1 5 2 7" xfId="4951" xr:uid="{00000000-0005-0000-0000-000022070000}"/>
    <cellStyle name="COPEL - DIGITAÇÃO TEXTO 1 5 2 8" xfId="6225" xr:uid="{00000000-0005-0000-0000-000023070000}"/>
    <cellStyle name="COPEL - DIGITAÇÃO TEXTO 1 5 2 9" xfId="7045" xr:uid="{00000000-0005-0000-0000-000024070000}"/>
    <cellStyle name="COPEL - DIGITAÇÃO TEXTO 1 5 3" xfId="4129" xr:uid="{00000000-0005-0000-0000-000025070000}"/>
    <cellStyle name="COPEL - DIGITAÇÃO TEXTO 2" xfId="651" xr:uid="{00000000-0005-0000-0000-000026070000}"/>
    <cellStyle name="COPEL - DIGITAÇÃO TEXTO 2 2" xfId="751" xr:uid="{00000000-0005-0000-0000-000027070000}"/>
    <cellStyle name="COPEL - DIGITAÇÃO TEXTO 2 2 2" xfId="1104" xr:uid="{00000000-0005-0000-0000-000028070000}"/>
    <cellStyle name="COPEL - DIGITAÇÃO TEXTO 2 2 2 2" xfId="1552" xr:uid="{00000000-0005-0000-0000-000029070000}"/>
    <cellStyle name="COPEL - DIGITAÇÃO TEXTO 2 2 2 2 2" xfId="2712" xr:uid="{00000000-0005-0000-0000-00002A070000}"/>
    <cellStyle name="COPEL - DIGITAÇÃO TEXTO 2 2 2 2 2 2" xfId="4010" xr:uid="{00000000-0005-0000-0000-00002B070000}"/>
    <cellStyle name="COPEL - DIGITAÇÃO TEXTO 2 2 2 2 2 3" xfId="7017" xr:uid="{00000000-0005-0000-0000-00002C070000}"/>
    <cellStyle name="COPEL - DIGITAÇÃO TEXTO 2 2 2 2 2 4" xfId="8444" xr:uid="{00000000-0005-0000-0000-00002D070000}"/>
    <cellStyle name="COPEL - DIGITAÇÃO TEXTO 2 2 2 2 3" xfId="3249" xr:uid="{00000000-0005-0000-0000-00002E070000}"/>
    <cellStyle name="COPEL - DIGITAÇÃO TEXTO 2 2 2 2 3 2" xfId="3811" xr:uid="{00000000-0005-0000-0000-00002F070000}"/>
    <cellStyle name="COPEL - DIGITAÇÃO TEXTO 2 2 2 2 3 3" xfId="7470" xr:uid="{00000000-0005-0000-0000-000030070000}"/>
    <cellStyle name="COPEL - DIGITAÇÃO TEXTO 2 2 2 2 3 4" xfId="8882" xr:uid="{00000000-0005-0000-0000-000031070000}"/>
    <cellStyle name="COPEL - DIGITAÇÃO TEXTO 2 2 2 2 4" xfId="3427" xr:uid="{00000000-0005-0000-0000-000032070000}"/>
    <cellStyle name="COPEL - DIGITAÇÃO TEXTO 2 2 2 2 4 2" xfId="3687" xr:uid="{00000000-0005-0000-0000-000033070000}"/>
    <cellStyle name="COPEL - DIGITAÇÃO TEXTO 2 2 2 2 4 3" xfId="7648" xr:uid="{00000000-0005-0000-0000-000034070000}"/>
    <cellStyle name="COPEL - DIGITAÇÃO TEXTO 2 2 2 2 4 4" xfId="9060" xr:uid="{00000000-0005-0000-0000-000035070000}"/>
    <cellStyle name="COPEL - DIGITAÇÃO TEXTO 2 2 2 2 5" xfId="3589" xr:uid="{00000000-0005-0000-0000-000036070000}"/>
    <cellStyle name="COPEL - DIGITAÇÃO TEXTO 2 2 2 2 5 2" xfId="6327" xr:uid="{00000000-0005-0000-0000-000037070000}"/>
    <cellStyle name="COPEL - DIGITAÇÃO TEXTO 2 2 2 2 5 3" xfId="7810" xr:uid="{00000000-0005-0000-0000-000038070000}"/>
    <cellStyle name="COPEL - DIGITAÇÃO TEXTO 2 2 2 2 5 4" xfId="9222" xr:uid="{00000000-0005-0000-0000-000039070000}"/>
    <cellStyle name="COPEL - DIGITAÇÃO TEXTO 2 2 2 2 6" xfId="5711" xr:uid="{00000000-0005-0000-0000-00003A070000}"/>
    <cellStyle name="COPEL - DIGITAÇÃO TEXTO 2 2 2 2 7" xfId="5870" xr:uid="{00000000-0005-0000-0000-00003B070000}"/>
    <cellStyle name="COPEL - DIGITAÇÃO TEXTO 2 2 2 2 8" xfId="4875" xr:uid="{00000000-0005-0000-0000-00003C070000}"/>
    <cellStyle name="COPEL - DIGITAÇÃO TEXTO 2 2 2 3" xfId="2264" xr:uid="{00000000-0005-0000-0000-00003D070000}"/>
    <cellStyle name="COPEL - DIGITAÇÃO TEXTO 2 2 2 3 2" xfId="4550" xr:uid="{00000000-0005-0000-0000-00003E070000}"/>
    <cellStyle name="COPEL - DIGITAÇÃO TEXTO 2 2 2 3 3" xfId="6758" xr:uid="{00000000-0005-0000-0000-00003F070000}"/>
    <cellStyle name="COPEL - DIGITAÇÃO TEXTO 2 2 2 3 4" xfId="8221" xr:uid="{00000000-0005-0000-0000-000040070000}"/>
    <cellStyle name="COPEL - DIGITAÇÃO TEXTO 2 2 2 4" xfId="2989" xr:uid="{00000000-0005-0000-0000-000041070000}"/>
    <cellStyle name="COPEL - DIGITAÇÃO TEXTO 2 2 2 4 2" xfId="4944" xr:uid="{00000000-0005-0000-0000-000042070000}"/>
    <cellStyle name="COPEL - DIGITAÇÃO TEXTO 2 2 2 4 3" xfId="7210" xr:uid="{00000000-0005-0000-0000-000043070000}"/>
    <cellStyle name="COPEL - DIGITAÇÃO TEXTO 2 2 2 4 4" xfId="8622" xr:uid="{00000000-0005-0000-0000-000044070000}"/>
    <cellStyle name="COPEL - DIGITAÇÃO TEXTO 2 2 2 5" xfId="1763" xr:uid="{00000000-0005-0000-0000-000045070000}"/>
    <cellStyle name="COPEL - DIGITAÇÃO TEXTO 2 2 2 5 2" xfId="4354" xr:uid="{00000000-0005-0000-0000-000046070000}"/>
    <cellStyle name="COPEL - DIGITAÇÃO TEXTO 2 2 2 5 3" xfId="6362" xr:uid="{00000000-0005-0000-0000-000047070000}"/>
    <cellStyle name="COPEL - DIGITAÇÃO TEXTO 2 2 2 5 4" xfId="7846" xr:uid="{00000000-0005-0000-0000-000048070000}"/>
    <cellStyle name="COPEL - DIGITAÇÃO TEXTO 2 2 2 6" xfId="1859" xr:uid="{00000000-0005-0000-0000-000049070000}"/>
    <cellStyle name="COPEL - DIGITAÇÃO TEXTO 2 2 2 6 2" xfId="4343" xr:uid="{00000000-0005-0000-0000-00004A070000}"/>
    <cellStyle name="COPEL - DIGITAÇÃO TEXTO 2 2 2 6 3" xfId="6454" xr:uid="{00000000-0005-0000-0000-00004B070000}"/>
    <cellStyle name="COPEL - DIGITAÇÃO TEXTO 2 2 2 6 4" xfId="7937" xr:uid="{00000000-0005-0000-0000-00004C070000}"/>
    <cellStyle name="COPEL - DIGITAÇÃO TEXTO 2 2 2 7" xfId="5021" xr:uid="{00000000-0005-0000-0000-00004D070000}"/>
    <cellStyle name="COPEL - DIGITAÇÃO TEXTO 2 2 2 8" xfId="4527" xr:uid="{00000000-0005-0000-0000-00004E070000}"/>
    <cellStyle name="COPEL - DIGITAÇÃO TEXTO 2 2 2 9" xfId="4941" xr:uid="{00000000-0005-0000-0000-00004F070000}"/>
    <cellStyle name="COPEL - DIGITAÇÃO TEXTO 2 2 3" xfId="4171" xr:uid="{00000000-0005-0000-0000-000050070000}"/>
    <cellStyle name="COPEL - DIGITAÇÃO TEXTO 2 3" xfId="710" xr:uid="{00000000-0005-0000-0000-000051070000}"/>
    <cellStyle name="COPEL - DIGITAÇÃO TEXTO 2 3 2" xfId="1064" xr:uid="{00000000-0005-0000-0000-000052070000}"/>
    <cellStyle name="COPEL - DIGITAÇÃO TEXTO 2 3 2 2" xfId="1512" xr:uid="{00000000-0005-0000-0000-000053070000}"/>
    <cellStyle name="COPEL - DIGITAÇÃO TEXTO 2 3 2 2 2" xfId="2672" xr:uid="{00000000-0005-0000-0000-000054070000}"/>
    <cellStyle name="COPEL - DIGITAÇÃO TEXTO 2 3 2 2 2 2" xfId="5629" xr:uid="{00000000-0005-0000-0000-000055070000}"/>
    <cellStyle name="COPEL - DIGITAÇÃO TEXTO 2 3 2 2 2 3" xfId="6977" xr:uid="{00000000-0005-0000-0000-000056070000}"/>
    <cellStyle name="COPEL - DIGITAÇÃO TEXTO 2 3 2 2 2 4" xfId="8404" xr:uid="{00000000-0005-0000-0000-000057070000}"/>
    <cellStyle name="COPEL - DIGITAÇÃO TEXTO 2 3 2 2 3" xfId="3209" xr:uid="{00000000-0005-0000-0000-000058070000}"/>
    <cellStyle name="COPEL - DIGITAÇÃO TEXTO 2 3 2 2 3 2" xfId="3831" xr:uid="{00000000-0005-0000-0000-000059070000}"/>
    <cellStyle name="COPEL - DIGITAÇÃO TEXTO 2 3 2 2 3 3" xfId="7430" xr:uid="{00000000-0005-0000-0000-00005A070000}"/>
    <cellStyle name="COPEL - DIGITAÇÃO TEXTO 2 3 2 2 3 4" xfId="8842" xr:uid="{00000000-0005-0000-0000-00005B070000}"/>
    <cellStyle name="COPEL - DIGITAÇÃO TEXTO 2 3 2 2 4" xfId="3387" xr:uid="{00000000-0005-0000-0000-00005C070000}"/>
    <cellStyle name="COPEL - DIGITAÇÃO TEXTO 2 3 2 2 4 2" xfId="3715" xr:uid="{00000000-0005-0000-0000-00005D070000}"/>
    <cellStyle name="COPEL - DIGITAÇÃO TEXTO 2 3 2 2 4 3" xfId="7608" xr:uid="{00000000-0005-0000-0000-00005E070000}"/>
    <cellStyle name="COPEL - DIGITAÇÃO TEXTO 2 3 2 2 4 4" xfId="9020" xr:uid="{00000000-0005-0000-0000-00005F070000}"/>
    <cellStyle name="COPEL - DIGITAÇÃO TEXTO 2 3 2 2 5" xfId="3549" xr:uid="{00000000-0005-0000-0000-000060070000}"/>
    <cellStyle name="COPEL - DIGITAÇÃO TEXTO 2 3 2 2 5 2" xfId="436" xr:uid="{00000000-0005-0000-0000-000061070000}"/>
    <cellStyle name="COPEL - DIGITAÇÃO TEXTO 2 3 2 2 5 3" xfId="7770" xr:uid="{00000000-0005-0000-0000-000062070000}"/>
    <cellStyle name="COPEL - DIGITAÇÃO TEXTO 2 3 2 2 5 4" xfId="9182" xr:uid="{00000000-0005-0000-0000-000063070000}"/>
    <cellStyle name="COPEL - DIGITAÇÃO TEXTO 2 3 2 2 6" xfId="4597" xr:uid="{00000000-0005-0000-0000-000064070000}"/>
    <cellStyle name="COPEL - DIGITAÇÃO TEXTO 2 3 2 2 7" xfId="5428" xr:uid="{00000000-0005-0000-0000-000065070000}"/>
    <cellStyle name="COPEL - DIGITAÇÃO TEXTO 2 3 2 2 8" xfId="5203" xr:uid="{00000000-0005-0000-0000-000066070000}"/>
    <cellStyle name="COPEL - DIGITAÇÃO TEXTO 2 3 2 3" xfId="2224" xr:uid="{00000000-0005-0000-0000-000067070000}"/>
    <cellStyle name="COPEL - DIGITAÇÃO TEXTO 2 3 2 3 2" xfId="4840" xr:uid="{00000000-0005-0000-0000-000068070000}"/>
    <cellStyle name="COPEL - DIGITAÇÃO TEXTO 2 3 2 3 3" xfId="6718" xr:uid="{00000000-0005-0000-0000-000069070000}"/>
    <cellStyle name="COPEL - DIGITAÇÃO TEXTO 2 3 2 3 4" xfId="8181" xr:uid="{00000000-0005-0000-0000-00006A070000}"/>
    <cellStyle name="COPEL - DIGITAÇÃO TEXTO 2 3 2 4" xfId="2949" xr:uid="{00000000-0005-0000-0000-00006B070000}"/>
    <cellStyle name="COPEL - DIGITAÇÃO TEXTO 2 3 2 4 2" xfId="5812" xr:uid="{00000000-0005-0000-0000-00006C070000}"/>
    <cellStyle name="COPEL - DIGITAÇÃO TEXTO 2 3 2 4 3" xfId="7170" xr:uid="{00000000-0005-0000-0000-00006D070000}"/>
    <cellStyle name="COPEL - DIGITAÇÃO TEXTO 2 3 2 4 4" xfId="8582" xr:uid="{00000000-0005-0000-0000-00006E070000}"/>
    <cellStyle name="COPEL - DIGITAÇÃO TEXTO 2 3 2 5" xfId="1682" xr:uid="{00000000-0005-0000-0000-00006F070000}"/>
    <cellStyle name="COPEL - DIGITAÇÃO TEXTO 2 3 2 5 2" xfId="5708" xr:uid="{00000000-0005-0000-0000-000070070000}"/>
    <cellStyle name="COPEL - DIGITAÇÃO TEXTO 2 3 2 5 3" xfId="4075" xr:uid="{00000000-0005-0000-0000-000071070000}"/>
    <cellStyle name="COPEL - DIGITAÇÃO TEXTO 2 3 2 5 4" xfId="4610" xr:uid="{00000000-0005-0000-0000-000072070000}"/>
    <cellStyle name="COPEL - DIGITAÇÃO TEXTO 2 3 2 6" xfId="1748" xr:uid="{00000000-0005-0000-0000-000073070000}"/>
    <cellStyle name="COPEL - DIGITAÇÃO TEXTO 2 3 2 6 2" xfId="4332" xr:uid="{00000000-0005-0000-0000-000074070000}"/>
    <cellStyle name="COPEL - DIGITAÇÃO TEXTO 2 3 2 6 3" xfId="6110" xr:uid="{00000000-0005-0000-0000-000075070000}"/>
    <cellStyle name="COPEL - DIGITAÇÃO TEXTO 2 3 2 6 4" xfId="4756" xr:uid="{00000000-0005-0000-0000-000076070000}"/>
    <cellStyle name="COPEL - DIGITAÇÃO TEXTO 2 3 2 7" xfId="3864" xr:uid="{00000000-0005-0000-0000-000077070000}"/>
    <cellStyle name="COPEL - DIGITAÇÃO TEXTO 2 3 2 8" xfId="6127" xr:uid="{00000000-0005-0000-0000-000078070000}"/>
    <cellStyle name="COPEL - DIGITAÇÃO TEXTO 2 3 2 9" xfId="6873" xr:uid="{00000000-0005-0000-0000-000079070000}"/>
    <cellStyle name="COPEL - DIGITAÇÃO TEXTO 2 3 3" xfId="4139" xr:uid="{00000000-0005-0000-0000-00007A070000}"/>
    <cellStyle name="COPEL - DIGITAÇÃO TEXTO 3" xfId="669" xr:uid="{00000000-0005-0000-0000-00007B070000}"/>
    <cellStyle name="COPEL - DIGITAÇÃO TEXTO 3 2" xfId="758" xr:uid="{00000000-0005-0000-0000-00007C070000}"/>
    <cellStyle name="COPEL - DIGITAÇÃO TEXTO 3 2 2" xfId="1111" xr:uid="{00000000-0005-0000-0000-00007D070000}"/>
    <cellStyle name="COPEL - DIGITAÇÃO TEXTO 3 2 2 2" xfId="1559" xr:uid="{00000000-0005-0000-0000-00007E070000}"/>
    <cellStyle name="COPEL - DIGITAÇÃO TEXTO 3 2 2 2 2" xfId="2719" xr:uid="{00000000-0005-0000-0000-00007F070000}"/>
    <cellStyle name="COPEL - DIGITAÇÃO TEXTO 3 2 2 2 2 2" xfId="3852" xr:uid="{00000000-0005-0000-0000-000080070000}"/>
    <cellStyle name="COPEL - DIGITAÇÃO TEXTO 3 2 2 2 2 3" xfId="7024" xr:uid="{00000000-0005-0000-0000-000081070000}"/>
    <cellStyle name="COPEL - DIGITAÇÃO TEXTO 3 2 2 2 2 4" xfId="8451" xr:uid="{00000000-0005-0000-0000-000082070000}"/>
    <cellStyle name="COPEL - DIGITAÇÃO TEXTO 3 2 2 2 3" xfId="3256" xr:uid="{00000000-0005-0000-0000-000083070000}"/>
    <cellStyle name="COPEL - DIGITAÇÃO TEXTO 3 2 2 2 3 2" xfId="3806" xr:uid="{00000000-0005-0000-0000-000084070000}"/>
    <cellStyle name="COPEL - DIGITAÇÃO TEXTO 3 2 2 2 3 3" xfId="7477" xr:uid="{00000000-0005-0000-0000-000085070000}"/>
    <cellStyle name="COPEL - DIGITAÇÃO TEXTO 3 2 2 2 3 4" xfId="8889" xr:uid="{00000000-0005-0000-0000-000086070000}"/>
    <cellStyle name="COPEL - DIGITAÇÃO TEXTO 3 2 2 2 4" xfId="3434" xr:uid="{00000000-0005-0000-0000-000087070000}"/>
    <cellStyle name="COPEL - DIGITAÇÃO TEXTO 3 2 2 2 4 2" xfId="3681" xr:uid="{00000000-0005-0000-0000-000088070000}"/>
    <cellStyle name="COPEL - DIGITAÇÃO TEXTO 3 2 2 2 4 3" xfId="7655" xr:uid="{00000000-0005-0000-0000-000089070000}"/>
    <cellStyle name="COPEL - DIGITAÇÃO TEXTO 3 2 2 2 4 4" xfId="9067" xr:uid="{00000000-0005-0000-0000-00008A070000}"/>
    <cellStyle name="COPEL - DIGITAÇÃO TEXTO 3 2 2 2 5" xfId="3596" xr:uid="{00000000-0005-0000-0000-00008B070000}"/>
    <cellStyle name="COPEL - DIGITAÇÃO TEXTO 3 2 2 2 5 2" xfId="6334" xr:uid="{00000000-0005-0000-0000-00008C070000}"/>
    <cellStyle name="COPEL - DIGITAÇÃO TEXTO 3 2 2 2 5 3" xfId="7817" xr:uid="{00000000-0005-0000-0000-00008D070000}"/>
    <cellStyle name="COPEL - DIGITAÇÃO TEXTO 3 2 2 2 5 4" xfId="9229" xr:uid="{00000000-0005-0000-0000-00008E070000}"/>
    <cellStyle name="COPEL - DIGITAÇÃO TEXTO 3 2 2 2 6" xfId="5359" xr:uid="{00000000-0005-0000-0000-00008F070000}"/>
    <cellStyle name="COPEL - DIGITAÇÃO TEXTO 3 2 2 2 7" xfId="4990" xr:uid="{00000000-0005-0000-0000-000090070000}"/>
    <cellStyle name="COPEL - DIGITAÇÃO TEXTO 3 2 2 2 8" xfId="6048" xr:uid="{00000000-0005-0000-0000-000091070000}"/>
    <cellStyle name="COPEL - DIGITAÇÃO TEXTO 3 2 2 3" xfId="2271" xr:uid="{00000000-0005-0000-0000-000092070000}"/>
    <cellStyle name="COPEL - DIGITAÇÃO TEXTO 3 2 2 3 2" xfId="5674" xr:uid="{00000000-0005-0000-0000-000093070000}"/>
    <cellStyle name="COPEL - DIGITAÇÃO TEXTO 3 2 2 3 3" xfId="6765" xr:uid="{00000000-0005-0000-0000-000094070000}"/>
    <cellStyle name="COPEL - DIGITAÇÃO TEXTO 3 2 2 3 4" xfId="8228" xr:uid="{00000000-0005-0000-0000-000095070000}"/>
    <cellStyle name="COPEL - DIGITAÇÃO TEXTO 3 2 2 4" xfId="2996" xr:uid="{00000000-0005-0000-0000-000096070000}"/>
    <cellStyle name="COPEL - DIGITAÇÃO TEXTO 3 2 2 4 2" xfId="5650" xr:uid="{00000000-0005-0000-0000-000097070000}"/>
    <cellStyle name="COPEL - DIGITAÇÃO TEXTO 3 2 2 4 3" xfId="7217" xr:uid="{00000000-0005-0000-0000-000098070000}"/>
    <cellStyle name="COPEL - DIGITAÇÃO TEXTO 3 2 2 4 4" xfId="8629" xr:uid="{00000000-0005-0000-0000-000099070000}"/>
    <cellStyle name="COPEL - DIGITAÇÃO TEXTO 3 2 2 5" xfId="1767" xr:uid="{00000000-0005-0000-0000-00009A070000}"/>
    <cellStyle name="COPEL - DIGITAÇÃO TEXTO 3 2 2 5 2" xfId="4987" xr:uid="{00000000-0005-0000-0000-00009B070000}"/>
    <cellStyle name="COPEL - DIGITAÇÃO TEXTO 3 2 2 5 3" xfId="6366" xr:uid="{00000000-0005-0000-0000-00009C070000}"/>
    <cellStyle name="COPEL - DIGITAÇÃO TEXTO 3 2 2 5 4" xfId="7850" xr:uid="{00000000-0005-0000-0000-00009D070000}"/>
    <cellStyle name="COPEL - DIGITAÇÃO TEXTO 3 2 2 6" xfId="1983" xr:uid="{00000000-0005-0000-0000-00009E070000}"/>
    <cellStyle name="COPEL - DIGITAÇÃO TEXTO 3 2 2 6 2" xfId="5395" xr:uid="{00000000-0005-0000-0000-00009F070000}"/>
    <cellStyle name="COPEL - DIGITAÇÃO TEXTO 3 2 2 6 3" xfId="6571" xr:uid="{00000000-0005-0000-0000-0000A0070000}"/>
    <cellStyle name="COPEL - DIGITAÇÃO TEXTO 3 2 2 6 4" xfId="8052" xr:uid="{00000000-0005-0000-0000-0000A1070000}"/>
    <cellStyle name="COPEL - DIGITAÇÃO TEXTO 3 2 2 7" xfId="4699" xr:uid="{00000000-0005-0000-0000-0000A2070000}"/>
    <cellStyle name="COPEL - DIGITAÇÃO TEXTO 3 2 2 8" xfId="3926" xr:uid="{00000000-0005-0000-0000-0000A3070000}"/>
    <cellStyle name="COPEL - DIGITAÇÃO TEXTO 3 2 2 9" xfId="6877" xr:uid="{00000000-0005-0000-0000-0000A4070000}"/>
    <cellStyle name="COPEL - DIGITAÇÃO TEXTO 3 2 3" xfId="4178" xr:uid="{00000000-0005-0000-0000-0000A5070000}"/>
    <cellStyle name="COPEL - DIGITAÇÃO TEXTO 3 3" xfId="717" xr:uid="{00000000-0005-0000-0000-0000A6070000}"/>
    <cellStyle name="COPEL - DIGITAÇÃO TEXTO 3 3 2" xfId="1071" xr:uid="{00000000-0005-0000-0000-0000A7070000}"/>
    <cellStyle name="COPEL - DIGITAÇÃO TEXTO 3 3 2 2" xfId="1519" xr:uid="{00000000-0005-0000-0000-0000A8070000}"/>
    <cellStyle name="COPEL - DIGITAÇÃO TEXTO 3 3 2 2 2" xfId="2679" xr:uid="{00000000-0005-0000-0000-0000A9070000}"/>
    <cellStyle name="COPEL - DIGITAÇÃO TEXTO 3 3 2 2 2 2" xfId="5329" xr:uid="{00000000-0005-0000-0000-0000AA070000}"/>
    <cellStyle name="COPEL - DIGITAÇÃO TEXTO 3 3 2 2 2 3" xfId="6984" xr:uid="{00000000-0005-0000-0000-0000AB070000}"/>
    <cellStyle name="COPEL - DIGITAÇÃO TEXTO 3 3 2 2 2 4" xfId="8411" xr:uid="{00000000-0005-0000-0000-0000AC070000}"/>
    <cellStyle name="COPEL - DIGITAÇÃO TEXTO 3 3 2 2 3" xfId="3216" xr:uid="{00000000-0005-0000-0000-0000AD070000}"/>
    <cellStyle name="COPEL - DIGITAÇÃO TEXTO 3 3 2 2 3 2" xfId="3971" xr:uid="{00000000-0005-0000-0000-0000AE070000}"/>
    <cellStyle name="COPEL - DIGITAÇÃO TEXTO 3 3 2 2 3 3" xfId="7437" xr:uid="{00000000-0005-0000-0000-0000AF070000}"/>
    <cellStyle name="COPEL - DIGITAÇÃO TEXTO 3 3 2 2 3 4" xfId="8849" xr:uid="{00000000-0005-0000-0000-0000B0070000}"/>
    <cellStyle name="COPEL - DIGITAÇÃO TEXTO 3 3 2 2 4" xfId="3394" xr:uid="{00000000-0005-0000-0000-0000B1070000}"/>
    <cellStyle name="COPEL - DIGITAÇÃO TEXTO 3 3 2 2 4 2" xfId="3710" xr:uid="{00000000-0005-0000-0000-0000B2070000}"/>
    <cellStyle name="COPEL - DIGITAÇÃO TEXTO 3 3 2 2 4 3" xfId="7615" xr:uid="{00000000-0005-0000-0000-0000B3070000}"/>
    <cellStyle name="COPEL - DIGITAÇÃO TEXTO 3 3 2 2 4 4" xfId="9027" xr:uid="{00000000-0005-0000-0000-0000B4070000}"/>
    <cellStyle name="COPEL - DIGITAÇÃO TEXTO 3 3 2 2 5" xfId="3556" xr:uid="{00000000-0005-0000-0000-0000B5070000}"/>
    <cellStyle name="COPEL - DIGITAÇÃO TEXTO 3 3 2 2 5 2" xfId="6294" xr:uid="{00000000-0005-0000-0000-0000B6070000}"/>
    <cellStyle name="COPEL - DIGITAÇÃO TEXTO 3 3 2 2 5 3" xfId="7777" xr:uid="{00000000-0005-0000-0000-0000B7070000}"/>
    <cellStyle name="COPEL - DIGITAÇÃO TEXTO 3 3 2 2 5 4" xfId="9189" xr:uid="{00000000-0005-0000-0000-0000B8070000}"/>
    <cellStyle name="COPEL - DIGITAÇÃO TEXTO 3 3 2 2 6" xfId="4653" xr:uid="{00000000-0005-0000-0000-0000B9070000}"/>
    <cellStyle name="COPEL - DIGITAÇÃO TEXTO 3 3 2 2 7" xfId="3887" xr:uid="{00000000-0005-0000-0000-0000BA070000}"/>
    <cellStyle name="COPEL - DIGITAÇÃO TEXTO 3 3 2 2 8" xfId="5530" xr:uid="{00000000-0005-0000-0000-0000BB070000}"/>
    <cellStyle name="COPEL - DIGITAÇÃO TEXTO 3 3 2 3" xfId="2231" xr:uid="{00000000-0005-0000-0000-0000BC070000}"/>
    <cellStyle name="COPEL - DIGITAÇÃO TEXTO 3 3 2 3 2" xfId="4882" xr:uid="{00000000-0005-0000-0000-0000BD070000}"/>
    <cellStyle name="COPEL - DIGITAÇÃO TEXTO 3 3 2 3 3" xfId="6725" xr:uid="{00000000-0005-0000-0000-0000BE070000}"/>
    <cellStyle name="COPEL - DIGITAÇÃO TEXTO 3 3 2 3 4" xfId="8188" xr:uid="{00000000-0005-0000-0000-0000BF070000}"/>
    <cellStyle name="COPEL - DIGITAÇÃO TEXTO 3 3 2 4" xfId="2956" xr:uid="{00000000-0005-0000-0000-0000C0070000}"/>
    <cellStyle name="COPEL - DIGITAÇÃO TEXTO 3 3 2 4 2" xfId="4432" xr:uid="{00000000-0005-0000-0000-0000C1070000}"/>
    <cellStyle name="COPEL - DIGITAÇÃO TEXTO 3 3 2 4 3" xfId="7177" xr:uid="{00000000-0005-0000-0000-0000C2070000}"/>
    <cellStyle name="COPEL - DIGITAÇÃO TEXTO 3 3 2 4 4" xfId="8589" xr:uid="{00000000-0005-0000-0000-0000C3070000}"/>
    <cellStyle name="COPEL - DIGITAÇÃO TEXTO 3 3 2 5" xfId="1903" xr:uid="{00000000-0005-0000-0000-0000C4070000}"/>
    <cellStyle name="COPEL - DIGITAÇÃO TEXTO 3 3 2 5 2" xfId="5498" xr:uid="{00000000-0005-0000-0000-0000C5070000}"/>
    <cellStyle name="COPEL - DIGITAÇÃO TEXTO 3 3 2 5 3" xfId="6498" xr:uid="{00000000-0005-0000-0000-0000C6070000}"/>
    <cellStyle name="COPEL - DIGITAÇÃO TEXTO 3 3 2 5 4" xfId="7981" xr:uid="{00000000-0005-0000-0000-0000C7070000}"/>
    <cellStyle name="COPEL - DIGITAÇÃO TEXTO 3 3 2 6" xfId="3105" xr:uid="{00000000-0005-0000-0000-0000C8070000}"/>
    <cellStyle name="COPEL - DIGITAÇÃO TEXTO 3 3 2 6 2" xfId="6060" xr:uid="{00000000-0005-0000-0000-0000C9070000}"/>
    <cellStyle name="COPEL - DIGITAÇÃO TEXTO 3 3 2 6 3" xfId="7326" xr:uid="{00000000-0005-0000-0000-0000CA070000}"/>
    <cellStyle name="COPEL - DIGITAÇÃO TEXTO 3 3 2 6 4" xfId="8738" xr:uid="{00000000-0005-0000-0000-0000CB070000}"/>
    <cellStyle name="COPEL - DIGITAÇÃO TEXTO 3 3 2 7" xfId="5101" xr:uid="{00000000-0005-0000-0000-0000CC070000}"/>
    <cellStyle name="COPEL - DIGITAÇÃO TEXTO 3 3 2 8" xfId="6011" xr:uid="{00000000-0005-0000-0000-0000CD070000}"/>
    <cellStyle name="COPEL - DIGITAÇÃO TEXTO 3 3 2 9" xfId="6882" xr:uid="{00000000-0005-0000-0000-0000CE070000}"/>
    <cellStyle name="COPEL - DIGITAÇÃO TEXTO 3 3 3" xfId="4146" xr:uid="{00000000-0005-0000-0000-0000CF070000}"/>
    <cellStyle name="COPEL - DIGITAÇÃO TEXTO 3 4" xfId="1031" xr:uid="{00000000-0005-0000-0000-0000D0070000}"/>
    <cellStyle name="COPEL - DIGITAÇÃO TEXTO 3 4 2" xfId="1479" xr:uid="{00000000-0005-0000-0000-0000D1070000}"/>
    <cellStyle name="COPEL - DIGITAÇÃO TEXTO 3 4 2 2" xfId="2639" xr:uid="{00000000-0005-0000-0000-0000D2070000}"/>
    <cellStyle name="COPEL - DIGITAÇÃO TEXTO 3 4 2 2 2" xfId="5984" xr:uid="{00000000-0005-0000-0000-0000D3070000}"/>
    <cellStyle name="COPEL - DIGITAÇÃO TEXTO 3 4 2 2 3" xfId="6944" xr:uid="{00000000-0005-0000-0000-0000D4070000}"/>
    <cellStyle name="COPEL - DIGITAÇÃO TEXTO 3 4 2 2 4" xfId="8371" xr:uid="{00000000-0005-0000-0000-0000D5070000}"/>
    <cellStyle name="COPEL - DIGITAÇÃO TEXTO 3 4 2 3" xfId="3176" xr:uid="{00000000-0005-0000-0000-0000D6070000}"/>
    <cellStyle name="COPEL - DIGITAÇÃO TEXTO 3 4 2 3 2" xfId="4403" xr:uid="{00000000-0005-0000-0000-0000D7070000}"/>
    <cellStyle name="COPEL - DIGITAÇÃO TEXTO 3 4 2 3 3" xfId="7397" xr:uid="{00000000-0005-0000-0000-0000D8070000}"/>
    <cellStyle name="COPEL - DIGITAÇÃO TEXTO 3 4 2 3 4" xfId="8809" xr:uid="{00000000-0005-0000-0000-0000D9070000}"/>
    <cellStyle name="COPEL - DIGITAÇÃO TEXTO 3 4 2 4" xfId="3354" xr:uid="{00000000-0005-0000-0000-0000DA070000}"/>
    <cellStyle name="COPEL - DIGITAÇÃO TEXTO 3 4 2 4 2" xfId="3736" xr:uid="{00000000-0005-0000-0000-0000DB070000}"/>
    <cellStyle name="COPEL - DIGITAÇÃO TEXTO 3 4 2 4 3" xfId="7575" xr:uid="{00000000-0005-0000-0000-0000DC070000}"/>
    <cellStyle name="COPEL - DIGITAÇÃO TEXTO 3 4 2 4 4" xfId="8987" xr:uid="{00000000-0005-0000-0000-0000DD070000}"/>
    <cellStyle name="COPEL - DIGITAÇÃO TEXTO 3 4 2 5" xfId="3516" xr:uid="{00000000-0005-0000-0000-0000DE070000}"/>
    <cellStyle name="COPEL - DIGITAÇÃO TEXTO 3 4 2 5 2" xfId="3624" xr:uid="{00000000-0005-0000-0000-0000DF070000}"/>
    <cellStyle name="COPEL - DIGITAÇÃO TEXTO 3 4 2 5 3" xfId="7737" xr:uid="{00000000-0005-0000-0000-0000E0070000}"/>
    <cellStyle name="COPEL - DIGITAÇÃO TEXTO 3 4 2 5 4" xfId="9149" xr:uid="{00000000-0005-0000-0000-0000E1070000}"/>
    <cellStyle name="COPEL - DIGITAÇÃO TEXTO 3 4 2 6" xfId="5597" xr:uid="{00000000-0005-0000-0000-0000E2070000}"/>
    <cellStyle name="COPEL - DIGITAÇÃO TEXTO 3 4 2 7" xfId="5877" xr:uid="{00000000-0005-0000-0000-0000E3070000}"/>
    <cellStyle name="COPEL - DIGITAÇÃO TEXTO 3 4 2 8" xfId="4456" xr:uid="{00000000-0005-0000-0000-0000E4070000}"/>
    <cellStyle name="COPEL - DIGITAÇÃO TEXTO 3 4 3" xfId="2191" xr:uid="{00000000-0005-0000-0000-0000E5070000}"/>
    <cellStyle name="COPEL - DIGITAÇÃO TEXTO 3 4 3 2" xfId="5348" xr:uid="{00000000-0005-0000-0000-0000E6070000}"/>
    <cellStyle name="COPEL - DIGITAÇÃO TEXTO 3 4 3 3" xfId="6685" xr:uid="{00000000-0005-0000-0000-0000E7070000}"/>
    <cellStyle name="COPEL - DIGITAÇÃO TEXTO 3 4 3 4" xfId="8148" xr:uid="{00000000-0005-0000-0000-0000E8070000}"/>
    <cellStyle name="COPEL - DIGITAÇÃO TEXTO 3 4 4" xfId="2916" xr:uid="{00000000-0005-0000-0000-0000E9070000}"/>
    <cellStyle name="COPEL - DIGITAÇÃO TEXTO 3 4 4 2" xfId="4452" xr:uid="{00000000-0005-0000-0000-0000EA070000}"/>
    <cellStyle name="COPEL - DIGITAÇÃO TEXTO 3 4 4 3" xfId="7137" xr:uid="{00000000-0005-0000-0000-0000EB070000}"/>
    <cellStyle name="COPEL - DIGITAÇÃO TEXTO 3 4 4 4" xfId="8549" xr:uid="{00000000-0005-0000-0000-0000EC070000}"/>
    <cellStyle name="COPEL - DIGITAÇÃO TEXTO 3 4 5" xfId="1782" xr:uid="{00000000-0005-0000-0000-0000ED070000}"/>
    <cellStyle name="COPEL - DIGITAÇÃO TEXTO 3 4 5 2" xfId="5145" xr:uid="{00000000-0005-0000-0000-0000EE070000}"/>
    <cellStyle name="COPEL - DIGITAÇÃO TEXTO 3 4 5 3" xfId="6381" xr:uid="{00000000-0005-0000-0000-0000EF070000}"/>
    <cellStyle name="COPEL - DIGITAÇÃO TEXTO 3 4 5 4" xfId="7865" xr:uid="{00000000-0005-0000-0000-0000F0070000}"/>
    <cellStyle name="COPEL - DIGITAÇÃO TEXTO 3 4 6" xfId="3023" xr:uid="{00000000-0005-0000-0000-0000F1070000}"/>
    <cellStyle name="COPEL - DIGITAÇÃO TEXTO 3 4 6 2" xfId="6281" xr:uid="{00000000-0005-0000-0000-0000F2070000}"/>
    <cellStyle name="COPEL - DIGITAÇÃO TEXTO 3 4 6 3" xfId="7244" xr:uid="{00000000-0005-0000-0000-0000F3070000}"/>
    <cellStyle name="COPEL - DIGITAÇÃO TEXTO 3 4 6 4" xfId="8656" xr:uid="{00000000-0005-0000-0000-0000F4070000}"/>
    <cellStyle name="COPEL - DIGITAÇÃO TEXTO 3 4 7" xfId="5911" xr:uid="{00000000-0005-0000-0000-0000F5070000}"/>
    <cellStyle name="COPEL - DIGITAÇÃO TEXTO 3 4 8" xfId="5567" xr:uid="{00000000-0005-0000-0000-0000F6070000}"/>
    <cellStyle name="COPEL - DIGITAÇÃO TEXTO 3 4 9" xfId="6028" xr:uid="{00000000-0005-0000-0000-0000F7070000}"/>
    <cellStyle name="COPEL - DIGITAÇÃO TEXTO 3 5" xfId="4103" xr:uid="{00000000-0005-0000-0000-0000F8070000}"/>
    <cellStyle name="COPEL - DIGITAÇÃO TEXTO 4" xfId="737" xr:uid="{00000000-0005-0000-0000-0000F9070000}"/>
    <cellStyle name="COPEL - DIGITAÇÃO TEXTO 4 2" xfId="1090" xr:uid="{00000000-0005-0000-0000-0000FA070000}"/>
    <cellStyle name="COPEL - DIGITAÇÃO TEXTO 4 2 2" xfId="1538" xr:uid="{00000000-0005-0000-0000-0000FB070000}"/>
    <cellStyle name="COPEL - DIGITAÇÃO TEXTO 4 2 2 2" xfId="2698" xr:uid="{00000000-0005-0000-0000-0000FC070000}"/>
    <cellStyle name="COPEL - DIGITAÇÃO TEXTO 4 2 2 2 2" xfId="3921" xr:uid="{00000000-0005-0000-0000-0000FD070000}"/>
    <cellStyle name="COPEL - DIGITAÇÃO TEXTO 4 2 2 2 3" xfId="7003" xr:uid="{00000000-0005-0000-0000-0000FE070000}"/>
    <cellStyle name="COPEL - DIGITAÇÃO TEXTO 4 2 2 2 4" xfId="8430" xr:uid="{00000000-0005-0000-0000-0000FF070000}"/>
    <cellStyle name="COPEL - DIGITAÇÃO TEXTO 4 2 2 3" xfId="3235" xr:uid="{00000000-0005-0000-0000-000000080000}"/>
    <cellStyle name="COPEL - DIGITAÇÃO TEXTO 4 2 2 3 2" xfId="3965" xr:uid="{00000000-0005-0000-0000-000001080000}"/>
    <cellStyle name="COPEL - DIGITAÇÃO TEXTO 4 2 2 3 3" xfId="7456" xr:uid="{00000000-0005-0000-0000-000002080000}"/>
    <cellStyle name="COPEL - DIGITAÇÃO TEXTO 4 2 2 3 4" xfId="8868" xr:uid="{00000000-0005-0000-0000-000003080000}"/>
    <cellStyle name="COPEL - DIGITAÇÃO TEXTO 4 2 2 4" xfId="3413" xr:uid="{00000000-0005-0000-0000-000004080000}"/>
    <cellStyle name="COPEL - DIGITAÇÃO TEXTO 4 2 2 4 2" xfId="4232" xr:uid="{00000000-0005-0000-0000-000005080000}"/>
    <cellStyle name="COPEL - DIGITAÇÃO TEXTO 4 2 2 4 3" xfId="7634" xr:uid="{00000000-0005-0000-0000-000006080000}"/>
    <cellStyle name="COPEL - DIGITAÇÃO TEXTO 4 2 2 4 4" xfId="9046" xr:uid="{00000000-0005-0000-0000-000007080000}"/>
    <cellStyle name="COPEL - DIGITAÇÃO TEXTO 4 2 2 5" xfId="3575" xr:uid="{00000000-0005-0000-0000-000008080000}"/>
    <cellStyle name="COPEL - DIGITAÇÃO TEXTO 4 2 2 5 2" xfId="6313" xr:uid="{00000000-0005-0000-0000-000009080000}"/>
    <cellStyle name="COPEL - DIGITAÇÃO TEXTO 4 2 2 5 3" xfId="7796" xr:uid="{00000000-0005-0000-0000-00000A080000}"/>
    <cellStyle name="COPEL - DIGITAÇÃO TEXTO 4 2 2 5 4" xfId="9208" xr:uid="{00000000-0005-0000-0000-00000B080000}"/>
    <cellStyle name="COPEL - DIGITAÇÃO TEXTO 4 2 2 6" xfId="4544" xr:uid="{00000000-0005-0000-0000-00000C080000}"/>
    <cellStyle name="COPEL - DIGITAÇÃO TEXTO 4 2 2 7" xfId="5068" xr:uid="{00000000-0005-0000-0000-00000D080000}"/>
    <cellStyle name="COPEL - DIGITAÇÃO TEXTO 4 2 2 8" xfId="4183" xr:uid="{00000000-0005-0000-0000-00000E080000}"/>
    <cellStyle name="COPEL - DIGITAÇÃO TEXTO 4 2 3" xfId="2250" xr:uid="{00000000-0005-0000-0000-00000F080000}"/>
    <cellStyle name="COPEL - DIGITAÇÃO TEXTO 4 2 3 2" xfId="4324" xr:uid="{00000000-0005-0000-0000-000010080000}"/>
    <cellStyle name="COPEL - DIGITAÇÃO TEXTO 4 2 3 3" xfId="6744" xr:uid="{00000000-0005-0000-0000-000011080000}"/>
    <cellStyle name="COPEL - DIGITAÇÃO TEXTO 4 2 3 4" xfId="8207" xr:uid="{00000000-0005-0000-0000-000012080000}"/>
    <cellStyle name="COPEL - DIGITAÇÃO TEXTO 4 2 4" xfId="2975" xr:uid="{00000000-0005-0000-0000-000013080000}"/>
    <cellStyle name="COPEL - DIGITAÇÃO TEXTO 4 2 4 2" xfId="5967" xr:uid="{00000000-0005-0000-0000-000014080000}"/>
    <cellStyle name="COPEL - DIGITAÇÃO TEXTO 4 2 4 3" xfId="7196" xr:uid="{00000000-0005-0000-0000-000015080000}"/>
    <cellStyle name="COPEL - DIGITAÇÃO TEXTO 4 2 4 4" xfId="8608" xr:uid="{00000000-0005-0000-0000-000016080000}"/>
    <cellStyle name="COPEL - DIGITAÇÃO TEXTO 4 2 5" xfId="1909" xr:uid="{00000000-0005-0000-0000-000017080000}"/>
    <cellStyle name="COPEL - DIGITAÇÃO TEXTO 4 2 5 2" xfId="4315" xr:uid="{00000000-0005-0000-0000-000018080000}"/>
    <cellStyle name="COPEL - DIGITAÇÃO TEXTO 4 2 5 3" xfId="6504" xr:uid="{00000000-0005-0000-0000-000019080000}"/>
    <cellStyle name="COPEL - DIGITAÇÃO TEXTO 4 2 5 4" xfId="7987" xr:uid="{00000000-0005-0000-0000-00001A080000}"/>
    <cellStyle name="COPEL - DIGITAÇÃO TEXTO 4 2 6" xfId="1737" xr:uid="{00000000-0005-0000-0000-00001B080000}"/>
    <cellStyle name="COPEL - DIGITAÇÃO TEXTO 4 2 6 2" xfId="5338" xr:uid="{00000000-0005-0000-0000-00001C080000}"/>
    <cellStyle name="COPEL - DIGITAÇÃO TEXTO 4 2 6 3" xfId="5819" xr:uid="{00000000-0005-0000-0000-00001D080000}"/>
    <cellStyle name="COPEL - DIGITAÇÃO TEXTO 4 2 6 4" xfId="5085" xr:uid="{00000000-0005-0000-0000-00001E080000}"/>
    <cellStyle name="COPEL - DIGITAÇÃO TEXTO 4 2 7" xfId="5215" xr:uid="{00000000-0005-0000-0000-00001F080000}"/>
    <cellStyle name="COPEL - DIGITAÇÃO TEXTO 4 2 8" xfId="4866" xr:uid="{00000000-0005-0000-0000-000020080000}"/>
    <cellStyle name="COPEL - DIGITAÇÃO TEXTO 4 2 9" xfId="4071" xr:uid="{00000000-0005-0000-0000-000021080000}"/>
    <cellStyle name="COPEL - DIGITAÇÃO TEXTO 4 3" xfId="4162" xr:uid="{00000000-0005-0000-0000-000022080000}"/>
    <cellStyle name="COPEL - DIGITAÇÃO TEXTO 5" xfId="696" xr:uid="{00000000-0005-0000-0000-000023080000}"/>
    <cellStyle name="COPEL - DIGITAÇÃO TEXTO 5 2" xfId="1050" xr:uid="{00000000-0005-0000-0000-000024080000}"/>
    <cellStyle name="COPEL - DIGITAÇÃO TEXTO 5 2 2" xfId="1498" xr:uid="{00000000-0005-0000-0000-000025080000}"/>
    <cellStyle name="COPEL - DIGITAÇÃO TEXTO 5 2 2 2" xfId="2658" xr:uid="{00000000-0005-0000-0000-000026080000}"/>
    <cellStyle name="COPEL - DIGITAÇÃO TEXTO 5 2 2 2 2" xfId="5268" xr:uid="{00000000-0005-0000-0000-000027080000}"/>
    <cellStyle name="COPEL - DIGITAÇÃO TEXTO 5 2 2 2 3" xfId="6963" xr:uid="{00000000-0005-0000-0000-000028080000}"/>
    <cellStyle name="COPEL - DIGITAÇÃO TEXTO 5 2 2 2 4" xfId="8390" xr:uid="{00000000-0005-0000-0000-000029080000}"/>
    <cellStyle name="COPEL - DIGITAÇÃO TEXTO 5 2 2 3" xfId="3195" xr:uid="{00000000-0005-0000-0000-00002A080000}"/>
    <cellStyle name="COPEL - DIGITAÇÃO TEXTO 5 2 2 3 2" xfId="4796" xr:uid="{00000000-0005-0000-0000-00002B080000}"/>
    <cellStyle name="COPEL - DIGITAÇÃO TEXTO 5 2 2 3 3" xfId="7416" xr:uid="{00000000-0005-0000-0000-00002C080000}"/>
    <cellStyle name="COPEL - DIGITAÇÃO TEXTO 5 2 2 3 4" xfId="8828" xr:uid="{00000000-0005-0000-0000-00002D080000}"/>
    <cellStyle name="COPEL - DIGITAÇÃO TEXTO 5 2 2 4" xfId="3373" xr:uid="{00000000-0005-0000-0000-00002E080000}"/>
    <cellStyle name="COPEL - DIGITAÇÃO TEXTO 5 2 2 4 2" xfId="4245" xr:uid="{00000000-0005-0000-0000-00002F080000}"/>
    <cellStyle name="COPEL - DIGITAÇÃO TEXTO 5 2 2 4 3" xfId="7594" xr:uid="{00000000-0005-0000-0000-000030080000}"/>
    <cellStyle name="COPEL - DIGITAÇÃO TEXTO 5 2 2 4 4" xfId="9006" xr:uid="{00000000-0005-0000-0000-000031080000}"/>
    <cellStyle name="COPEL - DIGITAÇÃO TEXTO 5 2 2 5" xfId="3535" xr:uid="{00000000-0005-0000-0000-000032080000}"/>
    <cellStyle name="COPEL - DIGITAÇÃO TEXTO 5 2 2 5 2" xfId="414" xr:uid="{00000000-0005-0000-0000-000033080000}"/>
    <cellStyle name="COPEL - DIGITAÇÃO TEXTO 5 2 2 5 3" xfId="7756" xr:uid="{00000000-0005-0000-0000-000034080000}"/>
    <cellStyle name="COPEL - DIGITAÇÃO TEXTO 5 2 2 5 4" xfId="9168" xr:uid="{00000000-0005-0000-0000-000035080000}"/>
    <cellStyle name="COPEL - DIGITAÇÃO TEXTO 5 2 2 6" xfId="6174" xr:uid="{00000000-0005-0000-0000-000036080000}"/>
    <cellStyle name="COPEL - DIGITAÇÃO TEXTO 5 2 2 7" xfId="6054" xr:uid="{00000000-0005-0000-0000-000037080000}"/>
    <cellStyle name="COPEL - DIGITAÇÃO TEXTO 5 2 2 8" xfId="4105" xr:uid="{00000000-0005-0000-0000-000038080000}"/>
    <cellStyle name="COPEL - DIGITAÇÃO TEXTO 5 2 3" xfId="2210" xr:uid="{00000000-0005-0000-0000-000039080000}"/>
    <cellStyle name="COPEL - DIGITAÇÃO TEXTO 5 2 3 2" xfId="4488" xr:uid="{00000000-0005-0000-0000-00003A080000}"/>
    <cellStyle name="COPEL - DIGITAÇÃO TEXTO 5 2 3 3" xfId="6704" xr:uid="{00000000-0005-0000-0000-00003B080000}"/>
    <cellStyle name="COPEL - DIGITAÇÃO TEXTO 5 2 3 4" xfId="8167" xr:uid="{00000000-0005-0000-0000-00003C080000}"/>
    <cellStyle name="COPEL - DIGITAÇÃO TEXTO 5 2 4" xfId="2935" xr:uid="{00000000-0005-0000-0000-00003D080000}"/>
    <cellStyle name="COPEL - DIGITAÇÃO TEXTO 5 2 4 2" xfId="4773" xr:uid="{00000000-0005-0000-0000-00003E080000}"/>
    <cellStyle name="COPEL - DIGITAÇÃO TEXTO 5 2 4 3" xfId="7156" xr:uid="{00000000-0005-0000-0000-00003F080000}"/>
    <cellStyle name="COPEL - DIGITAÇÃO TEXTO 5 2 4 4" xfId="8568" xr:uid="{00000000-0005-0000-0000-000040080000}"/>
    <cellStyle name="COPEL - DIGITAÇÃO TEXTO 5 2 5" xfId="1980" xr:uid="{00000000-0005-0000-0000-000041080000}"/>
    <cellStyle name="COPEL - DIGITAÇÃO TEXTO 5 2 5 2" xfId="5191" xr:uid="{00000000-0005-0000-0000-000042080000}"/>
    <cellStyle name="COPEL - DIGITAÇÃO TEXTO 5 2 5 3" xfId="6568" xr:uid="{00000000-0005-0000-0000-000043080000}"/>
    <cellStyle name="COPEL - DIGITAÇÃO TEXTO 5 2 5 4" xfId="8049" xr:uid="{00000000-0005-0000-0000-000044080000}"/>
    <cellStyle name="COPEL - DIGITAÇÃO TEXTO 5 2 6" xfId="3278" xr:uid="{00000000-0005-0000-0000-000045080000}"/>
    <cellStyle name="COPEL - DIGITAÇÃO TEXTO 5 2 6 2" xfId="3957" xr:uid="{00000000-0005-0000-0000-000046080000}"/>
    <cellStyle name="COPEL - DIGITAÇÃO TEXTO 5 2 6 3" xfId="7499" xr:uid="{00000000-0005-0000-0000-000047080000}"/>
    <cellStyle name="COPEL - DIGITAÇÃO TEXTO 5 2 6 4" xfId="8911" xr:uid="{00000000-0005-0000-0000-000048080000}"/>
    <cellStyle name="COPEL - DIGITAÇÃO TEXTO 5 2 7" xfId="5106" xr:uid="{00000000-0005-0000-0000-000049080000}"/>
    <cellStyle name="COPEL - DIGITAÇÃO TEXTO 5 2 8" xfId="4038" xr:uid="{00000000-0005-0000-0000-00004A080000}"/>
    <cellStyle name="COPEL - DIGITAÇÃO TEXTO 5 2 9" xfId="6787" xr:uid="{00000000-0005-0000-0000-00004B080000}"/>
    <cellStyle name="COPEL - DIGITAÇÃO TEXTO 5 3" xfId="4128" xr:uid="{00000000-0005-0000-0000-00004C080000}"/>
    <cellStyle name="COPEL - DIGITAÇÃO TEXTO_Cópia de SCONS" xfId="384" xr:uid="{00000000-0005-0000-0000-00004D080000}"/>
    <cellStyle name="COPEL - TEXTO" xfId="385" xr:uid="{00000000-0005-0000-0000-00004E080000}"/>
    <cellStyle name="COPEL_QDR_CAD" xfId="386" xr:uid="{00000000-0005-0000-0000-00004F080000}"/>
    <cellStyle name="Curren - Style2" xfId="302" xr:uid="{00000000-0005-0000-0000-000050080000}"/>
    <cellStyle name="Curren - Style2 2" xfId="387" xr:uid="{00000000-0005-0000-0000-000051080000}"/>
    <cellStyle name="Currency (0)" xfId="303" xr:uid="{00000000-0005-0000-0000-000052080000}"/>
    <cellStyle name="Currency (0) 2" xfId="491" xr:uid="{00000000-0005-0000-0000-000053080000}"/>
    <cellStyle name="Currency (2)" xfId="304" xr:uid="{00000000-0005-0000-0000-000054080000}"/>
    <cellStyle name="Currency (2) 2" xfId="492" xr:uid="{00000000-0005-0000-0000-000055080000}"/>
    <cellStyle name="Currency [0]_12matrix" xfId="305" xr:uid="{00000000-0005-0000-0000-000056080000}"/>
    <cellStyle name="Currency [00]" xfId="306" xr:uid="{00000000-0005-0000-0000-000057080000}"/>
    <cellStyle name="Currency [00] 2" xfId="493" xr:uid="{00000000-0005-0000-0000-000058080000}"/>
    <cellStyle name="Currency_12matrix" xfId="307" xr:uid="{00000000-0005-0000-0000-000059080000}"/>
    <cellStyle name="Currency0" xfId="308" xr:uid="{00000000-0005-0000-0000-00005A080000}"/>
    <cellStyle name="Currency0 2" xfId="494" xr:uid="{00000000-0005-0000-0000-00005B080000}"/>
    <cellStyle name="Data" xfId="495" xr:uid="{00000000-0005-0000-0000-00005C080000}"/>
    <cellStyle name="Date" xfId="388" xr:uid="{00000000-0005-0000-0000-00005D080000}"/>
    <cellStyle name="Date Short" xfId="496" xr:uid="{00000000-0005-0000-0000-00005E080000}"/>
    <cellStyle name="Date Short 2" xfId="497" xr:uid="{00000000-0005-0000-0000-00005F080000}"/>
    <cellStyle name="Date_Compra de Energia encaminhado ANEEL_18_05_05" xfId="498" xr:uid="{00000000-0005-0000-0000-000060080000}"/>
    <cellStyle name="Date-Time" xfId="499" xr:uid="{00000000-0005-0000-0000-000061080000}"/>
    <cellStyle name="Decimal 1" xfId="500" xr:uid="{00000000-0005-0000-0000-000062080000}"/>
    <cellStyle name="Decimal 2" xfId="501" xr:uid="{00000000-0005-0000-0000-000063080000}"/>
    <cellStyle name="Decimal 3" xfId="502" xr:uid="{00000000-0005-0000-0000-000064080000}"/>
    <cellStyle name="DELTA" xfId="503" xr:uid="{00000000-0005-0000-0000-000065080000}"/>
    <cellStyle name="DELTA 2" xfId="504" xr:uid="{00000000-0005-0000-0000-000066080000}"/>
    <cellStyle name="Enter Currency (0)" xfId="505" xr:uid="{00000000-0005-0000-0000-000067080000}"/>
    <cellStyle name="Enter Currency (0) 2" xfId="506" xr:uid="{00000000-0005-0000-0000-000068080000}"/>
    <cellStyle name="Enter Currency (2)" xfId="507" xr:uid="{00000000-0005-0000-0000-000069080000}"/>
    <cellStyle name="Enter Units (0)" xfId="508" xr:uid="{00000000-0005-0000-0000-00006A080000}"/>
    <cellStyle name="Enter Units (0) 2" xfId="509" xr:uid="{00000000-0005-0000-0000-00006B080000}"/>
    <cellStyle name="Enter Units (1)" xfId="510" xr:uid="{00000000-0005-0000-0000-00006C080000}"/>
    <cellStyle name="Enter Units (1) 2" xfId="511" xr:uid="{00000000-0005-0000-0000-00006D080000}"/>
    <cellStyle name="Enter Units (2)" xfId="512" xr:uid="{00000000-0005-0000-0000-00006E080000}"/>
    <cellStyle name="Estilo 1" xfId="309" xr:uid="{00000000-0005-0000-0000-00006F080000}"/>
    <cellStyle name="Estilo 1 2" xfId="433" xr:uid="{00000000-0005-0000-0000-000070080000}"/>
    <cellStyle name="Euro" xfId="310" xr:uid="{00000000-0005-0000-0000-000071080000}"/>
    <cellStyle name="Euro 1" xfId="390" xr:uid="{00000000-0005-0000-0000-000072080000}"/>
    <cellStyle name="Euro 10" xfId="391" xr:uid="{00000000-0005-0000-0000-000073080000}"/>
    <cellStyle name="Euro 11" xfId="392" xr:uid="{00000000-0005-0000-0000-000074080000}"/>
    <cellStyle name="Euro 12" xfId="513" xr:uid="{00000000-0005-0000-0000-000075080000}"/>
    <cellStyle name="Euro 12 2" xfId="514" xr:uid="{00000000-0005-0000-0000-000076080000}"/>
    <cellStyle name="Euro 13" xfId="389" xr:uid="{00000000-0005-0000-0000-000077080000}"/>
    <cellStyle name="Euro 14" xfId="863" xr:uid="{00000000-0005-0000-0000-000078080000}"/>
    <cellStyle name="Euro 2" xfId="393" xr:uid="{00000000-0005-0000-0000-000079080000}"/>
    <cellStyle name="Euro 3" xfId="394" xr:uid="{00000000-0005-0000-0000-00007A080000}"/>
    <cellStyle name="Euro 4" xfId="395" xr:uid="{00000000-0005-0000-0000-00007B080000}"/>
    <cellStyle name="Euro 5" xfId="396" xr:uid="{00000000-0005-0000-0000-00007C080000}"/>
    <cellStyle name="Euro 6" xfId="397" xr:uid="{00000000-0005-0000-0000-00007D080000}"/>
    <cellStyle name="Euro 7" xfId="398" xr:uid="{00000000-0005-0000-0000-00007E080000}"/>
    <cellStyle name="Euro 8" xfId="399" xr:uid="{00000000-0005-0000-0000-00007F080000}"/>
    <cellStyle name="Euro 9" xfId="400" xr:uid="{00000000-0005-0000-0000-000080080000}"/>
    <cellStyle name="Euro_AJUSTE ENCARGOS DA REDE GET - RES.1008 JUN10" xfId="515" xr:uid="{00000000-0005-0000-0000-000081080000}"/>
    <cellStyle name="Ex_MISTO" xfId="516" xr:uid="{00000000-0005-0000-0000-000082080000}"/>
    <cellStyle name="Excel_BuiltIn_Comma 1" xfId="401" xr:uid="{00000000-0005-0000-0000-000083080000}"/>
    <cellStyle name="FIELD" xfId="402" xr:uid="{00000000-0005-0000-0000-000084080000}"/>
    <cellStyle name="Fixed" xfId="403" xr:uid="{00000000-0005-0000-0000-000085080000}"/>
    <cellStyle name="Fixed 2" xfId="517" xr:uid="{00000000-0005-0000-0000-000086080000}"/>
    <cellStyle name="Fixed 2 2" xfId="518" xr:uid="{00000000-0005-0000-0000-000087080000}"/>
    <cellStyle name="Fixo" xfId="519" xr:uid="{00000000-0005-0000-0000-000088080000}"/>
    <cellStyle name="Followed Hyperlink" xfId="520" xr:uid="{00000000-0005-0000-0000-000089080000}"/>
    <cellStyle name="fundoamarelo" xfId="521" xr:uid="{00000000-0005-0000-0000-00008A080000}"/>
    <cellStyle name="fundoazul" xfId="522" xr:uid="{00000000-0005-0000-0000-00008B080000}"/>
    <cellStyle name="fundocinza" xfId="523" xr:uid="{00000000-0005-0000-0000-00008C080000}"/>
    <cellStyle name="fundodeentrada" xfId="524" xr:uid="{00000000-0005-0000-0000-00008D080000}"/>
    <cellStyle name="fundodeentrada 2" xfId="525" xr:uid="{00000000-0005-0000-0000-00008E080000}"/>
    <cellStyle name="fundodeentrada 2 2" xfId="686" xr:uid="{00000000-0005-0000-0000-00008F080000}"/>
    <cellStyle name="fundodeentrada 2 2 2" xfId="773" xr:uid="{00000000-0005-0000-0000-000090080000}"/>
    <cellStyle name="fundodeentrada 2 2 2 2" xfId="1126" xr:uid="{00000000-0005-0000-0000-000091080000}"/>
    <cellStyle name="fundodeentrada 2 2 2 2 2" xfId="1574" xr:uid="{00000000-0005-0000-0000-000092080000}"/>
    <cellStyle name="fundodeentrada 2 2 2 2 2 2" xfId="2734" xr:uid="{00000000-0005-0000-0000-000093080000}"/>
    <cellStyle name="fundodeentrada 2 2 2 2 2 2 2" xfId="3994" xr:uid="{00000000-0005-0000-0000-000094080000}"/>
    <cellStyle name="fundodeentrada 2 2 2 2 2 2 3" xfId="7039" xr:uid="{00000000-0005-0000-0000-000095080000}"/>
    <cellStyle name="fundodeentrada 2 2 2 2 2 2 4" xfId="8466" xr:uid="{00000000-0005-0000-0000-000096080000}"/>
    <cellStyle name="fundodeentrada 2 2 2 2 2 3" xfId="3271" xr:uid="{00000000-0005-0000-0000-000097080000}"/>
    <cellStyle name="fundodeentrada 2 2 2 2 2 3 2" xfId="3796" xr:uid="{00000000-0005-0000-0000-000098080000}"/>
    <cellStyle name="fundodeentrada 2 2 2 2 2 3 3" xfId="7492" xr:uid="{00000000-0005-0000-0000-000099080000}"/>
    <cellStyle name="fundodeentrada 2 2 2 2 2 3 4" xfId="8904" xr:uid="{00000000-0005-0000-0000-00009A080000}"/>
    <cellStyle name="fundodeentrada 2 2 2 2 2 4" xfId="5" xr:uid="{00000000-0005-0000-0000-00009B080000}"/>
    <cellStyle name="fundodeentrada 2 2 2 2 2 4 2" xfId="3449" xr:uid="{00000000-0005-0000-0000-00009C080000}"/>
    <cellStyle name="fundodeentrada 2 2 2 2 2 4 3" xfId="3671" xr:uid="{00000000-0005-0000-0000-00009D080000}"/>
    <cellStyle name="fundodeentrada 2 2 2 2 2 4 4" xfId="7670" xr:uid="{00000000-0005-0000-0000-00009E080000}"/>
    <cellStyle name="fundodeentrada 2 2 2 2 2 4 5" xfId="9082" xr:uid="{00000000-0005-0000-0000-00009F080000}"/>
    <cellStyle name="fundodeentrada 2 2 2 2 2 5" xfId="3611" xr:uid="{00000000-0005-0000-0000-0000A0080000}"/>
    <cellStyle name="fundodeentrada 2 2 2 2 2 5 2" xfId="6349" xr:uid="{00000000-0005-0000-0000-0000A1080000}"/>
    <cellStyle name="fundodeentrada 2 2 2 2 2 5 3" xfId="7832" xr:uid="{00000000-0005-0000-0000-0000A2080000}"/>
    <cellStyle name="fundodeentrada 2 2 2 2 2 5 4" xfId="9244" xr:uid="{00000000-0005-0000-0000-0000A3080000}"/>
    <cellStyle name="fundodeentrada 2 2 2 2 2 6" xfId="5447" xr:uid="{00000000-0005-0000-0000-0000A4080000}"/>
    <cellStyle name="fundodeentrada 2 2 2 2 2 7" xfId="5939" xr:uid="{00000000-0005-0000-0000-0000A5080000}"/>
    <cellStyle name="fundodeentrada 2 2 2 2 2 8" xfId="6150" xr:uid="{00000000-0005-0000-0000-0000A6080000}"/>
    <cellStyle name="fundodeentrada 2 2 2 2 3" xfId="2286" xr:uid="{00000000-0005-0000-0000-0000A7080000}"/>
    <cellStyle name="fundodeentrada 2 2 2 2 3 2" xfId="5698" xr:uid="{00000000-0005-0000-0000-0000A8080000}"/>
    <cellStyle name="fundodeentrada 2 2 2 2 3 3" xfId="6780" xr:uid="{00000000-0005-0000-0000-0000A9080000}"/>
    <cellStyle name="fundodeentrada 2 2 2 2 3 4" xfId="8243" xr:uid="{00000000-0005-0000-0000-0000AA080000}"/>
    <cellStyle name="fundodeentrada 2 2 2 2 4" xfId="3011" xr:uid="{00000000-0005-0000-0000-0000AB080000}"/>
    <cellStyle name="fundodeentrada 2 2 2 2 4 2" xfId="5829" xr:uid="{00000000-0005-0000-0000-0000AC080000}"/>
    <cellStyle name="fundodeentrada 2 2 2 2 4 3" xfId="7232" xr:uid="{00000000-0005-0000-0000-0000AD080000}"/>
    <cellStyle name="fundodeentrada 2 2 2 2 4 4" xfId="8644" xr:uid="{00000000-0005-0000-0000-0000AE080000}"/>
    <cellStyle name="fundodeentrada 2 2 2 2 5" xfId="1705" xr:uid="{00000000-0005-0000-0000-0000AF080000}"/>
    <cellStyle name="fundodeentrada 2 2 2 2 5 2" xfId="4599" xr:uid="{00000000-0005-0000-0000-0000B0080000}"/>
    <cellStyle name="fundodeentrada 2 2 2 2 5 3" xfId="4081" xr:uid="{00000000-0005-0000-0000-0000B1080000}"/>
    <cellStyle name="fundodeentrada 2 2 2 2 5 4" xfId="5422" xr:uid="{00000000-0005-0000-0000-0000B2080000}"/>
    <cellStyle name="fundodeentrada 2 2 2 2 6" xfId="1744" xr:uid="{00000000-0005-0000-0000-0000B3080000}"/>
    <cellStyle name="fundodeentrada 2 2 2 2 6 2" xfId="5383" xr:uid="{00000000-0005-0000-0000-0000B4080000}"/>
    <cellStyle name="fundodeentrada 2 2 2 2 6 3" xfId="4753" xr:uid="{00000000-0005-0000-0000-0000B5080000}"/>
    <cellStyle name="fundodeentrada 2 2 2 2 6 4" xfId="5784" xr:uid="{00000000-0005-0000-0000-0000B6080000}"/>
    <cellStyle name="fundodeentrada 2 2 2 2 7" xfId="5544" xr:uid="{00000000-0005-0000-0000-0000B7080000}"/>
    <cellStyle name="fundodeentrada 2 2 2 2 8" xfId="5346" xr:uid="{00000000-0005-0000-0000-0000B8080000}"/>
    <cellStyle name="fundodeentrada 2 2 2 2 9" xfId="6618" xr:uid="{00000000-0005-0000-0000-0000B9080000}"/>
    <cellStyle name="fundodeentrada 2 2 3" xfId="732" xr:uid="{00000000-0005-0000-0000-0000BA080000}"/>
    <cellStyle name="fundodeentrada 2 2 3 2" xfId="1085" xr:uid="{00000000-0005-0000-0000-0000BB080000}"/>
    <cellStyle name="fundodeentrada 2 2 3 2 2" xfId="1533" xr:uid="{00000000-0005-0000-0000-0000BC080000}"/>
    <cellStyle name="fundodeentrada 2 2 3 2 2 2" xfId="2693" xr:uid="{00000000-0005-0000-0000-0000BD080000}"/>
    <cellStyle name="fundodeentrada 2 2 3 2 2 2 2" xfId="4016" xr:uid="{00000000-0005-0000-0000-0000BE080000}"/>
    <cellStyle name="fundodeentrada 2 2 3 2 2 2 3" xfId="6998" xr:uid="{00000000-0005-0000-0000-0000BF080000}"/>
    <cellStyle name="fundodeentrada 2 2 3 2 2 2 4" xfId="8425" xr:uid="{00000000-0005-0000-0000-0000C0080000}"/>
    <cellStyle name="fundodeentrada 2 2 3 2 2 3" xfId="3230" xr:uid="{00000000-0005-0000-0000-0000C1080000}"/>
    <cellStyle name="fundodeentrada 2 2 3 2 2 3 2" xfId="3967" xr:uid="{00000000-0005-0000-0000-0000C2080000}"/>
    <cellStyle name="fundodeentrada 2 2 3 2 2 3 3" xfId="7451" xr:uid="{00000000-0005-0000-0000-0000C3080000}"/>
    <cellStyle name="fundodeentrada 2 2 3 2 2 3 4" xfId="8863" xr:uid="{00000000-0005-0000-0000-0000C4080000}"/>
    <cellStyle name="fundodeentrada 2 2 3 2 2 4" xfId="3408" xr:uid="{00000000-0005-0000-0000-0000C5080000}"/>
    <cellStyle name="fundodeentrada 2 2 3 2 2 4 2" xfId="4234" xr:uid="{00000000-0005-0000-0000-0000C6080000}"/>
    <cellStyle name="fundodeentrada 2 2 3 2 2 4 3" xfId="7629" xr:uid="{00000000-0005-0000-0000-0000C7080000}"/>
    <cellStyle name="fundodeentrada 2 2 3 2 2 4 4" xfId="9041" xr:uid="{00000000-0005-0000-0000-0000C8080000}"/>
    <cellStyle name="fundodeentrada 2 2 3 2 2 5" xfId="3570" xr:uid="{00000000-0005-0000-0000-0000C9080000}"/>
    <cellStyle name="fundodeentrada 2 2 3 2 2 5 2" xfId="6308" xr:uid="{00000000-0005-0000-0000-0000CA080000}"/>
    <cellStyle name="fundodeentrada 2 2 3 2 2 5 3" xfId="7791" xr:uid="{00000000-0005-0000-0000-0000CB080000}"/>
    <cellStyle name="fundodeentrada 2 2 3 2 2 5 4" xfId="9203" xr:uid="{00000000-0005-0000-0000-0000CC080000}"/>
    <cellStyle name="fundodeentrada 2 2 3 2 2 6" xfId="5521" xr:uid="{00000000-0005-0000-0000-0000CD080000}"/>
    <cellStyle name="fundodeentrada 2 2 3 2 2 7" xfId="5276" xr:uid="{00000000-0005-0000-0000-0000CE080000}"/>
    <cellStyle name="fundodeentrada 2 2 3 2 2 8" xfId="6033" xr:uid="{00000000-0005-0000-0000-0000CF080000}"/>
    <cellStyle name="fundodeentrada 2 2 3 2 3" xfId="2245" xr:uid="{00000000-0005-0000-0000-0000D0080000}"/>
    <cellStyle name="fundodeentrada 2 2 3 2 3 2" xfId="4661" xr:uid="{00000000-0005-0000-0000-0000D1080000}"/>
    <cellStyle name="fundodeentrada 2 2 3 2 3 3" xfId="6739" xr:uid="{00000000-0005-0000-0000-0000D2080000}"/>
    <cellStyle name="fundodeentrada 2 2 3 2 3 4" xfId="8202" xr:uid="{00000000-0005-0000-0000-0000D3080000}"/>
    <cellStyle name="fundodeentrada 2 2 3 2 4" xfId="2970" xr:uid="{00000000-0005-0000-0000-0000D4080000}"/>
    <cellStyle name="fundodeentrada 2 2 3 2 4 2" xfId="5109" xr:uid="{00000000-0005-0000-0000-0000D5080000}"/>
    <cellStyle name="fundodeentrada 2 2 3 2 4 3" xfId="7191" xr:uid="{00000000-0005-0000-0000-0000D6080000}"/>
    <cellStyle name="fundodeentrada 2 2 3 2 4 4" xfId="8603" xr:uid="{00000000-0005-0000-0000-0000D7080000}"/>
    <cellStyle name="fundodeentrada 2 2 3 2 5" xfId="1905" xr:uid="{00000000-0005-0000-0000-0000D8080000}"/>
    <cellStyle name="fundodeentrada 2 2 3 2 5 2" xfId="5367" xr:uid="{00000000-0005-0000-0000-0000D9080000}"/>
    <cellStyle name="fundodeentrada 2 2 3 2 5 3" xfId="6500" xr:uid="{00000000-0005-0000-0000-0000DA080000}"/>
    <cellStyle name="fundodeentrada 2 2 3 2 5 4" xfId="7983" xr:uid="{00000000-0005-0000-0000-0000DB080000}"/>
    <cellStyle name="fundodeentrada 2 2 3 2 6" xfId="1740" xr:uid="{00000000-0005-0000-0000-0000DC080000}"/>
    <cellStyle name="fundodeentrada 2 2 3 2 6 2" xfId="4489" xr:uid="{00000000-0005-0000-0000-0000DD080000}"/>
    <cellStyle name="fundodeentrada 2 2 3 2 6 3" xfId="4971" xr:uid="{00000000-0005-0000-0000-0000DE080000}"/>
    <cellStyle name="fundodeentrada 2 2 3 2 6 4" xfId="5957" xr:uid="{00000000-0005-0000-0000-0000DF080000}"/>
    <cellStyle name="fundodeentrada 2 2 3 2 7" xfId="5418" xr:uid="{00000000-0005-0000-0000-0000E0080000}"/>
    <cellStyle name="fundodeentrada 2 2 3 2 8" xfId="5472" xr:uid="{00000000-0005-0000-0000-0000E1080000}"/>
    <cellStyle name="fundodeentrada 2 2 3 2 9" xfId="6630" xr:uid="{00000000-0005-0000-0000-0000E2080000}"/>
    <cellStyle name="fundodeentrada 2 2 4" xfId="1044" xr:uid="{00000000-0005-0000-0000-0000E3080000}"/>
    <cellStyle name="fundodeentrada 2 2 4 2" xfId="1492" xr:uid="{00000000-0005-0000-0000-0000E4080000}"/>
    <cellStyle name="fundodeentrada 2 2 4 2 2" xfId="2652" xr:uid="{00000000-0005-0000-0000-0000E5080000}"/>
    <cellStyle name="fundodeentrada 2 2 4 2 2 2" xfId="4791" xr:uid="{00000000-0005-0000-0000-0000E6080000}"/>
    <cellStyle name="fundodeentrada 2 2 4 2 2 3" xfId="6957" xr:uid="{00000000-0005-0000-0000-0000E7080000}"/>
    <cellStyle name="fundodeentrada 2 2 4 2 2 4" xfId="8384" xr:uid="{00000000-0005-0000-0000-0000E8080000}"/>
    <cellStyle name="fundodeentrada 2 2 4 2 3" xfId="3189" xr:uid="{00000000-0005-0000-0000-0000E9080000}"/>
    <cellStyle name="fundodeentrada 2 2 4 2 3 2" xfId="5847" xr:uid="{00000000-0005-0000-0000-0000EA080000}"/>
    <cellStyle name="fundodeentrada 2 2 4 2 3 3" xfId="7410" xr:uid="{00000000-0005-0000-0000-0000EB080000}"/>
    <cellStyle name="fundodeentrada 2 2 4 2 3 4" xfId="8822" xr:uid="{00000000-0005-0000-0000-0000EC080000}"/>
    <cellStyle name="fundodeentrada 2 2 4 2 4" xfId="3367" xr:uid="{00000000-0005-0000-0000-0000ED080000}"/>
    <cellStyle name="fundodeentrada 2 2 4 2 4 2" xfId="4247" xr:uid="{00000000-0005-0000-0000-0000EE080000}"/>
    <cellStyle name="fundodeentrada 2 2 4 2 4 3" xfId="7588" xr:uid="{00000000-0005-0000-0000-0000EF080000}"/>
    <cellStyle name="fundodeentrada 2 2 4 2 4 4" xfId="9000" xr:uid="{00000000-0005-0000-0000-0000F0080000}"/>
    <cellStyle name="fundodeentrada 2 2 4 2 5" xfId="3529" xr:uid="{00000000-0005-0000-0000-0000F1080000}"/>
    <cellStyle name="fundodeentrada 2 2 4 2 5 2" xfId="3616" xr:uid="{00000000-0005-0000-0000-0000F2080000}"/>
    <cellStyle name="fundodeentrada 2 2 4 2 5 3" xfId="7750" xr:uid="{00000000-0005-0000-0000-0000F3080000}"/>
    <cellStyle name="fundodeentrada 2 2 4 2 5 4" xfId="9162" xr:uid="{00000000-0005-0000-0000-0000F4080000}"/>
    <cellStyle name="fundodeentrada 2 2 4 2 6" xfId="4158" xr:uid="{00000000-0005-0000-0000-0000F5080000}"/>
    <cellStyle name="fundodeentrada 2 2 4 2 7" xfId="5896" xr:uid="{00000000-0005-0000-0000-0000F6080000}"/>
    <cellStyle name="fundodeentrada 2 2 4 2 8" xfId="4314" xr:uid="{00000000-0005-0000-0000-0000F7080000}"/>
    <cellStyle name="fundodeentrada 2 2 4 3" xfId="2204" xr:uid="{00000000-0005-0000-0000-0000F8080000}"/>
    <cellStyle name="fundodeentrada 2 2 4 3 2" xfId="5138" xr:uid="{00000000-0005-0000-0000-0000F9080000}"/>
    <cellStyle name="fundodeentrada 2 2 4 3 3" xfId="6698" xr:uid="{00000000-0005-0000-0000-0000FA080000}"/>
    <cellStyle name="fundodeentrada 2 2 4 3 4" xfId="8161" xr:uid="{00000000-0005-0000-0000-0000FB080000}"/>
    <cellStyle name="fundodeentrada 2 2 4 4" xfId="2929" xr:uid="{00000000-0005-0000-0000-0000FC080000}"/>
    <cellStyle name="fundodeentrada 2 2 4 4 2" xfId="5822" xr:uid="{00000000-0005-0000-0000-0000FD080000}"/>
    <cellStyle name="fundodeentrada 2 2 4 4 3" xfId="7150" xr:uid="{00000000-0005-0000-0000-0000FE080000}"/>
    <cellStyle name="fundodeentrada 2 2 4 4 4" xfId="8562" xr:uid="{00000000-0005-0000-0000-0000FF080000}"/>
    <cellStyle name="fundodeentrada 2 2 4 5" xfId="1678" xr:uid="{00000000-0005-0000-0000-000000090000}"/>
    <cellStyle name="fundodeentrada 2 2 4 5 2" xfId="5175" xr:uid="{00000000-0005-0000-0000-000001090000}"/>
    <cellStyle name="fundodeentrada 2 2 4 5 3" xfId="4073" xr:uid="{00000000-0005-0000-0000-000002090000}"/>
    <cellStyle name="fundodeentrada 2 2 4 5 4" xfId="6192" xr:uid="{00000000-0005-0000-0000-000003090000}"/>
    <cellStyle name="fundodeentrada 2 2 4 6" xfId="1836" xr:uid="{00000000-0005-0000-0000-000004090000}"/>
    <cellStyle name="fundodeentrada 2 2 4 6 2" xfId="4406" xr:uid="{00000000-0005-0000-0000-000005090000}"/>
    <cellStyle name="fundodeentrada 2 2 4 6 3" xfId="6431" xr:uid="{00000000-0005-0000-0000-000006090000}"/>
    <cellStyle name="fundodeentrada 2 2 4 6 4" xfId="7914" xr:uid="{00000000-0005-0000-0000-000007090000}"/>
    <cellStyle name="fundodeentrada 2 2 4 7" xfId="4149" xr:uid="{00000000-0005-0000-0000-000008090000}"/>
    <cellStyle name="fundodeentrada 2 2 4 8" xfId="4514" xr:uid="{00000000-0005-0000-0000-000009090000}"/>
    <cellStyle name="fundodeentrada 2 2 4 9" xfId="5940" xr:uid="{00000000-0005-0000-0000-00000A090000}"/>
    <cellStyle name="fundodeentrada 2 3" xfId="747" xr:uid="{00000000-0005-0000-0000-00000B090000}"/>
    <cellStyle name="fundodeentrada 2 3 2" xfId="1100" xr:uid="{00000000-0005-0000-0000-00000C090000}"/>
    <cellStyle name="fundodeentrada 2 3 2 2" xfId="1548" xr:uid="{00000000-0005-0000-0000-00000D090000}"/>
    <cellStyle name="fundodeentrada 2 3 2 2 2" xfId="2708" xr:uid="{00000000-0005-0000-0000-00000E090000}"/>
    <cellStyle name="fundodeentrada 2 3 2 2 2 2" xfId="3913" xr:uid="{00000000-0005-0000-0000-00000F090000}"/>
    <cellStyle name="fundodeentrada 2 3 2 2 2 3" xfId="7013" xr:uid="{00000000-0005-0000-0000-000010090000}"/>
    <cellStyle name="fundodeentrada 2 3 2 2 2 4" xfId="8440" xr:uid="{00000000-0005-0000-0000-000011090000}"/>
    <cellStyle name="fundodeentrada 2 3 2 2 3" xfId="3245" xr:uid="{00000000-0005-0000-0000-000012090000}"/>
    <cellStyle name="fundodeentrada 2 3 2 2 3 2" xfId="3893" xr:uid="{00000000-0005-0000-0000-000013090000}"/>
    <cellStyle name="fundodeentrada 2 3 2 2 3 3" xfId="7466" xr:uid="{00000000-0005-0000-0000-000014090000}"/>
    <cellStyle name="fundodeentrada 2 3 2 2 3 4" xfId="8878" xr:uid="{00000000-0005-0000-0000-000015090000}"/>
    <cellStyle name="fundodeentrada 2 3 2 2 4" xfId="3423" xr:uid="{00000000-0005-0000-0000-000016090000}"/>
    <cellStyle name="fundodeentrada 2 3 2 2 4 2" xfId="3690" xr:uid="{00000000-0005-0000-0000-000017090000}"/>
    <cellStyle name="fundodeentrada 2 3 2 2 4 3" xfId="7644" xr:uid="{00000000-0005-0000-0000-000018090000}"/>
    <cellStyle name="fundodeentrada 2 3 2 2 4 4" xfId="9056" xr:uid="{00000000-0005-0000-0000-000019090000}"/>
    <cellStyle name="fundodeentrada 2 3 2 2 5" xfId="3585" xr:uid="{00000000-0005-0000-0000-00001A090000}"/>
    <cellStyle name="fundodeentrada 2 3 2 2 5 2" xfId="6323" xr:uid="{00000000-0005-0000-0000-00001B090000}"/>
    <cellStyle name="fundodeentrada 2 3 2 2 5 3" xfId="7806" xr:uid="{00000000-0005-0000-0000-00001C090000}"/>
    <cellStyle name="fundodeentrada 2 3 2 2 5 4" xfId="9218" xr:uid="{00000000-0005-0000-0000-00001D090000}"/>
    <cellStyle name="fundodeentrada 2 3 2 2 6" xfId="5178" xr:uid="{00000000-0005-0000-0000-00001E090000}"/>
    <cellStyle name="fundodeentrada 2 3 2 2 7" xfId="5234" xr:uid="{00000000-0005-0000-0000-00001F090000}"/>
    <cellStyle name="fundodeentrada 2 3 2 2 8" xfId="4961" xr:uid="{00000000-0005-0000-0000-000020090000}"/>
    <cellStyle name="fundodeentrada 2 3 2 3" xfId="2260" xr:uid="{00000000-0005-0000-0000-000021090000}"/>
    <cellStyle name="fundodeentrada 2 3 2 3 2" xfId="4681" xr:uid="{00000000-0005-0000-0000-000022090000}"/>
    <cellStyle name="fundodeentrada 2 3 2 3 3" xfId="6754" xr:uid="{00000000-0005-0000-0000-000023090000}"/>
    <cellStyle name="fundodeentrada 2 3 2 3 4" xfId="8217" xr:uid="{00000000-0005-0000-0000-000024090000}"/>
    <cellStyle name="fundodeentrada 2 3 2 4" xfId="2985" xr:uid="{00000000-0005-0000-0000-000025090000}"/>
    <cellStyle name="fundodeentrada 2 3 2 4 2" xfId="5995" xr:uid="{00000000-0005-0000-0000-000026090000}"/>
    <cellStyle name="fundodeentrada 2 3 2 4 3" xfId="7206" xr:uid="{00000000-0005-0000-0000-000027090000}"/>
    <cellStyle name="fundodeentrada 2 3 2 4 4" xfId="8618" xr:uid="{00000000-0005-0000-0000-000028090000}"/>
    <cellStyle name="fundodeentrada 2 3 2 5" xfId="1916" xr:uid="{00000000-0005-0000-0000-000029090000}"/>
    <cellStyle name="fundodeentrada 2 3 2 5 2" xfId="4495" xr:uid="{00000000-0005-0000-0000-00002A090000}"/>
    <cellStyle name="fundodeentrada 2 3 2 5 3" xfId="6511" xr:uid="{00000000-0005-0000-0000-00002B090000}"/>
    <cellStyle name="fundodeentrada 2 3 2 5 4" xfId="7994" xr:uid="{00000000-0005-0000-0000-00002C090000}"/>
    <cellStyle name="fundodeentrada 2 3 2 6" xfId="1732" xr:uid="{00000000-0005-0000-0000-00002D090000}"/>
    <cellStyle name="fundodeentrada 2 3 2 6 2" xfId="4341" xr:uid="{00000000-0005-0000-0000-00002E090000}"/>
    <cellStyle name="fundodeentrada 2 3 2 6 3" xfId="6206" xr:uid="{00000000-0005-0000-0000-00002F090000}"/>
    <cellStyle name="fundodeentrada 2 3 2 6 4" xfId="5875" xr:uid="{00000000-0005-0000-0000-000030090000}"/>
    <cellStyle name="fundodeentrada 2 3 2 7" xfId="5887" xr:uid="{00000000-0005-0000-0000-000031090000}"/>
    <cellStyle name="fundodeentrada 2 3 2 8" xfId="6108" xr:uid="{00000000-0005-0000-0000-000032090000}"/>
    <cellStyle name="fundodeentrada 2 3 2 9" xfId="5838" xr:uid="{00000000-0005-0000-0000-000033090000}"/>
    <cellStyle name="fundodeentrada 2 4" xfId="706" xr:uid="{00000000-0005-0000-0000-000034090000}"/>
    <cellStyle name="fundodeentrada 2 4 2" xfId="1060" xr:uid="{00000000-0005-0000-0000-000035090000}"/>
    <cellStyle name="fundodeentrada 2 4 2 2" xfId="1508" xr:uid="{00000000-0005-0000-0000-000036090000}"/>
    <cellStyle name="fundodeentrada 2 4 2 2 2" xfId="2668" xr:uid="{00000000-0005-0000-0000-000037090000}"/>
    <cellStyle name="fundodeentrada 2 4 2 2 2 2" xfId="5300" xr:uid="{00000000-0005-0000-0000-000038090000}"/>
    <cellStyle name="fundodeentrada 2 4 2 2 2 3" xfId="6973" xr:uid="{00000000-0005-0000-0000-000039090000}"/>
    <cellStyle name="fundodeentrada 2 4 2 2 2 4" xfId="8400" xr:uid="{00000000-0005-0000-0000-00003A090000}"/>
    <cellStyle name="fundodeentrada 2 4 2 2 3" xfId="3205" xr:uid="{00000000-0005-0000-0000-00003B090000}"/>
    <cellStyle name="fundodeentrada 2 4 2 2 3 2" xfId="3975" xr:uid="{00000000-0005-0000-0000-00003C090000}"/>
    <cellStyle name="fundodeentrada 2 4 2 2 3 3" xfId="7426" xr:uid="{00000000-0005-0000-0000-00003D090000}"/>
    <cellStyle name="fundodeentrada 2 4 2 2 3 4" xfId="8838" xr:uid="{00000000-0005-0000-0000-00003E090000}"/>
    <cellStyle name="fundodeentrada 2 4 2 2 4" xfId="3383" xr:uid="{00000000-0005-0000-0000-00003F090000}"/>
    <cellStyle name="fundodeentrada 2 4 2 2 4 2" xfId="4242" xr:uid="{00000000-0005-0000-0000-000040090000}"/>
    <cellStyle name="fundodeentrada 2 4 2 2 4 3" xfId="7604" xr:uid="{00000000-0005-0000-0000-000041090000}"/>
    <cellStyle name="fundodeentrada 2 4 2 2 4 4" xfId="9016" xr:uid="{00000000-0005-0000-0000-000042090000}"/>
    <cellStyle name="fundodeentrada 2 4 2 2 5" xfId="3545" xr:uid="{00000000-0005-0000-0000-000043090000}"/>
    <cellStyle name="fundodeentrada 2 4 2 2 5 2" xfId="4195" xr:uid="{00000000-0005-0000-0000-000044090000}"/>
    <cellStyle name="fundodeentrada 2 4 2 2 5 3" xfId="7766" xr:uid="{00000000-0005-0000-0000-000045090000}"/>
    <cellStyle name="fundodeentrada 2 4 2 2 5 4" xfId="9178" xr:uid="{00000000-0005-0000-0000-000046090000}"/>
    <cellStyle name="fundodeentrada 2 4 2 2 6" xfId="4046" xr:uid="{00000000-0005-0000-0000-000047090000}"/>
    <cellStyle name="fundodeentrada 2 4 2 2 7" xfId="5026" xr:uid="{00000000-0005-0000-0000-000048090000}"/>
    <cellStyle name="fundodeentrada 2 4 2 2 8" xfId="5722" xr:uid="{00000000-0005-0000-0000-000049090000}"/>
    <cellStyle name="fundodeentrada 2 4 2 3" xfId="2220" xr:uid="{00000000-0005-0000-0000-00004A090000}"/>
    <cellStyle name="fundodeentrada 2 4 2 3 2" xfId="5490" xr:uid="{00000000-0005-0000-0000-00004B090000}"/>
    <cellStyle name="fundodeentrada 2 4 2 3 3" xfId="6714" xr:uid="{00000000-0005-0000-0000-00004C090000}"/>
    <cellStyle name="fundodeentrada 2 4 2 3 4" xfId="8177" xr:uid="{00000000-0005-0000-0000-00004D090000}"/>
    <cellStyle name="fundodeentrada 2 4 2 4" xfId="2945" xr:uid="{00000000-0005-0000-0000-00004E090000}"/>
    <cellStyle name="fundodeentrada 2 4 2 4 2" xfId="4801" xr:uid="{00000000-0005-0000-0000-00004F090000}"/>
    <cellStyle name="fundodeentrada 2 4 2 4 3" xfId="7166" xr:uid="{00000000-0005-0000-0000-000050090000}"/>
    <cellStyle name="fundodeentrada 2 4 2 4 4" xfId="8578" xr:uid="{00000000-0005-0000-0000-000051090000}"/>
    <cellStyle name="fundodeentrada 2 4 2 5" xfId="1681" xr:uid="{00000000-0005-0000-0000-000052090000}"/>
    <cellStyle name="fundodeentrada 2 4 2 5 2" xfId="5377" xr:uid="{00000000-0005-0000-0000-000053090000}"/>
    <cellStyle name="fundodeentrada 2 4 2 5 3" xfId="4715" xr:uid="{00000000-0005-0000-0000-000054090000}"/>
    <cellStyle name="fundodeentrada 2 4 2 5 4" xfId="5941" xr:uid="{00000000-0005-0000-0000-000055090000}"/>
    <cellStyle name="fundodeentrada 2 4 2 6" xfId="1749" xr:uid="{00000000-0005-0000-0000-000056090000}"/>
    <cellStyle name="fundodeentrada 2 4 2 6 2" xfId="5158" xr:uid="{00000000-0005-0000-0000-000057090000}"/>
    <cellStyle name="fundodeentrada 2 4 2 6 3" xfId="5436" xr:uid="{00000000-0005-0000-0000-000058090000}"/>
    <cellStyle name="fundodeentrada 2 4 2 6 4" xfId="5239" xr:uid="{00000000-0005-0000-0000-000059090000}"/>
    <cellStyle name="fundodeentrada 2 4 2 7" xfId="4182" xr:uid="{00000000-0005-0000-0000-00005A090000}"/>
    <cellStyle name="fundodeentrada 2 4 2 8" xfId="5932" xr:uid="{00000000-0005-0000-0000-00005B090000}"/>
    <cellStyle name="fundodeentrada 2 4 2 9" xfId="4427" xr:uid="{00000000-0005-0000-0000-00005C090000}"/>
    <cellStyle name="fundodeentrada 2 5" xfId="1018" xr:uid="{00000000-0005-0000-0000-00005D090000}"/>
    <cellStyle name="fundodeentrada 2 5 2" xfId="1466" xr:uid="{00000000-0005-0000-0000-00005E090000}"/>
    <cellStyle name="fundodeentrada 2 5 2 2" xfId="2626" xr:uid="{00000000-0005-0000-0000-00005F090000}"/>
    <cellStyle name="fundodeentrada 2 5 2 2 2" xfId="5247" xr:uid="{00000000-0005-0000-0000-000060090000}"/>
    <cellStyle name="fundodeentrada 2 5 2 2 3" xfId="6938" xr:uid="{00000000-0005-0000-0000-000061090000}"/>
    <cellStyle name="fundodeentrada 2 5 2 2 4" xfId="8367" xr:uid="{00000000-0005-0000-0000-000062090000}"/>
    <cellStyle name="fundodeentrada 2 5 2 3" xfId="3169" xr:uid="{00000000-0005-0000-0000-000063090000}"/>
    <cellStyle name="fundodeentrada 2 5 2 3 2" xfId="5790" xr:uid="{00000000-0005-0000-0000-000064090000}"/>
    <cellStyle name="fundodeentrada 2 5 2 3 3" xfId="7390" xr:uid="{00000000-0005-0000-0000-000065090000}"/>
    <cellStyle name="fundodeentrada 2 5 2 3 4" xfId="8802" xr:uid="{00000000-0005-0000-0000-000066090000}"/>
    <cellStyle name="fundodeentrada 2 5 2 4" xfId="3350" xr:uid="{00000000-0005-0000-0000-000067090000}"/>
    <cellStyle name="fundodeentrada 2 5 2 4 2" xfId="3739" xr:uid="{00000000-0005-0000-0000-000068090000}"/>
    <cellStyle name="fundodeentrada 2 5 2 4 3" xfId="7571" xr:uid="{00000000-0005-0000-0000-000069090000}"/>
    <cellStyle name="fundodeentrada 2 5 2 4 4" xfId="8983" xr:uid="{00000000-0005-0000-0000-00006A090000}"/>
    <cellStyle name="fundodeentrada 2 5 2 5" xfId="3512" xr:uid="{00000000-0005-0000-0000-00006B090000}"/>
    <cellStyle name="fundodeentrada 2 5 2 5 2" xfId="3627" xr:uid="{00000000-0005-0000-0000-00006C090000}"/>
    <cellStyle name="fundodeentrada 2 5 2 5 3" xfId="7733" xr:uid="{00000000-0005-0000-0000-00006D090000}"/>
    <cellStyle name="fundodeentrada 2 5 2 5 4" xfId="9145" xr:uid="{00000000-0005-0000-0000-00006E090000}"/>
    <cellStyle name="fundodeentrada 2 5 2 6" xfId="6154" xr:uid="{00000000-0005-0000-0000-00006F090000}"/>
    <cellStyle name="fundodeentrada 2 5 2 7" xfId="4999" xr:uid="{00000000-0005-0000-0000-000070090000}"/>
    <cellStyle name="fundodeentrada 2 5 2 8" xfId="5235" xr:uid="{00000000-0005-0000-0000-000071090000}"/>
    <cellStyle name="fundodeentrada 2 5 3" xfId="2178" xr:uid="{00000000-0005-0000-0000-000072090000}"/>
    <cellStyle name="fundodeentrada 2 5 3 2" xfId="4732" xr:uid="{00000000-0005-0000-0000-000073090000}"/>
    <cellStyle name="fundodeentrada 2 5 3 3" xfId="6679" xr:uid="{00000000-0005-0000-0000-000074090000}"/>
    <cellStyle name="fundodeentrada 2 5 3 4" xfId="8144" xr:uid="{00000000-0005-0000-0000-000075090000}"/>
    <cellStyle name="fundodeentrada 2 5 4" xfId="2909" xr:uid="{00000000-0005-0000-0000-000076090000}"/>
    <cellStyle name="fundodeentrada 2 5 4 2" xfId="5835" xr:uid="{00000000-0005-0000-0000-000077090000}"/>
    <cellStyle name="fundodeentrada 2 5 4 3" xfId="7130" xr:uid="{00000000-0005-0000-0000-000078090000}"/>
    <cellStyle name="fundodeentrada 2 5 4 4" xfId="8542" xr:uid="{00000000-0005-0000-0000-000079090000}"/>
    <cellStyle name="fundodeentrada 2 5 5" xfId="1964" xr:uid="{00000000-0005-0000-0000-00007A090000}"/>
    <cellStyle name="fundodeentrada 2 5 5 2" xfId="4405" xr:uid="{00000000-0005-0000-0000-00007B090000}"/>
    <cellStyle name="fundodeentrada 2 5 5 3" xfId="6552" xr:uid="{00000000-0005-0000-0000-00007C090000}"/>
    <cellStyle name="fundodeentrada 2 5 5 4" xfId="8033" xr:uid="{00000000-0005-0000-0000-00007D090000}"/>
    <cellStyle name="fundodeentrada 2 5 6" xfId="2848" xr:uid="{00000000-0005-0000-0000-00007E090000}"/>
    <cellStyle name="fundodeentrada 2 5 6 2" xfId="6222" xr:uid="{00000000-0005-0000-0000-00007F090000}"/>
    <cellStyle name="fundodeentrada 2 5 6 3" xfId="7069" xr:uid="{00000000-0005-0000-0000-000080090000}"/>
    <cellStyle name="fundodeentrada 2 5 6 4" xfId="8481" xr:uid="{00000000-0005-0000-0000-000081090000}"/>
    <cellStyle name="fundodeentrada 2 5 7" xfId="4604" xr:uid="{00000000-0005-0000-0000-000082090000}"/>
    <cellStyle name="fundodeentrada 2 5 8" xfId="5856" xr:uid="{00000000-0005-0000-0000-000083090000}"/>
    <cellStyle name="fundodeentrada 2 5 9" xfId="6153" xr:uid="{00000000-0005-0000-0000-000084090000}"/>
    <cellStyle name="fundodeentrada 3" xfId="685" xr:uid="{00000000-0005-0000-0000-000085090000}"/>
    <cellStyle name="fundodeentrada 3 2" xfId="772" xr:uid="{00000000-0005-0000-0000-000086090000}"/>
    <cellStyle name="fundodeentrada 3 2 2" xfId="1125" xr:uid="{00000000-0005-0000-0000-000087090000}"/>
    <cellStyle name="fundodeentrada 3 2 2 2" xfId="1573" xr:uid="{00000000-0005-0000-0000-000088090000}"/>
    <cellStyle name="fundodeentrada 3 2 2 2 2" xfId="2733" xr:uid="{00000000-0005-0000-0000-000089090000}"/>
    <cellStyle name="fundodeentrada 3 2 2 2 2 2" xfId="3995" xr:uid="{00000000-0005-0000-0000-00008A090000}"/>
    <cellStyle name="fundodeentrada 3 2 2 2 2 3" xfId="7038" xr:uid="{00000000-0005-0000-0000-00008B090000}"/>
    <cellStyle name="fundodeentrada 3 2 2 2 2 4" xfId="8465" xr:uid="{00000000-0005-0000-0000-00008C090000}"/>
    <cellStyle name="fundodeentrada 3 2 2 2 3" xfId="3270" xr:uid="{00000000-0005-0000-0000-00008D090000}"/>
    <cellStyle name="fundodeentrada 3 2 2 2 3 2" xfId="3797" xr:uid="{00000000-0005-0000-0000-00008E090000}"/>
    <cellStyle name="fundodeentrada 3 2 2 2 3 3" xfId="7491" xr:uid="{00000000-0005-0000-0000-00008F090000}"/>
    <cellStyle name="fundodeentrada 3 2 2 2 3 4" xfId="8903" xr:uid="{00000000-0005-0000-0000-000090090000}"/>
    <cellStyle name="fundodeentrada 3 2 2 2 4" xfId="3448" xr:uid="{00000000-0005-0000-0000-000091090000}"/>
    <cellStyle name="fundodeentrada 3 2 2 2 4 2" xfId="3672" xr:uid="{00000000-0005-0000-0000-000092090000}"/>
    <cellStyle name="fundodeentrada 3 2 2 2 4 3" xfId="7669" xr:uid="{00000000-0005-0000-0000-000093090000}"/>
    <cellStyle name="fundodeentrada 3 2 2 2 4 4" xfId="9081" xr:uid="{00000000-0005-0000-0000-000094090000}"/>
    <cellStyle name="fundodeentrada 3 2 2 2 5" xfId="3610" xr:uid="{00000000-0005-0000-0000-000095090000}"/>
    <cellStyle name="fundodeentrada 3 2 2 2 5 2" xfId="6348" xr:uid="{00000000-0005-0000-0000-000096090000}"/>
    <cellStyle name="fundodeentrada 3 2 2 2 5 3" xfId="7831" xr:uid="{00000000-0005-0000-0000-000097090000}"/>
    <cellStyle name="fundodeentrada 3 2 2 2 5 4" xfId="9243" xr:uid="{00000000-0005-0000-0000-000098090000}"/>
    <cellStyle name="fundodeentrada 3 2 2 2 6" xfId="5080" xr:uid="{00000000-0005-0000-0000-000099090000}"/>
    <cellStyle name="fundodeentrada 3 2 2 2 7" xfId="5775" xr:uid="{00000000-0005-0000-0000-00009A090000}"/>
    <cellStyle name="fundodeentrada 3 2 2 2 8" xfId="5883" xr:uid="{00000000-0005-0000-0000-00009B090000}"/>
    <cellStyle name="fundodeentrada 3 2 2 3" xfId="2285" xr:uid="{00000000-0005-0000-0000-00009C090000}"/>
    <cellStyle name="fundodeentrada 3 2 2 3 2" xfId="5365" xr:uid="{00000000-0005-0000-0000-00009D090000}"/>
    <cellStyle name="fundodeentrada 3 2 2 3 3" xfId="6779" xr:uid="{00000000-0005-0000-0000-00009E090000}"/>
    <cellStyle name="fundodeentrada 3 2 2 3 4" xfId="8242" xr:uid="{00000000-0005-0000-0000-00009F090000}"/>
    <cellStyle name="fundodeentrada 3 2 2 4" xfId="3010" xr:uid="{00000000-0005-0000-0000-0000A0090000}"/>
    <cellStyle name="fundodeentrada 3 2 2 4 2" xfId="5116" xr:uid="{00000000-0005-0000-0000-0000A1090000}"/>
    <cellStyle name="fundodeentrada 3 2 2 4 3" xfId="7231" xr:uid="{00000000-0005-0000-0000-0000A2090000}"/>
    <cellStyle name="fundodeentrada 3 2 2 4 4" xfId="8643" xr:uid="{00000000-0005-0000-0000-0000A3090000}"/>
    <cellStyle name="fundodeentrada 3 2 2 5" xfId="1776" xr:uid="{00000000-0005-0000-0000-0000A4090000}"/>
    <cellStyle name="fundodeentrada 3 2 2 5 2" xfId="4652" xr:uid="{00000000-0005-0000-0000-0000A5090000}"/>
    <cellStyle name="fundodeentrada 3 2 2 5 3" xfId="6375" xr:uid="{00000000-0005-0000-0000-0000A6090000}"/>
    <cellStyle name="fundodeentrada 3 2 2 5 4" xfId="7859" xr:uid="{00000000-0005-0000-0000-0000A7090000}"/>
    <cellStyle name="fundodeentrada 3 2 2 6" xfId="1960" xr:uid="{00000000-0005-0000-0000-0000A8090000}"/>
    <cellStyle name="fundodeentrada 3 2 2 6 2" xfId="4600" xr:uid="{00000000-0005-0000-0000-0000A9090000}"/>
    <cellStyle name="fundodeentrada 3 2 2 6 3" xfId="6548" xr:uid="{00000000-0005-0000-0000-0000AA090000}"/>
    <cellStyle name="fundodeentrada 3 2 2 6 4" xfId="8029" xr:uid="{00000000-0005-0000-0000-0000AB090000}"/>
    <cellStyle name="fundodeentrada 3 2 2 7" xfId="5934" xr:uid="{00000000-0005-0000-0000-0000AC090000}"/>
    <cellStyle name="fundodeentrada 3 2 2 8" xfId="5997" xr:uid="{00000000-0005-0000-0000-0000AD090000}"/>
    <cellStyle name="fundodeentrada 3 2 2 9" xfId="5918" xr:uid="{00000000-0005-0000-0000-0000AE090000}"/>
    <cellStyle name="fundodeentrada 3 3" xfId="731" xr:uid="{00000000-0005-0000-0000-0000AF090000}"/>
    <cellStyle name="fundodeentrada 3 3 2" xfId="1084" xr:uid="{00000000-0005-0000-0000-0000B0090000}"/>
    <cellStyle name="fundodeentrada 3 3 2 2" xfId="1532" xr:uid="{00000000-0005-0000-0000-0000B1090000}"/>
    <cellStyle name="fundodeentrada 3 3 2 2 2" xfId="2692" xr:uid="{00000000-0005-0000-0000-0000B2090000}"/>
    <cellStyle name="fundodeentrada 3 3 2 2 2 2" xfId="4017" xr:uid="{00000000-0005-0000-0000-0000B3090000}"/>
    <cellStyle name="fundodeentrada 3 3 2 2 2 3" xfId="6997" xr:uid="{00000000-0005-0000-0000-0000B4090000}"/>
    <cellStyle name="fundodeentrada 3 3 2 2 2 4" xfId="8424" xr:uid="{00000000-0005-0000-0000-0000B5090000}"/>
    <cellStyle name="fundodeentrada 3 3 2 2 3" xfId="3229" xr:uid="{00000000-0005-0000-0000-0000B6090000}"/>
    <cellStyle name="fundodeentrada 3 3 2 2 3 2" xfId="3820" xr:uid="{00000000-0005-0000-0000-0000B7090000}"/>
    <cellStyle name="fundodeentrada 3 3 2 2 3 3" xfId="7450" xr:uid="{00000000-0005-0000-0000-0000B8090000}"/>
    <cellStyle name="fundodeentrada 3 3 2 2 3 4" xfId="8862" xr:uid="{00000000-0005-0000-0000-0000B9090000}"/>
    <cellStyle name="fundodeentrada 3 3 2 2 4" xfId="3407" xr:uid="{00000000-0005-0000-0000-0000BA090000}"/>
    <cellStyle name="fundodeentrada 3 3 2 2 4 2" xfId="3701" xr:uid="{00000000-0005-0000-0000-0000BB090000}"/>
    <cellStyle name="fundodeentrada 3 3 2 2 4 3" xfId="7628" xr:uid="{00000000-0005-0000-0000-0000BC090000}"/>
    <cellStyle name="fundodeentrada 3 3 2 2 4 4" xfId="9040" xr:uid="{00000000-0005-0000-0000-0000BD090000}"/>
    <cellStyle name="fundodeentrada 3 3 2 2 5" xfId="3569" xr:uid="{00000000-0005-0000-0000-0000BE090000}"/>
    <cellStyle name="fundodeentrada 3 3 2 2 5 2" xfId="6307" xr:uid="{00000000-0005-0000-0000-0000BF090000}"/>
    <cellStyle name="fundodeentrada 3 3 2 2 5 3" xfId="7790" xr:uid="{00000000-0005-0000-0000-0000C0090000}"/>
    <cellStyle name="fundodeentrada 3 3 2 2 5 4" xfId="9202" xr:uid="{00000000-0005-0000-0000-0000C1090000}"/>
    <cellStyle name="fundodeentrada 3 3 2 2 6" xfId="5187" xr:uid="{00000000-0005-0000-0000-0000C2090000}"/>
    <cellStyle name="fundodeentrada 3 3 2 2 7" xfId="5919" xr:uid="{00000000-0005-0000-0000-0000C3090000}"/>
    <cellStyle name="fundodeentrada 3 3 2 2 8" xfId="6146" xr:uid="{00000000-0005-0000-0000-0000C4090000}"/>
    <cellStyle name="fundodeentrada 3 3 2 3" xfId="2244" xr:uid="{00000000-0005-0000-0000-0000C5090000}"/>
    <cellStyle name="fundodeentrada 3 3 2 3 2" xfId="5506" xr:uid="{00000000-0005-0000-0000-0000C6090000}"/>
    <cellStyle name="fundodeentrada 3 3 2 3 3" xfId="6738" xr:uid="{00000000-0005-0000-0000-0000C7090000}"/>
    <cellStyle name="fundodeentrada 3 3 2 3 4" xfId="8201" xr:uid="{00000000-0005-0000-0000-0000C8090000}"/>
    <cellStyle name="fundodeentrada 3 3 2 4" xfId="2969" xr:uid="{00000000-0005-0000-0000-0000C9090000}"/>
    <cellStyle name="fundodeentrada 3 3 2 4 2" xfId="5925" xr:uid="{00000000-0005-0000-0000-0000CA090000}"/>
    <cellStyle name="fundodeentrada 3 3 2 4 3" xfId="7190" xr:uid="{00000000-0005-0000-0000-0000CB090000}"/>
    <cellStyle name="fundodeentrada 3 3 2 4 4" xfId="8602" xr:uid="{00000000-0005-0000-0000-0000CC090000}"/>
    <cellStyle name="fundodeentrada 3 3 2 5" xfId="1904" xr:uid="{00000000-0005-0000-0000-0000CD090000}"/>
    <cellStyle name="fundodeentrada 3 3 2 5 2" xfId="4651" xr:uid="{00000000-0005-0000-0000-0000CE090000}"/>
    <cellStyle name="fundodeentrada 3 3 2 5 3" xfId="6499" xr:uid="{00000000-0005-0000-0000-0000CF090000}"/>
    <cellStyle name="fundodeentrada 3 3 2 5 4" xfId="7982" xr:uid="{00000000-0005-0000-0000-0000D0090000}"/>
    <cellStyle name="fundodeentrada 3 3 2 6" xfId="2015" xr:uid="{00000000-0005-0000-0000-0000D1090000}"/>
    <cellStyle name="fundodeentrada 3 3 2 6 2" xfId="5736" xr:uid="{00000000-0005-0000-0000-0000D2090000}"/>
    <cellStyle name="fundodeentrada 3 3 2 6 3" xfId="6603" xr:uid="{00000000-0005-0000-0000-0000D3090000}"/>
    <cellStyle name="fundodeentrada 3 3 2 6 4" xfId="8084" xr:uid="{00000000-0005-0000-0000-0000D4090000}"/>
    <cellStyle name="fundodeentrada 3 3 2 7" xfId="5888" xr:uid="{00000000-0005-0000-0000-0000D5090000}"/>
    <cellStyle name="fundodeentrada 3 3 2 8" xfId="4975" xr:uid="{00000000-0005-0000-0000-0000D6090000}"/>
    <cellStyle name="fundodeentrada 3 3 2 9" xfId="4611" xr:uid="{00000000-0005-0000-0000-0000D7090000}"/>
    <cellStyle name="fundodeentrada 3 4" xfId="1043" xr:uid="{00000000-0005-0000-0000-0000D8090000}"/>
    <cellStyle name="fundodeentrada 3 4 2" xfId="1491" xr:uid="{00000000-0005-0000-0000-0000D9090000}"/>
    <cellStyle name="fundodeentrada 3 4 2 2" xfId="2651" xr:uid="{00000000-0005-0000-0000-0000DA090000}"/>
    <cellStyle name="fundodeentrada 3 4 2 2 2" xfId="5639" xr:uid="{00000000-0005-0000-0000-0000DB090000}"/>
    <cellStyle name="fundodeentrada 3 4 2 2 3" xfId="6956" xr:uid="{00000000-0005-0000-0000-0000DC090000}"/>
    <cellStyle name="fundodeentrada 3 4 2 2 4" xfId="8383" xr:uid="{00000000-0005-0000-0000-0000DD090000}"/>
    <cellStyle name="fundodeentrada 3 4 2 3" xfId="3188" xr:uid="{00000000-0005-0000-0000-0000DE090000}"/>
    <cellStyle name="fundodeentrada 3 4 2 3 2" xfId="4947" xr:uid="{00000000-0005-0000-0000-0000DF090000}"/>
    <cellStyle name="fundodeentrada 3 4 2 3 3" xfId="7409" xr:uid="{00000000-0005-0000-0000-0000E0090000}"/>
    <cellStyle name="fundodeentrada 3 4 2 3 4" xfId="8821" xr:uid="{00000000-0005-0000-0000-0000E1090000}"/>
    <cellStyle name="fundodeentrada 3 4 2 4" xfId="3366" xr:uid="{00000000-0005-0000-0000-0000E2090000}"/>
    <cellStyle name="fundodeentrada 3 4 2 4 2" xfId="3728" xr:uid="{00000000-0005-0000-0000-0000E3090000}"/>
    <cellStyle name="fundodeentrada 3 4 2 4 3" xfId="7587" xr:uid="{00000000-0005-0000-0000-0000E4090000}"/>
    <cellStyle name="fundodeentrada 3 4 2 4 4" xfId="8999" xr:uid="{00000000-0005-0000-0000-0000E5090000}"/>
    <cellStyle name="fundodeentrada 3 4 2 5" xfId="3528" xr:uid="{00000000-0005-0000-0000-0000E6090000}"/>
    <cellStyle name="fundodeentrada 3 4 2 5 2" xfId="4201" xr:uid="{00000000-0005-0000-0000-0000E7090000}"/>
    <cellStyle name="fundodeentrada 3 4 2 5 3" xfId="7749" xr:uid="{00000000-0005-0000-0000-0000E8090000}"/>
    <cellStyle name="fundodeentrada 3 4 2 5 4" xfId="9161" xr:uid="{00000000-0005-0000-0000-0000E9090000}"/>
    <cellStyle name="fundodeentrada 3 4 2 6" xfId="4449" xr:uid="{00000000-0005-0000-0000-0000EA090000}"/>
    <cellStyle name="fundodeentrada 3 4 2 7" xfId="5455" xr:uid="{00000000-0005-0000-0000-0000EB090000}"/>
    <cellStyle name="fundodeentrada 3 4 2 8" xfId="5543" xr:uid="{00000000-0005-0000-0000-0000EC090000}"/>
    <cellStyle name="fundodeentrada 3 4 3" xfId="2203" xr:uid="{00000000-0005-0000-0000-0000ED090000}"/>
    <cellStyle name="fundodeentrada 3 4 3 2" xfId="4296" xr:uid="{00000000-0005-0000-0000-0000EE090000}"/>
    <cellStyle name="fundodeentrada 3 4 3 3" xfId="6697" xr:uid="{00000000-0005-0000-0000-0000EF090000}"/>
    <cellStyle name="fundodeentrada 3 4 3 4" xfId="8160" xr:uid="{00000000-0005-0000-0000-0000F0090000}"/>
    <cellStyle name="fundodeentrada 3 4 4" xfId="2928" xr:uid="{00000000-0005-0000-0000-0000F1090000}"/>
    <cellStyle name="fundodeentrada 3 4 4 2" xfId="5409" xr:uid="{00000000-0005-0000-0000-0000F2090000}"/>
    <cellStyle name="fundodeentrada 3 4 4 3" xfId="7149" xr:uid="{00000000-0005-0000-0000-0000F3090000}"/>
    <cellStyle name="fundodeentrada 3 4 4 4" xfId="8561" xr:uid="{00000000-0005-0000-0000-0000F4090000}"/>
    <cellStyle name="fundodeentrada 3 4 5" xfId="1888" xr:uid="{00000000-0005-0000-0000-0000F5090000}"/>
    <cellStyle name="fundodeentrada 3 4 5 2" xfId="4885" xr:uid="{00000000-0005-0000-0000-0000F6090000}"/>
    <cellStyle name="fundodeentrada 3 4 5 3" xfId="6483" xr:uid="{00000000-0005-0000-0000-0000F7090000}"/>
    <cellStyle name="fundodeentrada 3 4 5 4" xfId="7966" xr:uid="{00000000-0005-0000-0000-0000F8090000}"/>
    <cellStyle name="fundodeentrada 3 4 6" xfId="2859" xr:uid="{00000000-0005-0000-0000-0000F9090000}"/>
    <cellStyle name="fundodeentrada 3 4 6 2" xfId="6143" xr:uid="{00000000-0005-0000-0000-0000FA090000}"/>
    <cellStyle name="fundodeentrada 3 4 6 3" xfId="7080" xr:uid="{00000000-0005-0000-0000-0000FB090000}"/>
    <cellStyle name="fundodeentrada 3 4 6 4" xfId="8492" xr:uid="{00000000-0005-0000-0000-0000FC090000}"/>
    <cellStyle name="fundodeentrada 3 4 7" xfId="4441" xr:uid="{00000000-0005-0000-0000-0000FD090000}"/>
    <cellStyle name="fundodeentrada 3 4 8" xfId="5820" xr:uid="{00000000-0005-0000-0000-0000FE090000}"/>
    <cellStyle name="fundodeentrada 3 4 9" xfId="7049" xr:uid="{00000000-0005-0000-0000-0000FF090000}"/>
    <cellStyle name="fundodeentrada 4" xfId="746" xr:uid="{00000000-0005-0000-0000-0000000A0000}"/>
    <cellStyle name="fundodeentrada 4 2" xfId="1099" xr:uid="{00000000-0005-0000-0000-0000010A0000}"/>
    <cellStyle name="fundodeentrada 4 2 2" xfId="1547" xr:uid="{00000000-0005-0000-0000-0000020A0000}"/>
    <cellStyle name="fundodeentrada 4 2 2 2" xfId="2707" xr:uid="{00000000-0005-0000-0000-0000030A0000}"/>
    <cellStyle name="fundodeentrada 4 2 2 2 2" xfId="3914" xr:uid="{00000000-0005-0000-0000-0000040A0000}"/>
    <cellStyle name="fundodeentrada 4 2 2 2 3" xfId="7012" xr:uid="{00000000-0005-0000-0000-0000050A0000}"/>
    <cellStyle name="fundodeentrada 4 2 2 2 4" xfId="8439" xr:uid="{00000000-0005-0000-0000-0000060A0000}"/>
    <cellStyle name="fundodeentrada 4 2 2 3" xfId="3244" xr:uid="{00000000-0005-0000-0000-0000070A0000}"/>
    <cellStyle name="fundodeentrada 4 2 2 3 2" xfId="3814" xr:uid="{00000000-0005-0000-0000-0000080A0000}"/>
    <cellStyle name="fundodeentrada 4 2 2 3 3" xfId="7465" xr:uid="{00000000-0005-0000-0000-0000090A0000}"/>
    <cellStyle name="fundodeentrada 4 2 2 3 4" xfId="8877" xr:uid="{00000000-0005-0000-0000-00000A0A0000}"/>
    <cellStyle name="fundodeentrada 4 2 2 4" xfId="3422" xr:uid="{00000000-0005-0000-0000-00000B0A0000}"/>
    <cellStyle name="fundodeentrada 4 2 2 4 2" xfId="3691" xr:uid="{00000000-0005-0000-0000-00000C0A0000}"/>
    <cellStyle name="fundodeentrada 4 2 2 4 3" xfId="7643" xr:uid="{00000000-0005-0000-0000-00000D0A0000}"/>
    <cellStyle name="fundodeentrada 4 2 2 4 4" xfId="9055" xr:uid="{00000000-0005-0000-0000-00000E0A0000}"/>
    <cellStyle name="fundodeentrada 4 2 2 5" xfId="3584" xr:uid="{00000000-0005-0000-0000-00000F0A0000}"/>
    <cellStyle name="fundodeentrada 4 2 2 5 2" xfId="6322" xr:uid="{00000000-0005-0000-0000-0000100A0000}"/>
    <cellStyle name="fundodeentrada 4 2 2 5 3" xfId="7805" xr:uid="{00000000-0005-0000-0000-0000110A0000}"/>
    <cellStyle name="fundodeentrada 4 2 2 5 4" xfId="9217" xr:uid="{00000000-0005-0000-0000-0000120A0000}"/>
    <cellStyle name="fundodeentrada 4 2 2 6" xfId="4487" xr:uid="{00000000-0005-0000-0000-0000130A0000}"/>
    <cellStyle name="fundodeentrada 4 2 2 7" xfId="6203" xr:uid="{00000000-0005-0000-0000-0000140A0000}"/>
    <cellStyle name="fundodeentrada 4 2 2 8" xfId="4577" xr:uid="{00000000-0005-0000-0000-0000150A0000}"/>
    <cellStyle name="fundodeentrada 4 2 3" xfId="2259" xr:uid="{00000000-0005-0000-0000-0000160A0000}"/>
    <cellStyle name="fundodeentrada 4 2 3 2" xfId="5528" xr:uid="{00000000-0005-0000-0000-0000170A0000}"/>
    <cellStyle name="fundodeentrada 4 2 3 3" xfId="6753" xr:uid="{00000000-0005-0000-0000-0000180A0000}"/>
    <cellStyle name="fundodeentrada 4 2 3 4" xfId="8216" xr:uid="{00000000-0005-0000-0000-0000190A0000}"/>
    <cellStyle name="fundodeentrada 4 2 4" xfId="2984" xr:uid="{00000000-0005-0000-0000-00001A0A0000}"/>
    <cellStyle name="fundodeentrada 4 2 4 2" xfId="6129" xr:uid="{00000000-0005-0000-0000-00001B0A0000}"/>
    <cellStyle name="fundodeentrada 4 2 4 3" xfId="7205" xr:uid="{00000000-0005-0000-0000-00001C0A0000}"/>
    <cellStyle name="fundodeentrada 4 2 4 4" xfId="8617" xr:uid="{00000000-0005-0000-0000-00001D0A0000}"/>
    <cellStyle name="fundodeentrada 4 2 5" xfId="2006" xr:uid="{00000000-0005-0000-0000-00001E0A0000}"/>
    <cellStyle name="fundodeentrada 4 2 5 2" xfId="4645" xr:uid="{00000000-0005-0000-0000-00001F0A0000}"/>
    <cellStyle name="fundodeentrada 4 2 5 3" xfId="6594" xr:uid="{00000000-0005-0000-0000-0000200A0000}"/>
    <cellStyle name="fundodeentrada 4 2 5 4" xfId="8075" xr:uid="{00000000-0005-0000-0000-0000210A0000}"/>
    <cellStyle name="fundodeentrada 4 2 6" xfId="1788" xr:uid="{00000000-0005-0000-0000-0000220A0000}"/>
    <cellStyle name="fundodeentrada 4 2 6 2" xfId="4496" xr:uid="{00000000-0005-0000-0000-0000230A0000}"/>
    <cellStyle name="fundodeentrada 4 2 6 3" xfId="6387" xr:uid="{00000000-0005-0000-0000-0000240A0000}"/>
    <cellStyle name="fundodeentrada 4 2 6 4" xfId="7871" xr:uid="{00000000-0005-0000-0000-0000250A0000}"/>
    <cellStyle name="fundodeentrada 4 2 7" xfId="4985" xr:uid="{00000000-0005-0000-0000-0000260A0000}"/>
    <cellStyle name="fundodeentrada 4 2 8" xfId="6234" xr:uid="{00000000-0005-0000-0000-0000270A0000}"/>
    <cellStyle name="fundodeentrada 4 2 9" xfId="6943" xr:uid="{00000000-0005-0000-0000-0000280A0000}"/>
    <cellStyle name="fundodeentrada 5" xfId="705" xr:uid="{00000000-0005-0000-0000-0000290A0000}"/>
    <cellStyle name="fundodeentrada 5 2" xfId="1059" xr:uid="{00000000-0005-0000-0000-00002A0A0000}"/>
    <cellStyle name="fundodeentrada 5 2 2" xfId="1507" xr:uid="{00000000-0005-0000-0000-00002B0A0000}"/>
    <cellStyle name="fundodeentrada 5 2 2 2" xfId="2667" xr:uid="{00000000-0005-0000-0000-00002C0A0000}"/>
    <cellStyle name="fundodeentrada 5 2 2 2 2" xfId="5832" xr:uid="{00000000-0005-0000-0000-00002D0A0000}"/>
    <cellStyle name="fundodeentrada 5 2 2 2 3" xfId="6972" xr:uid="{00000000-0005-0000-0000-00002E0A0000}"/>
    <cellStyle name="fundodeentrada 5 2 2 2 4" xfId="8399" xr:uid="{00000000-0005-0000-0000-00002F0A0000}"/>
    <cellStyle name="fundodeentrada 5 2 2 3" xfId="3204" xr:uid="{00000000-0005-0000-0000-0000300A0000}"/>
    <cellStyle name="fundodeentrada 5 2 2 3 2" xfId="3834" xr:uid="{00000000-0005-0000-0000-0000310A0000}"/>
    <cellStyle name="fundodeentrada 5 2 2 3 3" xfId="7425" xr:uid="{00000000-0005-0000-0000-0000320A0000}"/>
    <cellStyle name="fundodeentrada 5 2 2 3 4" xfId="8837" xr:uid="{00000000-0005-0000-0000-0000330A0000}"/>
    <cellStyle name="fundodeentrada 5 2 2 4" xfId="3382" xr:uid="{00000000-0005-0000-0000-0000340A0000}"/>
    <cellStyle name="fundodeentrada 5 2 2 4 2" xfId="3718" xr:uid="{00000000-0005-0000-0000-0000350A0000}"/>
    <cellStyle name="fundodeentrada 5 2 2 4 3" xfId="7603" xr:uid="{00000000-0005-0000-0000-0000360A0000}"/>
    <cellStyle name="fundodeentrada 5 2 2 4 4" xfId="9015" xr:uid="{00000000-0005-0000-0000-0000370A0000}"/>
    <cellStyle name="fundodeentrada 5 2 2 5" xfId="3544" xr:uid="{00000000-0005-0000-0000-0000380A0000}"/>
    <cellStyle name="fundodeentrada 5 2 2 5 2" xfId="441" xr:uid="{00000000-0005-0000-0000-0000390A0000}"/>
    <cellStyle name="fundodeentrada 5 2 2 5 3" xfId="7765" xr:uid="{00000000-0005-0000-0000-00003A0A0000}"/>
    <cellStyle name="fundodeentrada 5 2 2 5 4" xfId="9177" xr:uid="{00000000-0005-0000-0000-00003B0A0000}"/>
    <cellStyle name="fundodeentrada 5 2 2 6" xfId="4047" xr:uid="{00000000-0005-0000-0000-00003C0A0000}"/>
    <cellStyle name="fundodeentrada 5 2 2 7" xfId="5774" xr:uid="{00000000-0005-0000-0000-00003D0A0000}"/>
    <cellStyle name="fundodeentrada 5 2 2 8" xfId="4096" xr:uid="{00000000-0005-0000-0000-00003E0A0000}"/>
    <cellStyle name="fundodeentrada 5 2 3" xfId="2219" xr:uid="{00000000-0005-0000-0000-00003F0A0000}"/>
    <cellStyle name="fundodeentrada 5 2 3 2" xfId="5157" xr:uid="{00000000-0005-0000-0000-0000400A0000}"/>
    <cellStyle name="fundodeentrada 5 2 3 3" xfId="6713" xr:uid="{00000000-0005-0000-0000-0000410A0000}"/>
    <cellStyle name="fundodeentrada 5 2 3 4" xfId="8176" xr:uid="{00000000-0005-0000-0000-0000420A0000}"/>
    <cellStyle name="fundodeentrada 5 2 4" xfId="2944" xr:uid="{00000000-0005-0000-0000-0000430A0000}"/>
    <cellStyle name="fundodeentrada 5 2 4 2" xfId="5652" xr:uid="{00000000-0005-0000-0000-0000440A0000}"/>
    <cellStyle name="fundodeentrada 5 2 4 3" xfId="7165" xr:uid="{00000000-0005-0000-0000-0000450A0000}"/>
    <cellStyle name="fundodeentrada 5 2 4 4" xfId="8577" xr:uid="{00000000-0005-0000-0000-0000460A0000}"/>
    <cellStyle name="fundodeentrada 5 2 5" xfId="1895" xr:uid="{00000000-0005-0000-0000-0000470A0000}"/>
    <cellStyle name="fundodeentrada 5 2 5 2" xfId="4983" xr:uid="{00000000-0005-0000-0000-0000480A0000}"/>
    <cellStyle name="fundodeentrada 5 2 5 3" xfId="6490" xr:uid="{00000000-0005-0000-0000-0000490A0000}"/>
    <cellStyle name="fundodeentrada 5 2 5 4" xfId="7973" xr:uid="{00000000-0005-0000-0000-00004A0A0000}"/>
    <cellStyle name="fundodeentrada 5 2 6" xfId="3275" xr:uid="{00000000-0005-0000-0000-00004B0A0000}"/>
    <cellStyle name="fundodeentrada 5 2 6 2" xfId="3793" xr:uid="{00000000-0005-0000-0000-00004C0A0000}"/>
    <cellStyle name="fundodeentrada 5 2 6 3" xfId="7496" xr:uid="{00000000-0005-0000-0000-00004D0A0000}"/>
    <cellStyle name="fundodeentrada 5 2 6 4" xfId="8908" xr:uid="{00000000-0005-0000-0000-00004E0A0000}"/>
    <cellStyle name="fundodeentrada 5 2 7" xfId="4471" xr:uid="{00000000-0005-0000-0000-00004F0A0000}"/>
    <cellStyle name="fundodeentrada 5 2 8" xfId="4516" xr:uid="{00000000-0005-0000-0000-0000500A0000}"/>
    <cellStyle name="fundodeentrada 5 2 9" xfId="3933" xr:uid="{00000000-0005-0000-0000-0000510A0000}"/>
    <cellStyle name="fundodeentrada 6" xfId="1017" xr:uid="{00000000-0005-0000-0000-0000520A0000}"/>
    <cellStyle name="fundodeentrada 6 2" xfId="1465" xr:uid="{00000000-0005-0000-0000-0000530A0000}"/>
    <cellStyle name="fundodeentrada 6 2 2" xfId="2625" xr:uid="{00000000-0005-0000-0000-0000540A0000}"/>
    <cellStyle name="fundodeentrada 6 2 2 2" xfId="5788" xr:uid="{00000000-0005-0000-0000-0000550A0000}"/>
    <cellStyle name="fundodeentrada 6 2 2 3" xfId="6937" xr:uid="{00000000-0005-0000-0000-0000560A0000}"/>
    <cellStyle name="fundodeentrada 6 2 2 4" xfId="8366" xr:uid="{00000000-0005-0000-0000-0000570A0000}"/>
    <cellStyle name="fundodeentrada 6 2 3" xfId="3168" xr:uid="{00000000-0005-0000-0000-0000580A0000}"/>
    <cellStyle name="fundodeentrada 6 2 3 2" xfId="5082" xr:uid="{00000000-0005-0000-0000-0000590A0000}"/>
    <cellStyle name="fundodeentrada 6 2 3 3" xfId="7389" xr:uid="{00000000-0005-0000-0000-00005A0A0000}"/>
    <cellStyle name="fundodeentrada 6 2 3 4" xfId="8801" xr:uid="{00000000-0005-0000-0000-00005B0A0000}"/>
    <cellStyle name="fundodeentrada 6 2 4" xfId="3349" xr:uid="{00000000-0005-0000-0000-00005C0A0000}"/>
    <cellStyle name="fundodeentrada 6 2 4 2" xfId="4253" xr:uid="{00000000-0005-0000-0000-00005D0A0000}"/>
    <cellStyle name="fundodeentrada 6 2 4 3" xfId="7570" xr:uid="{00000000-0005-0000-0000-00005E0A0000}"/>
    <cellStyle name="fundodeentrada 6 2 4 4" xfId="8982" xr:uid="{00000000-0005-0000-0000-00005F0A0000}"/>
    <cellStyle name="fundodeentrada 6 2 5" xfId="3511" xr:uid="{00000000-0005-0000-0000-0000600A0000}"/>
    <cellStyle name="fundodeentrada 6 2 5 2" xfId="3628" xr:uid="{00000000-0005-0000-0000-0000610A0000}"/>
    <cellStyle name="fundodeentrada 6 2 5 3" xfId="7732" xr:uid="{00000000-0005-0000-0000-0000620A0000}"/>
    <cellStyle name="fundodeentrada 6 2 5 4" xfId="9144" xr:uid="{00000000-0005-0000-0000-0000630A0000}"/>
    <cellStyle name="fundodeentrada 6 2 6" xfId="6264" xr:uid="{00000000-0005-0000-0000-0000640A0000}"/>
    <cellStyle name="fundodeentrada 6 2 7" xfId="6148" xr:uid="{00000000-0005-0000-0000-0000650A0000}"/>
    <cellStyle name="fundodeentrada 6 2 8" xfId="4665" xr:uid="{00000000-0005-0000-0000-0000660A0000}"/>
    <cellStyle name="fundodeentrada 6 3" xfId="2177" xr:uid="{00000000-0005-0000-0000-0000670A0000}"/>
    <cellStyle name="fundodeentrada 6 3 2" xfId="5577" xr:uid="{00000000-0005-0000-0000-0000680A0000}"/>
    <cellStyle name="fundodeentrada 6 3 3" xfId="6678" xr:uid="{00000000-0005-0000-0000-0000690A0000}"/>
    <cellStyle name="fundodeentrada 6 3 4" xfId="8143" xr:uid="{00000000-0005-0000-0000-00006A0A0000}"/>
    <cellStyle name="fundodeentrada 6 4" xfId="2908" xr:uid="{00000000-0005-0000-0000-00006B0A0000}"/>
    <cellStyle name="fundodeentrada 6 4 2" xfId="5049" xr:uid="{00000000-0005-0000-0000-00006C0A0000}"/>
    <cellStyle name="fundodeentrada 6 4 3" xfId="7129" xr:uid="{00000000-0005-0000-0000-00006D0A0000}"/>
    <cellStyle name="fundodeentrada 6 4 4" xfId="8541" xr:uid="{00000000-0005-0000-0000-00006E0A0000}"/>
    <cellStyle name="fundodeentrada 6 5" xfId="1955" xr:uid="{00000000-0005-0000-0000-00006F0A0000}"/>
    <cellStyle name="fundodeentrada 6 5 2" xfId="4348" xr:uid="{00000000-0005-0000-0000-0000700A0000}"/>
    <cellStyle name="fundodeentrada 6 5 3" xfId="6543" xr:uid="{00000000-0005-0000-0000-0000710A0000}"/>
    <cellStyle name="fundodeentrada 6 5 4" xfId="8024" xr:uid="{00000000-0005-0000-0000-0000720A0000}"/>
    <cellStyle name="fundodeentrada 6 6" xfId="3104" xr:uid="{00000000-0005-0000-0000-0000730A0000}"/>
    <cellStyle name="fundodeentrada 6 6 2" xfId="6181" xr:uid="{00000000-0005-0000-0000-0000740A0000}"/>
    <cellStyle name="fundodeentrada 6 6 3" xfId="7325" xr:uid="{00000000-0005-0000-0000-0000750A0000}"/>
    <cellStyle name="fundodeentrada 6 6 4" xfId="8737" xr:uid="{00000000-0005-0000-0000-0000760A0000}"/>
    <cellStyle name="fundodeentrada 6 7" xfId="5450" xr:uid="{00000000-0005-0000-0000-0000770A0000}"/>
    <cellStyle name="fundodeentrada 6 8" xfId="5057" xr:uid="{00000000-0005-0000-0000-0000780A0000}"/>
    <cellStyle name="fundodeentrada 6 9" xfId="4394" xr:uid="{00000000-0005-0000-0000-0000790A0000}"/>
    <cellStyle name="fundoentrada" xfId="526" xr:uid="{00000000-0005-0000-0000-00007A0A0000}"/>
    <cellStyle name="Grey" xfId="404" xr:uid="{00000000-0005-0000-0000-00007B0A0000}"/>
    <cellStyle name="Grey 2" xfId="527" xr:uid="{00000000-0005-0000-0000-00007C0A0000}"/>
    <cellStyle name="HEADER" xfId="405" xr:uid="{00000000-0005-0000-0000-00007D0A0000}"/>
    <cellStyle name="Header1" xfId="406" xr:uid="{00000000-0005-0000-0000-00007E0A0000}"/>
    <cellStyle name="Header1 2" xfId="9249" xr:uid="{00000000-0005-0000-0000-00007F0A0000}"/>
    <cellStyle name="Header2" xfId="407" xr:uid="{00000000-0005-0000-0000-0000800A0000}"/>
    <cellStyle name="Header2 2" xfId="439" xr:uid="{00000000-0005-0000-0000-0000810A0000}"/>
    <cellStyle name="Header2 2 2" xfId="671" xr:uid="{00000000-0005-0000-0000-0000820A0000}"/>
    <cellStyle name="Header2 2 2 2" xfId="760" xr:uid="{00000000-0005-0000-0000-0000830A0000}"/>
    <cellStyle name="Header2 2 2 2 2" xfId="1113" xr:uid="{00000000-0005-0000-0000-0000840A0000}"/>
    <cellStyle name="Header2 2 2 2 2 2" xfId="1561" xr:uid="{00000000-0005-0000-0000-0000850A0000}"/>
    <cellStyle name="Header2 2 2 2 2 2 2" xfId="2721" xr:uid="{00000000-0005-0000-0000-0000860A0000}"/>
    <cellStyle name="Header2 2 2 2 2 2 2 2" xfId="4007" xr:uid="{00000000-0005-0000-0000-0000870A0000}"/>
    <cellStyle name="Header2 2 2 2 2 2 2 3" xfId="7026" xr:uid="{00000000-0005-0000-0000-0000880A0000}"/>
    <cellStyle name="Header2 2 2 2 2 2 2 4" xfId="8453" xr:uid="{00000000-0005-0000-0000-0000890A0000}"/>
    <cellStyle name="Header2 2 2 2 2 2 3" xfId="3258" xr:uid="{00000000-0005-0000-0000-00008A0A0000}"/>
    <cellStyle name="Header2 2 2 2 2 2 3 2" xfId="3959" xr:uid="{00000000-0005-0000-0000-00008B0A0000}"/>
    <cellStyle name="Header2 2 2 2 2 2 3 3" xfId="7479" xr:uid="{00000000-0005-0000-0000-00008C0A0000}"/>
    <cellStyle name="Header2 2 2 2 2 2 3 4" xfId="8891" xr:uid="{00000000-0005-0000-0000-00008D0A0000}"/>
    <cellStyle name="Header2 2 2 2 2 2 4" xfId="3436" xr:uid="{00000000-0005-0000-0000-00008E0A0000}"/>
    <cellStyle name="Header2 2 2 2 2 2 4 2" xfId="3680" xr:uid="{00000000-0005-0000-0000-00008F0A0000}"/>
    <cellStyle name="Header2 2 2 2 2 2 4 3" xfId="7657" xr:uid="{00000000-0005-0000-0000-0000900A0000}"/>
    <cellStyle name="Header2 2 2 2 2 2 4 4" xfId="9069" xr:uid="{00000000-0005-0000-0000-0000910A0000}"/>
    <cellStyle name="Header2 2 2 2 2 2 5" xfId="3598" xr:uid="{00000000-0005-0000-0000-0000920A0000}"/>
    <cellStyle name="Header2 2 2 2 2 2 5 2" xfId="6336" xr:uid="{00000000-0005-0000-0000-0000930A0000}"/>
    <cellStyle name="Header2 2 2 2 2 2 5 3" xfId="7819" xr:uid="{00000000-0005-0000-0000-0000940A0000}"/>
    <cellStyle name="Header2 2 2 2 2 2 5 4" xfId="9231" xr:uid="{00000000-0005-0000-0000-0000950A0000}"/>
    <cellStyle name="Header2 2 2 2 2 2 6" xfId="4839" xr:uid="{00000000-0005-0000-0000-0000960A0000}"/>
    <cellStyle name="Header2 2 2 2 2 2 7" xfId="3876" xr:uid="{00000000-0005-0000-0000-0000970A0000}"/>
    <cellStyle name="Header2 2 2 2 2 2 8" xfId="4534" xr:uid="{00000000-0005-0000-0000-0000980A0000}"/>
    <cellStyle name="Header2 2 2 2 2 3" xfId="2273" xr:uid="{00000000-0005-0000-0000-0000990A0000}"/>
    <cellStyle name="Header2 2 2 2 2 3 2" xfId="4493" xr:uid="{00000000-0005-0000-0000-00009A0A0000}"/>
    <cellStyle name="Header2 2 2 2 2 3 3" xfId="6767" xr:uid="{00000000-0005-0000-0000-00009B0A0000}"/>
    <cellStyle name="Header2 2 2 2 2 3 4" xfId="8230" xr:uid="{00000000-0005-0000-0000-00009C0A0000}"/>
    <cellStyle name="Header2 2 2 2 2 4" xfId="2998" xr:uid="{00000000-0005-0000-0000-00009D0A0000}"/>
    <cellStyle name="Header2 2 2 2 2 4 2" xfId="4468" xr:uid="{00000000-0005-0000-0000-00009E0A0000}"/>
    <cellStyle name="Header2 2 2 2 2 4 3" xfId="7219" xr:uid="{00000000-0005-0000-0000-00009F0A0000}"/>
    <cellStyle name="Header2 2 2 2 2 4 4" xfId="8631" xr:uid="{00000000-0005-0000-0000-0000A00A0000}"/>
    <cellStyle name="Header2 2 2 2 2 5" xfId="1768" xr:uid="{00000000-0005-0000-0000-0000A10A0000}"/>
    <cellStyle name="Header2 2 2 2 2 5 2" xfId="5440" xr:uid="{00000000-0005-0000-0000-0000A20A0000}"/>
    <cellStyle name="Header2 2 2 2 2 5 3" xfId="6367" xr:uid="{00000000-0005-0000-0000-0000A30A0000}"/>
    <cellStyle name="Header2 2 2 2 2 5 4" xfId="7851" xr:uid="{00000000-0005-0000-0000-0000A40A0000}"/>
    <cellStyle name="Header2 2 2 2 2 6" xfId="1962" xr:uid="{00000000-0005-0000-0000-0000A50A0000}"/>
    <cellStyle name="Header2 2 2 2 2 6 2" xfId="5581" xr:uid="{00000000-0005-0000-0000-0000A60A0000}"/>
    <cellStyle name="Header2 2 2 2 2 6 3" xfId="6550" xr:uid="{00000000-0005-0000-0000-0000A70A0000}"/>
    <cellStyle name="Header2 2 2 2 2 6 4" xfId="8031" xr:uid="{00000000-0005-0000-0000-0000A80A0000}"/>
    <cellStyle name="Header2 2 2 2 2 7" xfId="3860" xr:uid="{00000000-0005-0000-0000-0000A90A0000}"/>
    <cellStyle name="Header2 2 2 2 2 8" xfId="4035" xr:uid="{00000000-0005-0000-0000-0000AA0A0000}"/>
    <cellStyle name="Header2 2 2 2 2 9" xfId="6788" xr:uid="{00000000-0005-0000-0000-0000AB0A0000}"/>
    <cellStyle name="Header2 2 2 2 3" xfId="4180" xr:uid="{00000000-0005-0000-0000-0000AC0A0000}"/>
    <cellStyle name="Header2 2 2 3" xfId="719" xr:uid="{00000000-0005-0000-0000-0000AD0A0000}"/>
    <cellStyle name="Header2 2 3" xfId="740" xr:uid="{00000000-0005-0000-0000-0000AE0A0000}"/>
    <cellStyle name="Header2 2 3 2" xfId="1093" xr:uid="{00000000-0005-0000-0000-0000AF0A0000}"/>
    <cellStyle name="Header2 2 3 2 2" xfId="1541" xr:uid="{00000000-0005-0000-0000-0000B00A0000}"/>
    <cellStyle name="Header2 2 3 2 2 2" xfId="2701" xr:uid="{00000000-0005-0000-0000-0000B10A0000}"/>
    <cellStyle name="Header2 2 3 2 2 2 2" xfId="4011" xr:uid="{00000000-0005-0000-0000-0000B20A0000}"/>
    <cellStyle name="Header2 2 3 2 2 2 3" xfId="7006" xr:uid="{00000000-0005-0000-0000-0000B30A0000}"/>
    <cellStyle name="Header2 2 3 2 2 2 4" xfId="8433" xr:uid="{00000000-0005-0000-0000-0000B40A0000}"/>
    <cellStyle name="Header2 2 3 2 2 3" xfId="3238" xr:uid="{00000000-0005-0000-0000-0000B50A0000}"/>
    <cellStyle name="Header2 2 3 2 2 3 2" xfId="3817" xr:uid="{00000000-0005-0000-0000-0000B60A0000}"/>
    <cellStyle name="Header2 2 3 2 2 3 3" xfId="7459" xr:uid="{00000000-0005-0000-0000-0000B70A0000}"/>
    <cellStyle name="Header2 2 3 2 2 3 4" xfId="8871" xr:uid="{00000000-0005-0000-0000-0000B80A0000}"/>
    <cellStyle name="Header2 2 3 2 2 4" xfId="3416" xr:uid="{00000000-0005-0000-0000-0000B90A0000}"/>
    <cellStyle name="Header2 2 3 2 2 4 2" xfId="3695" xr:uid="{00000000-0005-0000-0000-0000BA0A0000}"/>
    <cellStyle name="Header2 2 3 2 2 4 3" xfId="7637" xr:uid="{00000000-0005-0000-0000-0000BB0A0000}"/>
    <cellStyle name="Header2 2 3 2 2 4 4" xfId="9049" xr:uid="{00000000-0005-0000-0000-0000BC0A0000}"/>
    <cellStyle name="Header2 2 3 2 2 5" xfId="3578" xr:uid="{00000000-0005-0000-0000-0000BD0A0000}"/>
    <cellStyle name="Header2 2 3 2 2 5 2" xfId="6316" xr:uid="{00000000-0005-0000-0000-0000BE0A0000}"/>
    <cellStyle name="Header2 2 3 2 2 5 3" xfId="7799" xr:uid="{00000000-0005-0000-0000-0000BF0A0000}"/>
    <cellStyle name="Header2 2 3 2 2 5 4" xfId="9211" xr:uid="{00000000-0005-0000-0000-0000C00A0000}"/>
    <cellStyle name="Header2 2 3 2 2 6" xfId="5137" xr:uid="{00000000-0005-0000-0000-0000C10A0000}"/>
    <cellStyle name="Header2 2 3 2 2 7" xfId="5035" xr:uid="{00000000-0005-0000-0000-0000C20A0000}"/>
    <cellStyle name="Header2 2 3 2 2 8" xfId="3871" xr:uid="{00000000-0005-0000-0000-0000C30A0000}"/>
    <cellStyle name="Header2 2 3 2 3" xfId="2253" xr:uid="{00000000-0005-0000-0000-0000C40A0000}"/>
    <cellStyle name="Header2 2 3 2 3 2" xfId="4636" xr:uid="{00000000-0005-0000-0000-0000C50A0000}"/>
    <cellStyle name="Header2 2 3 2 3 3" xfId="6747" xr:uid="{00000000-0005-0000-0000-0000C60A0000}"/>
    <cellStyle name="Header2 2 3 2 3 4" xfId="8210" xr:uid="{00000000-0005-0000-0000-0000C70A0000}"/>
    <cellStyle name="Header2 2 3 2 4" xfId="2978" xr:uid="{00000000-0005-0000-0000-0000C80A0000}"/>
    <cellStyle name="Header2 2 3 2 4 2" xfId="4411" xr:uid="{00000000-0005-0000-0000-0000C90A0000}"/>
    <cellStyle name="Header2 2 3 2 4 3" xfId="7199" xr:uid="{00000000-0005-0000-0000-0000CA0A0000}"/>
    <cellStyle name="Header2 2 3 2 4 4" xfId="8611" xr:uid="{00000000-0005-0000-0000-0000CB0A0000}"/>
    <cellStyle name="Header2 2 3 2 5" xfId="1911" xr:uid="{00000000-0005-0000-0000-0000CC0A0000}"/>
    <cellStyle name="Header2 2 3 2 5 2" xfId="5475" xr:uid="{00000000-0005-0000-0000-0000CD0A0000}"/>
    <cellStyle name="Header2 2 3 2 5 3" xfId="6506" xr:uid="{00000000-0005-0000-0000-0000CE0A0000}"/>
    <cellStyle name="Header2 2 3 2 5 4" xfId="7989" xr:uid="{00000000-0005-0000-0000-0000CF0A0000}"/>
    <cellStyle name="Header2 2 3 2 6" xfId="2025" xr:uid="{00000000-0005-0000-0000-0000D00A0000}"/>
    <cellStyle name="Header2 2 3 2 6 2" xfId="5245" xr:uid="{00000000-0005-0000-0000-0000D10A0000}"/>
    <cellStyle name="Header2 2 3 2 6 3" xfId="6613" xr:uid="{00000000-0005-0000-0000-0000D20A0000}"/>
    <cellStyle name="Header2 2 3 2 6 4" xfId="8094" xr:uid="{00000000-0005-0000-0000-0000D30A0000}"/>
    <cellStyle name="Header2 2 3 2 7" xfId="5936" xr:uid="{00000000-0005-0000-0000-0000D40A0000}"/>
    <cellStyle name="Header2 2 3 2 8" xfId="5915" xr:uid="{00000000-0005-0000-0000-0000D50A0000}"/>
    <cellStyle name="Header2 2 3 2 9" xfId="4039" xr:uid="{00000000-0005-0000-0000-0000D60A0000}"/>
    <cellStyle name="Header2 2 3 3" xfId="4165" xr:uid="{00000000-0005-0000-0000-0000D70A0000}"/>
    <cellStyle name="Header2 2 4" xfId="699" xr:uid="{00000000-0005-0000-0000-0000D80A0000}"/>
    <cellStyle name="Header2 2 4 2" xfId="1053" xr:uid="{00000000-0005-0000-0000-0000D90A0000}"/>
    <cellStyle name="Header2 2 4 2 2" xfId="1501" xr:uid="{00000000-0005-0000-0000-0000DA0A0000}"/>
    <cellStyle name="Header2 2 4 2 2 2" xfId="2661" xr:uid="{00000000-0005-0000-0000-0000DB0A0000}"/>
    <cellStyle name="Header2 2 4 2 2 2 2" xfId="5974" xr:uid="{00000000-0005-0000-0000-0000DC0A0000}"/>
    <cellStyle name="Header2 2 4 2 2 2 3" xfId="6966" xr:uid="{00000000-0005-0000-0000-0000DD0A0000}"/>
    <cellStyle name="Header2 2 4 2 2 2 4" xfId="8393" xr:uid="{00000000-0005-0000-0000-0000DE0A0000}"/>
    <cellStyle name="Header2 2 4 2 2 3" xfId="3198" xr:uid="{00000000-0005-0000-0000-0000DF0A0000}"/>
    <cellStyle name="Header2 2 4 2 2 3 2" xfId="3837" xr:uid="{00000000-0005-0000-0000-0000E00A0000}"/>
    <cellStyle name="Header2 2 4 2 2 3 3" xfId="7419" xr:uid="{00000000-0005-0000-0000-0000E10A0000}"/>
    <cellStyle name="Header2 2 4 2 2 3 4" xfId="8831" xr:uid="{00000000-0005-0000-0000-0000E20A0000}"/>
    <cellStyle name="Header2 2 4 2 2 4" xfId="3376" xr:uid="{00000000-0005-0000-0000-0000E30A0000}"/>
    <cellStyle name="Header2 2 4 2 2 4 2" xfId="4244" xr:uid="{00000000-0005-0000-0000-0000E40A0000}"/>
    <cellStyle name="Header2 2 4 2 2 4 3" xfId="7597" xr:uid="{00000000-0005-0000-0000-0000E50A0000}"/>
    <cellStyle name="Header2 2 4 2 2 4 4" xfId="9009" xr:uid="{00000000-0005-0000-0000-0000E60A0000}"/>
    <cellStyle name="Header2 2 4 2 2 5" xfId="3538" xr:uid="{00000000-0005-0000-0000-0000E70A0000}"/>
    <cellStyle name="Header2 2 4 2 2 5 2" xfId="415" xr:uid="{00000000-0005-0000-0000-0000E80A0000}"/>
    <cellStyle name="Header2 2 4 2 2 5 3" xfId="7759" xr:uid="{00000000-0005-0000-0000-0000E90A0000}"/>
    <cellStyle name="Header2 2 4 2 2 5 4" xfId="9171" xr:uid="{00000000-0005-0000-0000-0000EA0A0000}"/>
    <cellStyle name="Header2 2 4 2 2 6" xfId="4812" xr:uid="{00000000-0005-0000-0000-0000EB0A0000}"/>
    <cellStyle name="Header2 2 4 2 2 7" xfId="5948" xr:uid="{00000000-0005-0000-0000-0000EC0A0000}"/>
    <cellStyle name="Header2 2 4 2 2 8" xfId="4297" xr:uid="{00000000-0005-0000-0000-0000ED0A0000}"/>
    <cellStyle name="Header2 2 4 2 3" xfId="2213" xr:uid="{00000000-0005-0000-0000-0000EE0A0000}"/>
    <cellStyle name="Header2 2 4 2 3 2" xfId="4667" xr:uid="{00000000-0005-0000-0000-0000EF0A0000}"/>
    <cellStyle name="Header2 2 4 2 3 3" xfId="6707" xr:uid="{00000000-0005-0000-0000-0000F00A0000}"/>
    <cellStyle name="Header2 2 4 2 3 4" xfId="8170" xr:uid="{00000000-0005-0000-0000-0000F10A0000}"/>
    <cellStyle name="Header2 2 4 2 4" xfId="2938" xr:uid="{00000000-0005-0000-0000-0000F20A0000}"/>
    <cellStyle name="Header2 2 4 2 4 2" xfId="4950" xr:uid="{00000000-0005-0000-0000-0000F30A0000}"/>
    <cellStyle name="Header2 2 4 2 4 3" xfId="7159" xr:uid="{00000000-0005-0000-0000-0000F40A0000}"/>
    <cellStyle name="Header2 2 4 2 4 4" xfId="8571" xr:uid="{00000000-0005-0000-0000-0000F50A0000}"/>
    <cellStyle name="Header2 2 4 2 5" xfId="1968" xr:uid="{00000000-0005-0000-0000-0000F60A0000}"/>
    <cellStyle name="Header2 2 4 2 5 2" xfId="5372" xr:uid="{00000000-0005-0000-0000-0000F70A0000}"/>
    <cellStyle name="Header2 2 4 2 5 3" xfId="6556" xr:uid="{00000000-0005-0000-0000-0000F80A0000}"/>
    <cellStyle name="Header2 2 4 2 5 4" xfId="8037" xr:uid="{00000000-0005-0000-0000-0000F90A0000}"/>
    <cellStyle name="Header2 2 4 2 6" xfId="2855" xr:uid="{00000000-0005-0000-0000-0000FA0A0000}"/>
    <cellStyle name="Header2 2 4 2 6 2" xfId="5048" xr:uid="{00000000-0005-0000-0000-0000FB0A0000}"/>
    <cellStyle name="Header2 2 4 2 6 3" xfId="7076" xr:uid="{00000000-0005-0000-0000-0000FC0A0000}"/>
    <cellStyle name="Header2 2 4 2 6 4" xfId="8488" xr:uid="{00000000-0005-0000-0000-0000FD0A0000}"/>
    <cellStyle name="Header2 2 4 2 7" xfId="5321" xr:uid="{00000000-0005-0000-0000-0000FE0A0000}"/>
    <cellStyle name="Header2 2 4 2 8" xfId="5415" xr:uid="{00000000-0005-0000-0000-0000FF0A0000}"/>
    <cellStyle name="Header2 2 4 2 9" xfId="5808" xr:uid="{00000000-0005-0000-0000-0000000B0000}"/>
    <cellStyle name="Header2 2 4 3" xfId="4131" xr:uid="{00000000-0005-0000-0000-0000010B0000}"/>
    <cellStyle name="Header2 3" xfId="672" xr:uid="{00000000-0005-0000-0000-0000020B0000}"/>
    <cellStyle name="Header2 3 2" xfId="1033" xr:uid="{00000000-0005-0000-0000-0000030B0000}"/>
    <cellStyle name="Header2 3 2 2" xfId="1481" xr:uid="{00000000-0005-0000-0000-0000040B0000}"/>
    <cellStyle name="Header2 3 2 2 2" xfId="2641" xr:uid="{00000000-0005-0000-0000-0000050B0000}"/>
    <cellStyle name="Header2 3 2 2 2 2" xfId="4762" xr:uid="{00000000-0005-0000-0000-0000060B0000}"/>
    <cellStyle name="Header2 3 2 2 2 3" xfId="6946" xr:uid="{00000000-0005-0000-0000-0000070B0000}"/>
    <cellStyle name="Header2 3 2 2 2 4" xfId="8373" xr:uid="{00000000-0005-0000-0000-0000080B0000}"/>
    <cellStyle name="Header2 3 2 2 3" xfId="3178" xr:uid="{00000000-0005-0000-0000-0000090B0000}"/>
    <cellStyle name="Header2 3 2 2 3 2" xfId="5042" xr:uid="{00000000-0005-0000-0000-00000A0B0000}"/>
    <cellStyle name="Header2 3 2 2 3 3" xfId="7399" xr:uid="{00000000-0005-0000-0000-00000B0B0000}"/>
    <cellStyle name="Header2 3 2 2 3 4" xfId="8811" xr:uid="{00000000-0005-0000-0000-00000C0B0000}"/>
    <cellStyle name="Header2 3 2 2 4" xfId="3356" xr:uid="{00000000-0005-0000-0000-00000D0B0000}"/>
    <cellStyle name="Header2 3 2 2 4 2" xfId="3735" xr:uid="{00000000-0005-0000-0000-00000E0B0000}"/>
    <cellStyle name="Header2 3 2 2 4 3" xfId="7577" xr:uid="{00000000-0005-0000-0000-00000F0B0000}"/>
    <cellStyle name="Header2 3 2 2 4 4" xfId="8989" xr:uid="{00000000-0005-0000-0000-0000100B0000}"/>
    <cellStyle name="Header2 3 2 2 5" xfId="3518" xr:uid="{00000000-0005-0000-0000-0000110B0000}"/>
    <cellStyle name="Header2 3 2 2 5 2" xfId="3623" xr:uid="{00000000-0005-0000-0000-0000120B0000}"/>
    <cellStyle name="Header2 3 2 2 5 3" xfId="7739" xr:uid="{00000000-0005-0000-0000-0000130B0000}"/>
    <cellStyle name="Header2 3 2 2 5 4" xfId="9151" xr:uid="{00000000-0005-0000-0000-0000140B0000}"/>
    <cellStyle name="Header2 3 2 2 6" xfId="4419" xr:uid="{00000000-0005-0000-0000-0000150B0000}"/>
    <cellStyle name="Header2 3 2 2 7" xfId="4583" xr:uid="{00000000-0005-0000-0000-0000160B0000}"/>
    <cellStyle name="Header2 3 2 2 8" xfId="5676" xr:uid="{00000000-0005-0000-0000-0000170B0000}"/>
    <cellStyle name="Header2 3 2 3" xfId="2193" xr:uid="{00000000-0005-0000-0000-0000180B0000}"/>
    <cellStyle name="Header2 3 2 3 2" xfId="4830" xr:uid="{00000000-0005-0000-0000-0000190B0000}"/>
    <cellStyle name="Header2 3 2 3 3" xfId="6687" xr:uid="{00000000-0005-0000-0000-00001A0B0000}"/>
    <cellStyle name="Header2 3 2 3 4" xfId="8150" xr:uid="{00000000-0005-0000-0000-00001B0B0000}"/>
    <cellStyle name="Header2 3 2 4" xfId="2918" xr:uid="{00000000-0005-0000-0000-00001C0B0000}"/>
    <cellStyle name="Header2 3 2 4 2" xfId="5741" xr:uid="{00000000-0005-0000-0000-00001D0B0000}"/>
    <cellStyle name="Header2 3 2 4 3" xfId="7139" xr:uid="{00000000-0005-0000-0000-00001E0B0000}"/>
    <cellStyle name="Header2 3 2 4 4" xfId="8551" xr:uid="{00000000-0005-0000-0000-00001F0B0000}"/>
    <cellStyle name="Header2 3 2 5" xfId="1808" xr:uid="{00000000-0005-0000-0000-0000200B0000}"/>
    <cellStyle name="Header2 3 2 5 2" xfId="5379" xr:uid="{00000000-0005-0000-0000-0000210B0000}"/>
    <cellStyle name="Header2 3 2 5 3" xfId="6407" xr:uid="{00000000-0005-0000-0000-0000220B0000}"/>
    <cellStyle name="Header2 3 2 5 4" xfId="7891" xr:uid="{00000000-0005-0000-0000-0000230B0000}"/>
    <cellStyle name="Header2 3 2 6" xfId="3283" xr:uid="{00000000-0005-0000-0000-0000240B0000}"/>
    <cellStyle name="Header2 3 2 6 2" xfId="3788" xr:uid="{00000000-0005-0000-0000-0000250B0000}"/>
    <cellStyle name="Header2 3 2 6 3" xfId="7504" xr:uid="{00000000-0005-0000-0000-0000260B0000}"/>
    <cellStyle name="Header2 3 2 6 4" xfId="8916" xr:uid="{00000000-0005-0000-0000-0000270B0000}"/>
    <cellStyle name="Header2 3 2 7" xfId="4609" xr:uid="{00000000-0005-0000-0000-0000280B0000}"/>
    <cellStyle name="Header2 3 2 8" xfId="6018" xr:uid="{00000000-0005-0000-0000-0000290B0000}"/>
    <cellStyle name="Header2 3 2 9" xfId="6846" xr:uid="{00000000-0005-0000-0000-00002A0B0000}"/>
    <cellStyle name="Header2 3 3" xfId="4106" xr:uid="{00000000-0005-0000-0000-00002B0B0000}"/>
    <cellStyle name="Heading 1" xfId="528" xr:uid="{00000000-0005-0000-0000-00002C0B0000}"/>
    <cellStyle name="Heading 2" xfId="529" xr:uid="{00000000-0005-0000-0000-00002D0B0000}"/>
    <cellStyle name="Heading1" xfId="408" xr:uid="{00000000-0005-0000-0000-00002E0B0000}"/>
    <cellStyle name="Heading1 2" xfId="530" xr:uid="{00000000-0005-0000-0000-00002F0B0000}"/>
    <cellStyle name="Heading1 2 2" xfId="531" xr:uid="{00000000-0005-0000-0000-0000300B0000}"/>
    <cellStyle name="Heading2" xfId="409" xr:uid="{00000000-0005-0000-0000-0000310B0000}"/>
    <cellStyle name="Heading2 2" xfId="532" xr:uid="{00000000-0005-0000-0000-0000320B0000}"/>
    <cellStyle name="Heading2 2 2" xfId="533" xr:uid="{00000000-0005-0000-0000-0000330B0000}"/>
    <cellStyle name="HIGHLIGHT" xfId="410" xr:uid="{00000000-0005-0000-0000-0000340B0000}"/>
    <cellStyle name="Indefinido" xfId="534" xr:uid="{00000000-0005-0000-0000-0000350B0000}"/>
    <cellStyle name="Input" xfId="535" xr:uid="{00000000-0005-0000-0000-0000360B0000}"/>
    <cellStyle name="Input %" xfId="536" xr:uid="{00000000-0005-0000-0000-0000370B0000}"/>
    <cellStyle name="Input [yellow]" xfId="411" xr:uid="{00000000-0005-0000-0000-0000380B0000}"/>
    <cellStyle name="Input [yellow] 2" xfId="537" xr:uid="{00000000-0005-0000-0000-0000390B0000}"/>
    <cellStyle name="Input [yellow] 2 2" xfId="661" xr:uid="{00000000-0005-0000-0000-00003A0B0000}"/>
    <cellStyle name="Input [yellow] 2 2 2" xfId="756" xr:uid="{00000000-0005-0000-0000-00003B0B0000}"/>
    <cellStyle name="Input [yellow] 2 2 2 2" xfId="1109" xr:uid="{00000000-0005-0000-0000-00003C0B0000}"/>
    <cellStyle name="Input [yellow] 2 2 2 2 2" xfId="1557" xr:uid="{00000000-0005-0000-0000-00003D0B0000}"/>
    <cellStyle name="Input [yellow] 2 2 2 2 2 2" xfId="2717" xr:uid="{00000000-0005-0000-0000-00003E0B0000}"/>
    <cellStyle name="Input [yellow] 2 2 2 2 2 2 2" xfId="3853" xr:uid="{00000000-0005-0000-0000-00003F0B0000}"/>
    <cellStyle name="Input [yellow] 2 2 2 2 2 2 3" xfId="7022" xr:uid="{00000000-0005-0000-0000-0000400B0000}"/>
    <cellStyle name="Input [yellow] 2 2 2 2 2 2 4" xfId="8449" xr:uid="{00000000-0005-0000-0000-0000410B0000}"/>
    <cellStyle name="Input [yellow] 2 2 2 2 2 3" xfId="3254" xr:uid="{00000000-0005-0000-0000-0000420B0000}"/>
    <cellStyle name="Input [yellow] 2 2 2 2 2 3 2" xfId="3807" xr:uid="{00000000-0005-0000-0000-0000430B0000}"/>
    <cellStyle name="Input [yellow] 2 2 2 2 2 3 3" xfId="7475" xr:uid="{00000000-0005-0000-0000-0000440B0000}"/>
    <cellStyle name="Input [yellow] 2 2 2 2 2 3 4" xfId="8887" xr:uid="{00000000-0005-0000-0000-0000450B0000}"/>
    <cellStyle name="Input [yellow] 2 2 2 2 2 4" xfId="3432" xr:uid="{00000000-0005-0000-0000-0000460B0000}"/>
    <cellStyle name="Input [yellow] 2 2 2 2 2 4 2" xfId="4228" xr:uid="{00000000-0005-0000-0000-0000470B0000}"/>
    <cellStyle name="Input [yellow] 2 2 2 2 2 4 3" xfId="7653" xr:uid="{00000000-0005-0000-0000-0000480B0000}"/>
    <cellStyle name="Input [yellow] 2 2 2 2 2 4 4" xfId="9065" xr:uid="{00000000-0005-0000-0000-0000490B0000}"/>
    <cellStyle name="Input [yellow] 2 2 2 2 2 5" xfId="3594" xr:uid="{00000000-0005-0000-0000-00004A0B0000}"/>
    <cellStyle name="Input [yellow] 2 2 2 2 2 5 2" xfId="6332" xr:uid="{00000000-0005-0000-0000-00004B0B0000}"/>
    <cellStyle name="Input [yellow] 2 2 2 2 2 5 3" xfId="7815" xr:uid="{00000000-0005-0000-0000-00004C0B0000}"/>
    <cellStyle name="Input [yellow] 2 2 2 2 2 5 4" xfId="9227" xr:uid="{00000000-0005-0000-0000-00004D0B0000}"/>
    <cellStyle name="Input [yellow] 2 2 2 2 2 6" xfId="5489" xr:uid="{00000000-0005-0000-0000-00004E0B0000}"/>
    <cellStyle name="Input [yellow] 2 2 2 2 2 7" xfId="5901" xr:uid="{00000000-0005-0000-0000-00004F0B0000}"/>
    <cellStyle name="Input [yellow] 2 2 2 2 2 8" xfId="6179" xr:uid="{00000000-0005-0000-0000-0000500B0000}"/>
    <cellStyle name="Input [yellow] 2 2 2 2 3" xfId="2269" xr:uid="{00000000-0005-0000-0000-0000510B0000}"/>
    <cellStyle name="Input [yellow] 2 2 2 2 3 2" xfId="4625" xr:uid="{00000000-0005-0000-0000-0000520B0000}"/>
    <cellStyle name="Input [yellow] 2 2 2 2 3 3" xfId="6763" xr:uid="{00000000-0005-0000-0000-0000530B0000}"/>
    <cellStyle name="Input [yellow] 2 2 2 2 3 4" xfId="8226" xr:uid="{00000000-0005-0000-0000-0000540B0000}"/>
    <cellStyle name="Input [yellow] 2 2 2 2 4" xfId="2994" xr:uid="{00000000-0005-0000-0000-0000550B0000}"/>
    <cellStyle name="Input [yellow] 2 2 2 2 4 2" xfId="6162" xr:uid="{00000000-0005-0000-0000-0000560B0000}"/>
    <cellStyle name="Input [yellow] 2 2 2 2 4 3" xfId="7215" xr:uid="{00000000-0005-0000-0000-0000570B0000}"/>
    <cellStyle name="Input [yellow] 2 2 2 2 4 4" xfId="8627" xr:uid="{00000000-0005-0000-0000-0000580B0000}"/>
    <cellStyle name="Input [yellow] 2 2 2 2 5" xfId="2007" xr:uid="{00000000-0005-0000-0000-0000590B0000}"/>
    <cellStyle name="Input [yellow] 2 2 2 2 5 2" xfId="5362" xr:uid="{00000000-0005-0000-0000-00005A0B0000}"/>
    <cellStyle name="Input [yellow] 2 2 2 2 5 3" xfId="6595" xr:uid="{00000000-0005-0000-0000-00005B0B0000}"/>
    <cellStyle name="Input [yellow] 2 2 2 2 5 4" xfId="8076" xr:uid="{00000000-0005-0000-0000-00005C0B0000}"/>
    <cellStyle name="Input [yellow] 2 2 2 2 6" xfId="1789" xr:uid="{00000000-0005-0000-0000-00005D0B0000}"/>
    <cellStyle name="Input [yellow] 2 2 2 2 6 2" xfId="5186" xr:uid="{00000000-0005-0000-0000-00005E0B0000}"/>
    <cellStyle name="Input [yellow] 2 2 2 2 6 3" xfId="6388" xr:uid="{00000000-0005-0000-0000-00005F0B0000}"/>
    <cellStyle name="Input [yellow] 2 2 2 2 6 4" xfId="7872" xr:uid="{00000000-0005-0000-0000-0000600B0000}"/>
    <cellStyle name="Input [yellow] 2 2 2 2 7" xfId="5935" xr:uid="{00000000-0005-0000-0000-0000610B0000}"/>
    <cellStyle name="Input [yellow] 2 2 2 2 8" xfId="4933" xr:uid="{00000000-0005-0000-0000-0000620B0000}"/>
    <cellStyle name="Input [yellow] 2 2 2 2 9" xfId="6258" xr:uid="{00000000-0005-0000-0000-0000630B0000}"/>
    <cellStyle name="Input [yellow] 2 2 2 3" xfId="4176" xr:uid="{00000000-0005-0000-0000-0000640B0000}"/>
    <cellStyle name="Input [yellow] 2 2 3" xfId="715" xr:uid="{00000000-0005-0000-0000-0000650B0000}"/>
    <cellStyle name="Input [yellow] 2 2 3 2" xfId="1069" xr:uid="{00000000-0005-0000-0000-0000660B0000}"/>
    <cellStyle name="Input [yellow] 2 2 3 2 2" xfId="1517" xr:uid="{00000000-0005-0000-0000-0000670B0000}"/>
    <cellStyle name="Input [yellow] 2 2 3 2 2 2" xfId="2677" xr:uid="{00000000-0005-0000-0000-0000680B0000}"/>
    <cellStyle name="Input [yellow] 2 2 3 2 2 2 2" xfId="4910" xr:uid="{00000000-0005-0000-0000-0000690B0000}"/>
    <cellStyle name="Input [yellow] 2 2 3 2 2 2 3" xfId="6982" xr:uid="{00000000-0005-0000-0000-00006A0B0000}"/>
    <cellStyle name="Input [yellow] 2 2 3 2 2 2 4" xfId="8409" xr:uid="{00000000-0005-0000-0000-00006B0B0000}"/>
    <cellStyle name="Input [yellow] 2 2 3 2 2 3" xfId="3214" xr:uid="{00000000-0005-0000-0000-00006C0B0000}"/>
    <cellStyle name="Input [yellow] 2 2 3 2 2 3 2" xfId="3972" xr:uid="{00000000-0005-0000-0000-00006D0B0000}"/>
    <cellStyle name="Input [yellow] 2 2 3 2 2 3 3" xfId="7435" xr:uid="{00000000-0005-0000-0000-00006E0B0000}"/>
    <cellStyle name="Input [yellow] 2 2 3 2 2 3 4" xfId="8847" xr:uid="{00000000-0005-0000-0000-00006F0B0000}"/>
    <cellStyle name="Input [yellow] 2 2 3 2 2 4" xfId="3392" xr:uid="{00000000-0005-0000-0000-0000700B0000}"/>
    <cellStyle name="Input [yellow] 2 2 3 2 2 4 2" xfId="4239" xr:uid="{00000000-0005-0000-0000-0000710B0000}"/>
    <cellStyle name="Input [yellow] 2 2 3 2 2 4 3" xfId="7613" xr:uid="{00000000-0005-0000-0000-0000720B0000}"/>
    <cellStyle name="Input [yellow] 2 2 3 2 2 4 4" xfId="9025" xr:uid="{00000000-0005-0000-0000-0000730B0000}"/>
    <cellStyle name="Input [yellow] 2 2 3 2 2 5" xfId="3554" xr:uid="{00000000-0005-0000-0000-0000740B0000}"/>
    <cellStyle name="Input [yellow] 2 2 3 2 2 5 2" xfId="6292" xr:uid="{00000000-0005-0000-0000-0000750B0000}"/>
    <cellStyle name="Input [yellow] 2 2 3 2 2 5 3" xfId="7775" xr:uid="{00000000-0005-0000-0000-0000760B0000}"/>
    <cellStyle name="Input [yellow] 2 2 3 2 2 5 4" xfId="9187" xr:uid="{00000000-0005-0000-0000-0000770B0000}"/>
    <cellStyle name="Input [yellow] 2 2 3 2 2 6" xfId="5166" xr:uid="{00000000-0005-0000-0000-0000780B0000}"/>
    <cellStyle name="Input [yellow] 2 2 3 2 2 7" xfId="3885" xr:uid="{00000000-0005-0000-0000-0000790B0000}"/>
    <cellStyle name="Input [yellow] 2 2 3 2 2 8" xfId="4713" xr:uid="{00000000-0005-0000-0000-00007A0B0000}"/>
    <cellStyle name="Input [yellow] 2 2 3 2 3" xfId="2229" xr:uid="{00000000-0005-0000-0000-00007B0B0000}"/>
    <cellStyle name="Input [yellow] 2 2 3 2 3 2" xfId="5404" xr:uid="{00000000-0005-0000-0000-00007C0B0000}"/>
    <cellStyle name="Input [yellow] 2 2 3 2 3 3" xfId="6723" xr:uid="{00000000-0005-0000-0000-00007D0B0000}"/>
    <cellStyle name="Input [yellow] 2 2 3 2 3 4" xfId="8186" xr:uid="{00000000-0005-0000-0000-00007E0B0000}"/>
    <cellStyle name="Input [yellow] 2 2 3 2 4" xfId="2954" xr:uid="{00000000-0005-0000-0000-00007F0B0000}"/>
    <cellStyle name="Input [yellow] 2 2 3 2 4 2" xfId="5613" xr:uid="{00000000-0005-0000-0000-0000800B0000}"/>
    <cellStyle name="Input [yellow] 2 2 3 2 4 3" xfId="7175" xr:uid="{00000000-0005-0000-0000-0000810B0000}"/>
    <cellStyle name="Input [yellow] 2 2 3 2 4 4" xfId="8587" xr:uid="{00000000-0005-0000-0000-0000820B0000}"/>
    <cellStyle name="Input [yellow] 2 2 3 2 5" xfId="1901" xr:uid="{00000000-0005-0000-0000-0000830B0000}"/>
    <cellStyle name="Input [yellow] 2 2 3 2 5 2" xfId="4395" xr:uid="{00000000-0005-0000-0000-0000840B0000}"/>
    <cellStyle name="Input [yellow] 2 2 3 2 5 3" xfId="6496" xr:uid="{00000000-0005-0000-0000-0000850B0000}"/>
    <cellStyle name="Input [yellow] 2 2 3 2 5 4" xfId="7979" xr:uid="{00000000-0005-0000-0000-0000860B0000}"/>
    <cellStyle name="Input [yellow] 2 2 3 2 6" xfId="3016" xr:uid="{00000000-0005-0000-0000-0000870B0000}"/>
    <cellStyle name="Input [yellow] 2 2 3 2 6 2" xfId="5626" xr:uid="{00000000-0005-0000-0000-0000880B0000}"/>
    <cellStyle name="Input [yellow] 2 2 3 2 6 3" xfId="7237" xr:uid="{00000000-0005-0000-0000-0000890B0000}"/>
    <cellStyle name="Input [yellow] 2 2 3 2 6 4" xfId="8649" xr:uid="{00000000-0005-0000-0000-00008A0B0000}"/>
    <cellStyle name="Input [yellow] 2 2 3 2 7" xfId="5419" xr:uid="{00000000-0005-0000-0000-00008B0B0000}"/>
    <cellStyle name="Input [yellow] 2 2 3 2 8" xfId="4929" xr:uid="{00000000-0005-0000-0000-00008C0B0000}"/>
    <cellStyle name="Input [yellow] 2 2 3 2 9" xfId="4877" xr:uid="{00000000-0005-0000-0000-00008D0B0000}"/>
    <cellStyle name="Input [yellow] 2 2 3 3" xfId="4144" xr:uid="{00000000-0005-0000-0000-00008E0B0000}"/>
    <cellStyle name="Input [yellow] 2 3" xfId="684" xr:uid="{00000000-0005-0000-0000-00008F0B0000}"/>
    <cellStyle name="Input [yellow] 2 3 2" xfId="771" xr:uid="{00000000-0005-0000-0000-0000900B0000}"/>
    <cellStyle name="Input [yellow] 2 3 2 2" xfId="1124" xr:uid="{00000000-0005-0000-0000-0000910B0000}"/>
    <cellStyle name="Input [yellow] 2 3 2 2 2" xfId="1572" xr:uid="{00000000-0005-0000-0000-0000920B0000}"/>
    <cellStyle name="Input [yellow] 2 3 2 2 2 2" xfId="2732" xr:uid="{00000000-0005-0000-0000-0000930B0000}"/>
    <cellStyle name="Input [yellow] 2 3 2 2 2 2 2" xfId="3996" xr:uid="{00000000-0005-0000-0000-0000940B0000}"/>
    <cellStyle name="Input [yellow] 2 3 2 2 2 2 3" xfId="7037" xr:uid="{00000000-0005-0000-0000-0000950B0000}"/>
    <cellStyle name="Input [yellow] 2 3 2 2 2 2 4" xfId="8464" xr:uid="{00000000-0005-0000-0000-0000960B0000}"/>
    <cellStyle name="Input [yellow] 2 3 2 2 2 3" xfId="3269" xr:uid="{00000000-0005-0000-0000-0000970B0000}"/>
    <cellStyle name="Input [yellow] 2 3 2 2 2 3 2" xfId="4274" xr:uid="{00000000-0005-0000-0000-0000980B0000}"/>
    <cellStyle name="Input [yellow] 2 3 2 2 2 3 3" xfId="7490" xr:uid="{00000000-0005-0000-0000-0000990B0000}"/>
    <cellStyle name="Input [yellow] 2 3 2 2 2 3 4" xfId="8902" xr:uid="{00000000-0005-0000-0000-00009A0B0000}"/>
    <cellStyle name="Input [yellow] 2 3 2 2 2 4" xfId="3447" xr:uid="{00000000-0005-0000-0000-00009B0B0000}"/>
    <cellStyle name="Input [yellow] 2 3 2 2 2 4 2" xfId="3673" xr:uid="{00000000-0005-0000-0000-00009C0B0000}"/>
    <cellStyle name="Input [yellow] 2 3 2 2 2 4 3" xfId="7668" xr:uid="{00000000-0005-0000-0000-00009D0B0000}"/>
    <cellStyle name="Input [yellow] 2 3 2 2 2 4 4" xfId="9080" xr:uid="{00000000-0005-0000-0000-00009E0B0000}"/>
    <cellStyle name="Input [yellow] 2 3 2 2 2 5" xfId="3609" xr:uid="{00000000-0005-0000-0000-00009F0B0000}"/>
    <cellStyle name="Input [yellow] 2 3 2 2 2 5 2" xfId="6347" xr:uid="{00000000-0005-0000-0000-0000A00B0000}"/>
    <cellStyle name="Input [yellow] 2 3 2 2 2 5 3" xfId="7830" xr:uid="{00000000-0005-0000-0000-0000A10B0000}"/>
    <cellStyle name="Input [yellow] 2 3 2 2 2 5 4" xfId="9242" xr:uid="{00000000-0005-0000-0000-0000A20B0000}"/>
    <cellStyle name="Input [yellow] 2 3 2 2 2 6" xfId="4284" xr:uid="{00000000-0005-0000-0000-0000A30B0000}"/>
    <cellStyle name="Input [yellow] 2 3 2 2 2 7" xfId="5228" xr:uid="{00000000-0005-0000-0000-0000A40B0000}"/>
    <cellStyle name="Input [yellow] 2 3 2 2 2 8" xfId="6261" xr:uid="{00000000-0005-0000-0000-0000A50B0000}"/>
    <cellStyle name="Input [yellow] 2 3 2 2 3" xfId="2284" xr:uid="{00000000-0005-0000-0000-0000A60B0000}"/>
    <cellStyle name="Input [yellow] 2 3 2 2 3 2" xfId="4648" xr:uid="{00000000-0005-0000-0000-0000A70B0000}"/>
    <cellStyle name="Input [yellow] 2 3 2 2 3 3" xfId="6778" xr:uid="{00000000-0005-0000-0000-0000A80B0000}"/>
    <cellStyle name="Input [yellow] 2 3 2 2 3 4" xfId="8241" xr:uid="{00000000-0005-0000-0000-0000A90B0000}"/>
    <cellStyle name="Input [yellow] 2 3 2 2 4" xfId="3009" xr:uid="{00000000-0005-0000-0000-0000AA0B0000}"/>
    <cellStyle name="Input [yellow] 2 3 2 2 4 2" xfId="5001" xr:uid="{00000000-0005-0000-0000-0000AB0B0000}"/>
    <cellStyle name="Input [yellow] 2 3 2 2 4 3" xfId="7230" xr:uid="{00000000-0005-0000-0000-0000AC0B0000}"/>
    <cellStyle name="Input [yellow] 2 3 2 2 4 4" xfId="8642" xr:uid="{00000000-0005-0000-0000-0000AD0B0000}"/>
    <cellStyle name="Input [yellow] 2 3 2 2 5" xfId="1693" xr:uid="{00000000-0005-0000-0000-0000AE0B0000}"/>
    <cellStyle name="Input [yellow] 2 3 2 2 5 2" xfId="5194" xr:uid="{00000000-0005-0000-0000-0000AF0B0000}"/>
    <cellStyle name="Input [yellow] 2 3 2 2 5 3" xfId="4079" xr:uid="{00000000-0005-0000-0000-0000B00B0000}"/>
    <cellStyle name="Input [yellow] 2 3 2 2 5 4" xfId="4672" xr:uid="{00000000-0005-0000-0000-0000B10B0000}"/>
    <cellStyle name="Input [yellow] 2 3 2 2 6" xfId="1851" xr:uid="{00000000-0005-0000-0000-0000B20B0000}"/>
    <cellStyle name="Input [yellow] 2 3 2 2 6 2" xfId="4502" xr:uid="{00000000-0005-0000-0000-0000B30B0000}"/>
    <cellStyle name="Input [yellow] 2 3 2 2 6 3" xfId="6446" xr:uid="{00000000-0005-0000-0000-0000B40B0000}"/>
    <cellStyle name="Input [yellow] 2 3 2 2 6 4" xfId="7929" xr:uid="{00000000-0005-0000-0000-0000B50B0000}"/>
    <cellStyle name="Input [yellow] 2 3 2 2 7" xfId="6068" xr:uid="{00000000-0005-0000-0000-0000B60B0000}"/>
    <cellStyle name="Input [yellow] 2 3 2 2 8" xfId="5073" xr:uid="{00000000-0005-0000-0000-0000B70B0000}"/>
    <cellStyle name="Input [yellow] 2 3 2 2 9" xfId="4893" xr:uid="{00000000-0005-0000-0000-0000B80B0000}"/>
    <cellStyle name="Input [yellow] 2 3 2 3" xfId="4188" xr:uid="{00000000-0005-0000-0000-0000B90B0000}"/>
    <cellStyle name="Input [yellow] 2 3 3" xfId="730" xr:uid="{00000000-0005-0000-0000-0000BA0B0000}"/>
    <cellStyle name="Input [yellow] 2 3 3 2" xfId="1083" xr:uid="{00000000-0005-0000-0000-0000BB0B0000}"/>
    <cellStyle name="Input [yellow] 2 3 3 2 2" xfId="1531" xr:uid="{00000000-0005-0000-0000-0000BC0B0000}"/>
    <cellStyle name="Input [yellow] 2 3 3 2 2 2" xfId="2691" xr:uid="{00000000-0005-0000-0000-0000BD0B0000}"/>
    <cellStyle name="Input [yellow] 2 3 3 2 2 2 2" xfId="4018" xr:uid="{00000000-0005-0000-0000-0000BE0B0000}"/>
    <cellStyle name="Input [yellow] 2 3 3 2 2 2 3" xfId="6996" xr:uid="{00000000-0005-0000-0000-0000BF0B0000}"/>
    <cellStyle name="Input [yellow] 2 3 3 2 2 2 4" xfId="8423" xr:uid="{00000000-0005-0000-0000-0000C00B0000}"/>
    <cellStyle name="Input [yellow] 2 3 3 2 2 3" xfId="3228" xr:uid="{00000000-0005-0000-0000-0000C10B0000}"/>
    <cellStyle name="Input [yellow] 2 3 3 2 2 3 2" xfId="3968" xr:uid="{00000000-0005-0000-0000-0000C20B0000}"/>
    <cellStyle name="Input [yellow] 2 3 3 2 2 3 3" xfId="7449" xr:uid="{00000000-0005-0000-0000-0000C30B0000}"/>
    <cellStyle name="Input [yellow] 2 3 3 2 2 3 4" xfId="8861" xr:uid="{00000000-0005-0000-0000-0000C40B0000}"/>
    <cellStyle name="Input [yellow] 2 3 3 2 2 4" xfId="3406" xr:uid="{00000000-0005-0000-0000-0000C50B0000}"/>
    <cellStyle name="Input [yellow] 2 3 3 2 2 4 2" xfId="3702" xr:uid="{00000000-0005-0000-0000-0000C60B0000}"/>
    <cellStyle name="Input [yellow] 2 3 3 2 2 4 3" xfId="7627" xr:uid="{00000000-0005-0000-0000-0000C70B0000}"/>
    <cellStyle name="Input [yellow] 2 3 3 2 2 4 4" xfId="9039" xr:uid="{00000000-0005-0000-0000-0000C80B0000}"/>
    <cellStyle name="Input [yellow] 2 3 3 2 2 5" xfId="3568" xr:uid="{00000000-0005-0000-0000-0000C90B0000}"/>
    <cellStyle name="Input [yellow] 2 3 3 2 2 5 2" xfId="6306" xr:uid="{00000000-0005-0000-0000-0000CA0B0000}"/>
    <cellStyle name="Input [yellow] 2 3 3 2 2 5 3" xfId="7789" xr:uid="{00000000-0005-0000-0000-0000CB0B0000}"/>
    <cellStyle name="Input [yellow] 2 3 3 2 2 5 4" xfId="9201" xr:uid="{00000000-0005-0000-0000-0000CC0B0000}"/>
    <cellStyle name="Input [yellow] 2 3 3 2 2 6" xfId="4497" xr:uid="{00000000-0005-0000-0000-0000CD0B0000}"/>
    <cellStyle name="Input [yellow] 2 3 3 2 2 7" xfId="5029" xr:uid="{00000000-0005-0000-0000-0000CE0B0000}"/>
    <cellStyle name="Input [yellow] 2 3 3 2 2 8" xfId="5124" xr:uid="{00000000-0005-0000-0000-0000CF0B0000}"/>
    <cellStyle name="Input [yellow] 2 3 3 2 3" xfId="2243" xr:uid="{00000000-0005-0000-0000-0000D00B0000}"/>
    <cellStyle name="Input [yellow] 2 3 3 2 3 2" xfId="5173" xr:uid="{00000000-0005-0000-0000-0000D10B0000}"/>
    <cellStyle name="Input [yellow] 2 3 3 2 3 3" xfId="6737" xr:uid="{00000000-0005-0000-0000-0000D20B0000}"/>
    <cellStyle name="Input [yellow] 2 3 3 2 3 4" xfId="8200" xr:uid="{00000000-0005-0000-0000-0000D30B0000}"/>
    <cellStyle name="Input [yellow] 2 3 3 2 4" xfId="2968" xr:uid="{00000000-0005-0000-0000-0000D40B0000}"/>
    <cellStyle name="Input [yellow] 2 3 3 2 4 2" xfId="3901" xr:uid="{00000000-0005-0000-0000-0000D50B0000}"/>
    <cellStyle name="Input [yellow] 2 3 3 2 4 3" xfId="7189" xr:uid="{00000000-0005-0000-0000-0000D60B0000}"/>
    <cellStyle name="Input [yellow] 2 3 3 2 4 4" xfId="8601" xr:uid="{00000000-0005-0000-0000-0000D70B0000}"/>
    <cellStyle name="Input [yellow] 2 3 3 2 5" xfId="1685" xr:uid="{00000000-0005-0000-0000-0000D80B0000}"/>
    <cellStyle name="Input [yellow] 2 3 3 2 5 2" xfId="4326" xr:uid="{00000000-0005-0000-0000-0000D90B0000}"/>
    <cellStyle name="Input [yellow] 2 3 3 2 5 3" xfId="4077" xr:uid="{00000000-0005-0000-0000-0000DA0B0000}"/>
    <cellStyle name="Input [yellow] 2 3 3 2 5 4" xfId="5225" xr:uid="{00000000-0005-0000-0000-0000DB0B0000}"/>
    <cellStyle name="Input [yellow] 2 3 3 2 6" xfId="1853" xr:uid="{00000000-0005-0000-0000-0000DC0B0000}"/>
    <cellStyle name="Input [yellow] 2 3 3 2 6 2" xfId="5526" xr:uid="{00000000-0005-0000-0000-0000DD0B0000}"/>
    <cellStyle name="Input [yellow] 2 3 3 2 6 3" xfId="6448" xr:uid="{00000000-0005-0000-0000-0000DE0B0000}"/>
    <cellStyle name="Input [yellow] 2 3 3 2 6 4" xfId="7931" xr:uid="{00000000-0005-0000-0000-0000DF0B0000}"/>
    <cellStyle name="Input [yellow] 2 3 3 2 7" xfId="4977" xr:uid="{00000000-0005-0000-0000-0000E00B0000}"/>
    <cellStyle name="Input [yellow] 2 3 3 2 8" xfId="5183" xr:uid="{00000000-0005-0000-0000-0000E10B0000}"/>
    <cellStyle name="Input [yellow] 2 3 3 2 9" xfId="3877" xr:uid="{00000000-0005-0000-0000-0000E20B0000}"/>
    <cellStyle name="Input [yellow] 2 3 3 3" xfId="4155" xr:uid="{00000000-0005-0000-0000-0000E30B0000}"/>
    <cellStyle name="Input [yellow] 2 3 4" xfId="1042" xr:uid="{00000000-0005-0000-0000-0000E40B0000}"/>
    <cellStyle name="Input [yellow] 2 3 4 2" xfId="1490" xr:uid="{00000000-0005-0000-0000-0000E50B0000}"/>
    <cellStyle name="Input [yellow] 2 3 4 2 2" xfId="2650" xr:uid="{00000000-0005-0000-0000-0000E60B0000}"/>
    <cellStyle name="Input [yellow] 2 3 4 2 2 2" xfId="6017" xr:uid="{00000000-0005-0000-0000-0000E70B0000}"/>
    <cellStyle name="Input [yellow] 2 3 4 2 2 3" xfId="6955" xr:uid="{00000000-0005-0000-0000-0000E80B0000}"/>
    <cellStyle name="Input [yellow] 2 3 4 2 2 4" xfId="8382" xr:uid="{00000000-0005-0000-0000-0000E90B0000}"/>
    <cellStyle name="Input [yellow] 2 3 4 2 3" xfId="3187" xr:uid="{00000000-0005-0000-0000-0000EA0B0000}"/>
    <cellStyle name="Input [yellow] 2 3 4 2 3 2" xfId="5103" xr:uid="{00000000-0005-0000-0000-0000EB0B0000}"/>
    <cellStyle name="Input [yellow] 2 3 4 2 3 3" xfId="7408" xr:uid="{00000000-0005-0000-0000-0000EC0B0000}"/>
    <cellStyle name="Input [yellow] 2 3 4 2 3 4" xfId="8820" xr:uid="{00000000-0005-0000-0000-0000ED0B0000}"/>
    <cellStyle name="Input [yellow] 2 3 4 2 4" xfId="3365" xr:uid="{00000000-0005-0000-0000-0000EE0B0000}"/>
    <cellStyle name="Input [yellow] 2 3 4 2 4 2" xfId="3729" xr:uid="{00000000-0005-0000-0000-0000EF0B0000}"/>
    <cellStyle name="Input [yellow] 2 3 4 2 4 3" xfId="7586" xr:uid="{00000000-0005-0000-0000-0000F00B0000}"/>
    <cellStyle name="Input [yellow] 2 3 4 2 4 4" xfId="8998" xr:uid="{00000000-0005-0000-0000-0000F10B0000}"/>
    <cellStyle name="Input [yellow] 2 3 4 2 5" xfId="3527" xr:uid="{00000000-0005-0000-0000-0000F20B0000}"/>
    <cellStyle name="Input [yellow] 2 3 4 2 5 2" xfId="3617" xr:uid="{00000000-0005-0000-0000-0000F30B0000}"/>
    <cellStyle name="Input [yellow] 2 3 4 2 5 3" xfId="7748" xr:uid="{00000000-0005-0000-0000-0000F40B0000}"/>
    <cellStyle name="Input [yellow] 2 3 4 2 5 4" xfId="9160" xr:uid="{00000000-0005-0000-0000-0000F50B0000}"/>
    <cellStyle name="Input [yellow] 2 3 4 2 6" xfId="4782" xr:uid="{00000000-0005-0000-0000-0000F60B0000}"/>
    <cellStyle name="Input [yellow] 2 3 4 2 7" xfId="5427" xr:uid="{00000000-0005-0000-0000-0000F70B0000}"/>
    <cellStyle name="Input [yellow] 2 3 4 2 8" xfId="4525" xr:uid="{00000000-0005-0000-0000-0000F80B0000}"/>
    <cellStyle name="Input [yellow] 2 3 4 3" xfId="2202" xr:uid="{00000000-0005-0000-0000-0000F90B0000}"/>
    <cellStyle name="Input [yellow] 2 3 4 3 2" xfId="4340" xr:uid="{00000000-0005-0000-0000-0000FA0B0000}"/>
    <cellStyle name="Input [yellow] 2 3 4 3 3" xfId="6696" xr:uid="{00000000-0005-0000-0000-0000FB0B0000}"/>
    <cellStyle name="Input [yellow] 2 3 4 3 4" xfId="8159" xr:uid="{00000000-0005-0000-0000-0000FC0B0000}"/>
    <cellStyle name="Input [yellow] 2 3 4 4" xfId="2927" xr:uid="{00000000-0005-0000-0000-0000FD0B0000}"/>
    <cellStyle name="Input [yellow] 2 3 4 4 2" xfId="5753" xr:uid="{00000000-0005-0000-0000-0000FE0B0000}"/>
    <cellStyle name="Input [yellow] 2 3 4 4 3" xfId="7148" xr:uid="{00000000-0005-0000-0000-0000FF0B0000}"/>
    <cellStyle name="Input [yellow] 2 3 4 4 4" xfId="8560" xr:uid="{00000000-0005-0000-0000-0000000C0000}"/>
    <cellStyle name="Input [yellow] 2 3 4 5" xfId="1887" xr:uid="{00000000-0005-0000-0000-0000010C0000}"/>
    <cellStyle name="Input [yellow] 2 3 4 5 2" xfId="5737" xr:uid="{00000000-0005-0000-0000-0000020C0000}"/>
    <cellStyle name="Input [yellow] 2 3 4 5 3" xfId="6482" xr:uid="{00000000-0005-0000-0000-0000030C0000}"/>
    <cellStyle name="Input [yellow] 2 3 4 5 4" xfId="7965" xr:uid="{00000000-0005-0000-0000-0000040C0000}"/>
    <cellStyle name="Input [yellow] 2 3 4 6" xfId="2850" xr:uid="{00000000-0005-0000-0000-0000050C0000}"/>
    <cellStyle name="Input [yellow] 2 3 4 6 2" xfId="5977" xr:uid="{00000000-0005-0000-0000-0000060C0000}"/>
    <cellStyle name="Input [yellow] 2 3 4 6 3" xfId="7071" xr:uid="{00000000-0005-0000-0000-0000070C0000}"/>
    <cellStyle name="Input [yellow] 2 3 4 6 4" xfId="8483" xr:uid="{00000000-0005-0000-0000-0000080C0000}"/>
    <cellStyle name="Input [yellow] 2 3 4 7" xfId="4774" xr:uid="{00000000-0005-0000-0000-0000090C0000}"/>
    <cellStyle name="Input [yellow] 2 3 4 8" xfId="4032" xr:uid="{00000000-0005-0000-0000-00000A0C0000}"/>
    <cellStyle name="Input [yellow] 2 3 4 9" xfId="6791" xr:uid="{00000000-0005-0000-0000-00000B0C0000}"/>
    <cellStyle name="Input [yellow] 2 3 5" xfId="4116" xr:uid="{00000000-0005-0000-0000-00000C0C0000}"/>
    <cellStyle name="Input [yellow] 2 4" xfId="748" xr:uid="{00000000-0005-0000-0000-00000D0C0000}"/>
    <cellStyle name="Input [yellow] 2 4 2" xfId="1101" xr:uid="{00000000-0005-0000-0000-00000E0C0000}"/>
    <cellStyle name="Input [yellow] 2 4 2 2" xfId="1549" xr:uid="{00000000-0005-0000-0000-00000F0C0000}"/>
    <cellStyle name="Input [yellow] 2 4 2 2 2" xfId="2709" xr:uid="{00000000-0005-0000-0000-0000100C0000}"/>
    <cellStyle name="Input [yellow] 2 4 2 2 2 2" xfId="3912" xr:uid="{00000000-0005-0000-0000-0000110C0000}"/>
    <cellStyle name="Input [yellow] 2 4 2 2 2 3" xfId="7014" xr:uid="{00000000-0005-0000-0000-0000120C0000}"/>
    <cellStyle name="Input [yellow] 2 4 2 2 2 4" xfId="8441" xr:uid="{00000000-0005-0000-0000-0000130C0000}"/>
    <cellStyle name="Input [yellow] 2 4 2 2 3" xfId="3246" xr:uid="{00000000-0005-0000-0000-0000140C0000}"/>
    <cellStyle name="Input [yellow] 2 4 2 2 3 2" xfId="3813" xr:uid="{00000000-0005-0000-0000-0000150C0000}"/>
    <cellStyle name="Input [yellow] 2 4 2 2 3 3" xfId="7467" xr:uid="{00000000-0005-0000-0000-0000160C0000}"/>
    <cellStyle name="Input [yellow] 2 4 2 2 3 4" xfId="8879" xr:uid="{00000000-0005-0000-0000-0000170C0000}"/>
    <cellStyle name="Input [yellow] 2 4 2 2 4" xfId="3424" xr:uid="{00000000-0005-0000-0000-0000180C0000}"/>
    <cellStyle name="Input [yellow] 2 4 2 2 4 2" xfId="3689" xr:uid="{00000000-0005-0000-0000-0000190C0000}"/>
    <cellStyle name="Input [yellow] 2 4 2 2 4 3" xfId="7645" xr:uid="{00000000-0005-0000-0000-00001A0C0000}"/>
    <cellStyle name="Input [yellow] 2 4 2 2 4 4" xfId="9057" xr:uid="{00000000-0005-0000-0000-00001B0C0000}"/>
    <cellStyle name="Input [yellow] 2 4 2 2 5" xfId="3586" xr:uid="{00000000-0005-0000-0000-00001C0C0000}"/>
    <cellStyle name="Input [yellow] 2 4 2 2 5 2" xfId="6324" xr:uid="{00000000-0005-0000-0000-00001D0C0000}"/>
    <cellStyle name="Input [yellow] 2 4 2 2 5 3" xfId="7807" xr:uid="{00000000-0005-0000-0000-00001E0C0000}"/>
    <cellStyle name="Input [yellow] 2 4 2 2 5 4" xfId="9219" xr:uid="{00000000-0005-0000-0000-00001F0C0000}"/>
    <cellStyle name="Input [yellow] 2 4 2 2 6" xfId="5511" xr:uid="{00000000-0005-0000-0000-0000200C0000}"/>
    <cellStyle name="Input [yellow] 2 4 2 2 7" xfId="4605" xr:uid="{00000000-0005-0000-0000-0000210C0000}"/>
    <cellStyle name="Input [yellow] 2 4 2 2 8" xfId="6049" xr:uid="{00000000-0005-0000-0000-0000220C0000}"/>
    <cellStyle name="Input [yellow] 2 4 2 3" xfId="2261" xr:uid="{00000000-0005-0000-0000-0000230C0000}"/>
    <cellStyle name="Input [yellow] 2 4 2 3 2" xfId="5399" xr:uid="{00000000-0005-0000-0000-0000240C0000}"/>
    <cellStyle name="Input [yellow] 2 4 2 3 3" xfId="6755" xr:uid="{00000000-0005-0000-0000-0000250C0000}"/>
    <cellStyle name="Input [yellow] 2 4 2 3 4" xfId="8218" xr:uid="{00000000-0005-0000-0000-0000260C0000}"/>
    <cellStyle name="Input [yellow] 2 4 2 4" xfId="2986" xr:uid="{00000000-0005-0000-0000-0000270C0000}"/>
    <cellStyle name="Input [yellow] 2 4 2 4 2" xfId="5620" xr:uid="{00000000-0005-0000-0000-0000280C0000}"/>
    <cellStyle name="Input [yellow] 2 4 2 4 3" xfId="7207" xr:uid="{00000000-0005-0000-0000-0000290C0000}"/>
    <cellStyle name="Input [yellow] 2 4 2 4 4" xfId="8619" xr:uid="{00000000-0005-0000-0000-00002A0C0000}"/>
    <cellStyle name="Input [yellow] 2 4 2 5" xfId="1917" xr:uid="{00000000-0005-0000-0000-00002B0C0000}"/>
    <cellStyle name="Input [yellow] 2 4 2 5 2" xfId="5185" xr:uid="{00000000-0005-0000-0000-00002C0C0000}"/>
    <cellStyle name="Input [yellow] 2 4 2 5 3" xfId="6512" xr:uid="{00000000-0005-0000-0000-00002D0C0000}"/>
    <cellStyle name="Input [yellow] 2 4 2 5 4" xfId="7995" xr:uid="{00000000-0005-0000-0000-00002E0C0000}"/>
    <cellStyle name="Input [yellow] 2 4 2 6" xfId="1731" xr:uid="{00000000-0005-0000-0000-00002F0C0000}"/>
    <cellStyle name="Input [yellow] 2 4 2 6 2" xfId="4547" xr:uid="{00000000-0005-0000-0000-0000300C0000}"/>
    <cellStyle name="Input [yellow] 2 4 2 6 3" xfId="5994" xr:uid="{00000000-0005-0000-0000-0000310C0000}"/>
    <cellStyle name="Input [yellow] 2 4 2 6 4" xfId="5165" xr:uid="{00000000-0005-0000-0000-0000320C0000}"/>
    <cellStyle name="Input [yellow] 2 4 2 7" xfId="5417" xr:uid="{00000000-0005-0000-0000-0000330C0000}"/>
    <cellStyle name="Input [yellow] 2 4 2 8" xfId="5013" xr:uid="{00000000-0005-0000-0000-0000340C0000}"/>
    <cellStyle name="Input [yellow] 2 4 2 9" xfId="5769" xr:uid="{00000000-0005-0000-0000-0000350C0000}"/>
    <cellStyle name="Input [yellow] 2 4 3" xfId="4169" xr:uid="{00000000-0005-0000-0000-0000360C0000}"/>
    <cellStyle name="Input [yellow] 2 5" xfId="707" xr:uid="{00000000-0005-0000-0000-0000370C0000}"/>
    <cellStyle name="Input [yellow] 2 5 2" xfId="1061" xr:uid="{00000000-0005-0000-0000-0000380C0000}"/>
    <cellStyle name="Input [yellow] 2 5 2 2" xfId="1509" xr:uid="{00000000-0005-0000-0000-0000390C0000}"/>
    <cellStyle name="Input [yellow] 2 5 2 2 2" xfId="2669" xr:uid="{00000000-0005-0000-0000-00003A0C0000}"/>
    <cellStyle name="Input [yellow] 2 5 2 2 2 2" xfId="6253" xr:uid="{00000000-0005-0000-0000-00003B0C0000}"/>
    <cellStyle name="Input [yellow] 2 5 2 2 2 3" xfId="6974" xr:uid="{00000000-0005-0000-0000-00003C0C0000}"/>
    <cellStyle name="Input [yellow] 2 5 2 2 2 4" xfId="8401" xr:uid="{00000000-0005-0000-0000-00003D0C0000}"/>
    <cellStyle name="Input [yellow] 2 5 2 2 3" xfId="3206" xr:uid="{00000000-0005-0000-0000-00003E0C0000}"/>
    <cellStyle name="Input [yellow] 2 5 2 2 3 2" xfId="3976" xr:uid="{00000000-0005-0000-0000-00003F0C0000}"/>
    <cellStyle name="Input [yellow] 2 5 2 2 3 3" xfId="7427" xr:uid="{00000000-0005-0000-0000-0000400C0000}"/>
    <cellStyle name="Input [yellow] 2 5 2 2 3 4" xfId="8839" xr:uid="{00000000-0005-0000-0000-0000410C0000}"/>
    <cellStyle name="Input [yellow] 2 5 2 2 4" xfId="3384" xr:uid="{00000000-0005-0000-0000-0000420C0000}"/>
    <cellStyle name="Input [yellow] 2 5 2 2 4 2" xfId="3717" xr:uid="{00000000-0005-0000-0000-0000430C0000}"/>
    <cellStyle name="Input [yellow] 2 5 2 2 4 3" xfId="7605" xr:uid="{00000000-0005-0000-0000-0000440C0000}"/>
    <cellStyle name="Input [yellow] 2 5 2 2 4 4" xfId="9017" xr:uid="{00000000-0005-0000-0000-0000450C0000}"/>
    <cellStyle name="Input [yellow] 2 5 2 2 5" xfId="3546" xr:uid="{00000000-0005-0000-0000-0000460C0000}"/>
    <cellStyle name="Input [yellow] 2 5 2 2 5 2" xfId="434" xr:uid="{00000000-0005-0000-0000-0000470C0000}"/>
    <cellStyle name="Input [yellow] 2 5 2 2 5 3" xfId="7767" xr:uid="{00000000-0005-0000-0000-0000480C0000}"/>
    <cellStyle name="Input [yellow] 2 5 2 2 5 4" xfId="9179" xr:uid="{00000000-0005-0000-0000-0000490C0000}"/>
    <cellStyle name="Input [yellow] 2 5 2 2 6" xfId="4045" xr:uid="{00000000-0005-0000-0000-00004A0C0000}"/>
    <cellStyle name="Input [yellow] 2 5 2 2 7" xfId="5751" xr:uid="{00000000-0005-0000-0000-00004B0C0000}"/>
    <cellStyle name="Input [yellow] 2 5 2 2 8" xfId="4317" xr:uid="{00000000-0005-0000-0000-00004C0C0000}"/>
    <cellStyle name="Input [yellow] 2 5 2 3" xfId="2221" xr:uid="{00000000-0005-0000-0000-00004D0C0000}"/>
    <cellStyle name="Input [yellow] 2 5 2 3 2" xfId="4642" xr:uid="{00000000-0005-0000-0000-00004E0C0000}"/>
    <cellStyle name="Input [yellow] 2 5 2 3 3" xfId="6715" xr:uid="{00000000-0005-0000-0000-00004F0C0000}"/>
    <cellStyle name="Input [yellow] 2 5 2 3 4" xfId="8178" xr:uid="{00000000-0005-0000-0000-0000500C0000}"/>
    <cellStyle name="Input [yellow] 2 5 2 4" xfId="2946" xr:uid="{00000000-0005-0000-0000-0000510C0000}"/>
    <cellStyle name="Input [yellow] 2 5 2 4 2" xfId="4470" xr:uid="{00000000-0005-0000-0000-0000520C0000}"/>
    <cellStyle name="Input [yellow] 2 5 2 4 3" xfId="7167" xr:uid="{00000000-0005-0000-0000-0000530C0000}"/>
    <cellStyle name="Input [yellow] 2 5 2 4 4" xfId="8579" xr:uid="{00000000-0005-0000-0000-0000540C0000}"/>
    <cellStyle name="Input [yellow] 2 5 2 5" xfId="1896" xr:uid="{00000000-0005-0000-0000-0000550C0000}"/>
    <cellStyle name="Input [yellow] 2 5 2 5 2" xfId="5439" xr:uid="{00000000-0005-0000-0000-0000560C0000}"/>
    <cellStyle name="Input [yellow] 2 5 2 5 3" xfId="6491" xr:uid="{00000000-0005-0000-0000-0000570C0000}"/>
    <cellStyle name="Input [yellow] 2 5 2 5 4" xfId="7974" xr:uid="{00000000-0005-0000-0000-0000580C0000}"/>
    <cellStyle name="Input [yellow] 2 5 2 6" xfId="3103" xr:uid="{00000000-0005-0000-0000-0000590C0000}"/>
    <cellStyle name="Input [yellow] 2 5 2 6 2" xfId="5206" xr:uid="{00000000-0005-0000-0000-00005A0C0000}"/>
    <cellStyle name="Input [yellow] 2 5 2 6 3" xfId="7324" xr:uid="{00000000-0005-0000-0000-00005B0C0000}"/>
    <cellStyle name="Input [yellow] 2 5 2 6 4" xfId="8736" xr:uid="{00000000-0005-0000-0000-00005C0C0000}"/>
    <cellStyle name="Input [yellow] 2 5 2 7" xfId="4109" xr:uid="{00000000-0005-0000-0000-00005D0C0000}"/>
    <cellStyle name="Input [yellow] 2 5 2 8" xfId="6081" xr:uid="{00000000-0005-0000-0000-00005E0C0000}"/>
    <cellStyle name="Input [yellow] 2 5 2 9" xfId="5024" xr:uid="{00000000-0005-0000-0000-00005F0C0000}"/>
    <cellStyle name="Input [yellow] 2 5 3" xfId="4137" xr:uid="{00000000-0005-0000-0000-0000600C0000}"/>
    <cellStyle name="Input [yellow] 3" xfId="653" xr:uid="{00000000-0005-0000-0000-0000610C0000}"/>
    <cellStyle name="Input [yellow] 3 2" xfId="753" xr:uid="{00000000-0005-0000-0000-0000620C0000}"/>
    <cellStyle name="Input [yellow] 3 2 2" xfId="1106" xr:uid="{00000000-0005-0000-0000-0000630C0000}"/>
    <cellStyle name="Input [yellow] 3 2 2 2" xfId="1554" xr:uid="{00000000-0005-0000-0000-0000640C0000}"/>
    <cellStyle name="Input [yellow] 3 2 2 2 2" xfId="2714" xr:uid="{00000000-0005-0000-0000-0000650C0000}"/>
    <cellStyle name="Input [yellow] 3 2 2 2 2 2" xfId="3911" xr:uid="{00000000-0005-0000-0000-0000660C0000}"/>
    <cellStyle name="Input [yellow] 3 2 2 2 2 3" xfId="7019" xr:uid="{00000000-0005-0000-0000-0000670C0000}"/>
    <cellStyle name="Input [yellow] 3 2 2 2 2 4" xfId="8446" xr:uid="{00000000-0005-0000-0000-0000680C0000}"/>
    <cellStyle name="Input [yellow] 3 2 2 2 3" xfId="3251" xr:uid="{00000000-0005-0000-0000-0000690C0000}"/>
    <cellStyle name="Input [yellow] 3 2 2 2 3 2" xfId="3810" xr:uid="{00000000-0005-0000-0000-00006A0C0000}"/>
    <cellStyle name="Input [yellow] 3 2 2 2 3 3" xfId="7472" xr:uid="{00000000-0005-0000-0000-00006B0C0000}"/>
    <cellStyle name="Input [yellow] 3 2 2 2 3 4" xfId="8884" xr:uid="{00000000-0005-0000-0000-00006C0C0000}"/>
    <cellStyle name="Input [yellow] 3 2 2 2 4" xfId="3429" xr:uid="{00000000-0005-0000-0000-00006D0C0000}"/>
    <cellStyle name="Input [yellow] 3 2 2 2 4 2" xfId="3685" xr:uid="{00000000-0005-0000-0000-00006E0C0000}"/>
    <cellStyle name="Input [yellow] 3 2 2 2 4 3" xfId="7650" xr:uid="{00000000-0005-0000-0000-00006F0C0000}"/>
    <cellStyle name="Input [yellow] 3 2 2 2 4 4" xfId="9062" xr:uid="{00000000-0005-0000-0000-0000700C0000}"/>
    <cellStyle name="Input [yellow] 3 2 2 2 5" xfId="3591" xr:uid="{00000000-0005-0000-0000-0000710C0000}"/>
    <cellStyle name="Input [yellow] 3 2 2 2 5 2" xfId="6329" xr:uid="{00000000-0005-0000-0000-0000720C0000}"/>
    <cellStyle name="Input [yellow] 3 2 2 2 5 3" xfId="7812" xr:uid="{00000000-0005-0000-0000-0000730C0000}"/>
    <cellStyle name="Input [yellow] 3 2 2 2 5 4" xfId="9224" xr:uid="{00000000-0005-0000-0000-0000740C0000}"/>
    <cellStyle name="Input [yellow] 3 2 2 2 6" xfId="4532" xr:uid="{00000000-0005-0000-0000-0000750C0000}"/>
    <cellStyle name="Input [yellow] 3 2 2 2 7" xfId="4586" xr:uid="{00000000-0005-0000-0000-0000760C0000}"/>
    <cellStyle name="Input [yellow] 3 2 2 2 8" xfId="4426" xr:uid="{00000000-0005-0000-0000-0000770C0000}"/>
    <cellStyle name="Input [yellow] 3 2 2 3" xfId="2266" xr:uid="{00000000-0005-0000-0000-0000780C0000}"/>
    <cellStyle name="Input [yellow] 3 2 2 3 2" xfId="4301" xr:uid="{00000000-0005-0000-0000-0000790C0000}"/>
    <cellStyle name="Input [yellow] 3 2 2 3 3" xfId="6760" xr:uid="{00000000-0005-0000-0000-00007A0C0000}"/>
    <cellStyle name="Input [yellow] 3 2 2 3 4" xfId="8223" xr:uid="{00000000-0005-0000-0000-00007B0C0000}"/>
    <cellStyle name="Input [yellow] 3 2 2 4" xfId="2991" xr:uid="{00000000-0005-0000-0000-00007C0C0000}"/>
    <cellStyle name="Input [yellow] 3 2 2 4 2" xfId="5852" xr:uid="{00000000-0005-0000-0000-00007D0C0000}"/>
    <cellStyle name="Input [yellow] 3 2 2 4 3" xfId="7212" xr:uid="{00000000-0005-0000-0000-00007E0C0000}"/>
    <cellStyle name="Input [yellow] 3 2 2 4 4" xfId="8624" xr:uid="{00000000-0005-0000-0000-00007F0C0000}"/>
    <cellStyle name="Input [yellow] 3 2 2 5" xfId="1689" xr:uid="{00000000-0005-0000-0000-0000800C0000}"/>
    <cellStyle name="Input [yellow] 3 2 2 5 2" xfId="5356" xr:uid="{00000000-0005-0000-0000-0000810C0000}"/>
    <cellStyle name="Input [yellow] 3 2 2 5 3" xfId="5951" xr:uid="{00000000-0005-0000-0000-0000820C0000}"/>
    <cellStyle name="Input [yellow] 3 2 2 5 4" xfId="4379" xr:uid="{00000000-0005-0000-0000-0000830C0000}"/>
    <cellStyle name="Input [yellow] 3 2 2 6" xfId="1790" xr:uid="{00000000-0005-0000-0000-0000840C0000}"/>
    <cellStyle name="Input [yellow] 3 2 2 6 2" xfId="5520" xr:uid="{00000000-0005-0000-0000-0000850C0000}"/>
    <cellStyle name="Input [yellow] 3 2 2 6 3" xfId="6389" xr:uid="{00000000-0005-0000-0000-0000860C0000}"/>
    <cellStyle name="Input [yellow] 3 2 2 6 4" xfId="7873" xr:uid="{00000000-0005-0000-0000-0000870C0000}"/>
    <cellStyle name="Input [yellow] 3 2 2 7" xfId="5214" xr:uid="{00000000-0005-0000-0000-0000880C0000}"/>
    <cellStyle name="Input [yellow] 3 2 2 8" xfId="4438" xr:uid="{00000000-0005-0000-0000-0000890C0000}"/>
    <cellStyle name="Input [yellow] 3 2 2 9" xfId="7050" xr:uid="{00000000-0005-0000-0000-00008A0C0000}"/>
    <cellStyle name="Input [yellow] 3 2 3" xfId="4173" xr:uid="{00000000-0005-0000-0000-00008B0C0000}"/>
    <cellStyle name="Input [yellow] 3 3" xfId="712" xr:uid="{00000000-0005-0000-0000-00008C0C0000}"/>
    <cellStyle name="Input [yellow] 3 3 2" xfId="1066" xr:uid="{00000000-0005-0000-0000-00008D0C0000}"/>
    <cellStyle name="Input [yellow] 3 3 2 2" xfId="1514" xr:uid="{00000000-0005-0000-0000-00008E0C0000}"/>
    <cellStyle name="Input [yellow] 3 3 2 2 2" xfId="2674" xr:uid="{00000000-0005-0000-0000-00008F0C0000}"/>
    <cellStyle name="Input [yellow] 3 3 2 2 2 2" xfId="4448" xr:uid="{00000000-0005-0000-0000-0000900C0000}"/>
    <cellStyle name="Input [yellow] 3 3 2 2 2 3" xfId="6979" xr:uid="{00000000-0005-0000-0000-0000910C0000}"/>
    <cellStyle name="Input [yellow] 3 3 2 2 2 4" xfId="8406" xr:uid="{00000000-0005-0000-0000-0000920C0000}"/>
    <cellStyle name="Input [yellow] 3 3 2 2 3" xfId="3211" xr:uid="{00000000-0005-0000-0000-0000930C0000}"/>
    <cellStyle name="Input [yellow] 3 3 2 2 3 2" xfId="3830" xr:uid="{00000000-0005-0000-0000-0000940C0000}"/>
    <cellStyle name="Input [yellow] 3 3 2 2 3 3" xfId="7432" xr:uid="{00000000-0005-0000-0000-0000950C0000}"/>
    <cellStyle name="Input [yellow] 3 3 2 2 3 4" xfId="8844" xr:uid="{00000000-0005-0000-0000-0000960C0000}"/>
    <cellStyle name="Input [yellow] 3 3 2 2 4" xfId="3389" xr:uid="{00000000-0005-0000-0000-0000970C0000}"/>
    <cellStyle name="Input [yellow] 3 3 2 2 4 2" xfId="3714" xr:uid="{00000000-0005-0000-0000-0000980C0000}"/>
    <cellStyle name="Input [yellow] 3 3 2 2 4 3" xfId="7610" xr:uid="{00000000-0005-0000-0000-0000990C0000}"/>
    <cellStyle name="Input [yellow] 3 3 2 2 4 4" xfId="9022" xr:uid="{00000000-0005-0000-0000-00009A0C0000}"/>
    <cellStyle name="Input [yellow] 3 3 2 2 5" xfId="3551" xr:uid="{00000000-0005-0000-0000-00009B0C0000}"/>
    <cellStyle name="Input [yellow] 3 3 2 2 5 2" xfId="6289" xr:uid="{00000000-0005-0000-0000-00009C0C0000}"/>
    <cellStyle name="Input [yellow] 3 3 2 2 5 3" xfId="7772" xr:uid="{00000000-0005-0000-0000-00009D0C0000}"/>
    <cellStyle name="Input [yellow] 3 3 2 2 5 4" xfId="9184" xr:uid="{00000000-0005-0000-0000-00009E0C0000}"/>
    <cellStyle name="Input [yellow] 3 3 2 2 6" xfId="5573" xr:uid="{00000000-0005-0000-0000-00009F0C0000}"/>
    <cellStyle name="Input [yellow] 3 3 2 2 7" xfId="4758" xr:uid="{00000000-0005-0000-0000-0000A00C0000}"/>
    <cellStyle name="Input [yellow] 3 3 2 2 8" xfId="5287" xr:uid="{00000000-0005-0000-0000-0000A10C0000}"/>
    <cellStyle name="Input [yellow] 3 3 2 3" xfId="2226" xr:uid="{00000000-0005-0000-0000-0000A20C0000}"/>
    <cellStyle name="Input [yellow] 3 3 2 3 2" xfId="5198" xr:uid="{00000000-0005-0000-0000-0000A30C0000}"/>
    <cellStyle name="Input [yellow] 3 3 2 3 3" xfId="6720" xr:uid="{00000000-0005-0000-0000-0000A40C0000}"/>
    <cellStyle name="Input [yellow] 3 3 2 3 4" xfId="8183" xr:uid="{00000000-0005-0000-0000-0000A50C0000}"/>
    <cellStyle name="Input [yellow] 3 3 2 4" xfId="2951" xr:uid="{00000000-0005-0000-0000-0000A60C0000}"/>
    <cellStyle name="Input [yellow] 3 3 2 4 2" xfId="6237" xr:uid="{00000000-0005-0000-0000-0000A70C0000}"/>
    <cellStyle name="Input [yellow] 3 3 2 4 3" xfId="7172" xr:uid="{00000000-0005-0000-0000-0000A80C0000}"/>
    <cellStyle name="Input [yellow] 3 3 2 4 4" xfId="8584" xr:uid="{00000000-0005-0000-0000-0000A90C0000}"/>
    <cellStyle name="Input [yellow] 3 3 2 5" xfId="1799" xr:uid="{00000000-0005-0000-0000-0000AA0C0000}"/>
    <cellStyle name="Input [yellow] 3 3 2 5 2" xfId="5464" xr:uid="{00000000-0005-0000-0000-0000AB0C0000}"/>
    <cellStyle name="Input [yellow] 3 3 2 5 3" xfId="6398" xr:uid="{00000000-0005-0000-0000-0000AC0C0000}"/>
    <cellStyle name="Input [yellow] 3 3 2 5 4" xfId="7882" xr:uid="{00000000-0005-0000-0000-0000AD0C0000}"/>
    <cellStyle name="Input [yellow] 3 3 2 6" xfId="3286" xr:uid="{00000000-0005-0000-0000-0000AE0C0000}"/>
    <cellStyle name="Input [yellow] 3 3 2 6 2" xfId="3786" xr:uid="{00000000-0005-0000-0000-0000AF0C0000}"/>
    <cellStyle name="Input [yellow] 3 3 2 6 3" xfId="7507" xr:uid="{00000000-0005-0000-0000-0000B00C0000}"/>
    <cellStyle name="Input [yellow] 3 3 2 6 4" xfId="8919" xr:uid="{00000000-0005-0000-0000-0000B10C0000}"/>
    <cellStyle name="Input [yellow] 3 3 2 7" xfId="5126" xr:uid="{00000000-0005-0000-0000-0000B20C0000}"/>
    <cellStyle name="Input [yellow] 3 3 2 8" xfId="4561" xr:uid="{00000000-0005-0000-0000-0000B30C0000}"/>
    <cellStyle name="Input [yellow] 3 3 2 9" xfId="6784" xr:uid="{00000000-0005-0000-0000-0000B40C0000}"/>
    <cellStyle name="Input [yellow] 3 3 3" xfId="4141" xr:uid="{00000000-0005-0000-0000-0000B50C0000}"/>
    <cellStyle name="Input [yellow] 4" xfId="688" xr:uid="{00000000-0005-0000-0000-0000B60C0000}"/>
    <cellStyle name="Input [yellow] 4 2" xfId="775" xr:uid="{00000000-0005-0000-0000-0000B70C0000}"/>
    <cellStyle name="Input [yellow] 4 2 2" xfId="1128" xr:uid="{00000000-0005-0000-0000-0000B80C0000}"/>
    <cellStyle name="Input [yellow] 4 2 2 2" xfId="1576" xr:uid="{00000000-0005-0000-0000-0000B90C0000}"/>
    <cellStyle name="Input [yellow] 4 2 2 2 2" xfId="2736" xr:uid="{00000000-0005-0000-0000-0000BA0C0000}"/>
    <cellStyle name="Input [yellow] 4 2 2 2 2 2" xfId="3992" xr:uid="{00000000-0005-0000-0000-0000BB0C0000}"/>
    <cellStyle name="Input [yellow] 4 2 2 2 2 3" xfId="7041" xr:uid="{00000000-0005-0000-0000-0000BC0C0000}"/>
    <cellStyle name="Input [yellow] 4 2 2 2 2 4" xfId="8468" xr:uid="{00000000-0005-0000-0000-0000BD0C0000}"/>
    <cellStyle name="Input [yellow] 4 2 2 2 3" xfId="3273" xr:uid="{00000000-0005-0000-0000-0000BE0C0000}"/>
    <cellStyle name="Input [yellow] 4 2 2 2 3 2" xfId="4273" xr:uid="{00000000-0005-0000-0000-0000BF0C0000}"/>
    <cellStyle name="Input [yellow] 4 2 2 2 3 3" xfId="7494" xr:uid="{00000000-0005-0000-0000-0000C00C0000}"/>
    <cellStyle name="Input [yellow] 4 2 2 2 3 4" xfId="8906" xr:uid="{00000000-0005-0000-0000-0000C10C0000}"/>
    <cellStyle name="Input [yellow] 4 2 2 2 4" xfId="3451" xr:uid="{00000000-0005-0000-0000-0000C20C0000}"/>
    <cellStyle name="Input [yellow] 4 2 2 2 4 2" xfId="3669" xr:uid="{00000000-0005-0000-0000-0000C30C0000}"/>
    <cellStyle name="Input [yellow] 4 2 2 2 4 3" xfId="7672" xr:uid="{00000000-0005-0000-0000-0000C40C0000}"/>
    <cellStyle name="Input [yellow] 4 2 2 2 4 4" xfId="9084" xr:uid="{00000000-0005-0000-0000-0000C50C0000}"/>
    <cellStyle name="Input [yellow] 4 2 2 2 5" xfId="3613" xr:uid="{00000000-0005-0000-0000-0000C60C0000}"/>
    <cellStyle name="Input [yellow] 4 2 2 2 5 2" xfId="6351" xr:uid="{00000000-0005-0000-0000-0000C70C0000}"/>
    <cellStyle name="Input [yellow] 4 2 2 2 5 3" xfId="7834" xr:uid="{00000000-0005-0000-0000-0000C80C0000}"/>
    <cellStyle name="Input [yellow] 4 2 2 2 5 4" xfId="9246" xr:uid="{00000000-0005-0000-0000-0000C90C0000}"/>
    <cellStyle name="Input [yellow] 4 2 2 2 6" xfId="5257" xr:uid="{00000000-0005-0000-0000-0000CA0C0000}"/>
    <cellStyle name="Input [yellow] 4 2 2 2 7" xfId="5904" xr:uid="{00000000-0005-0000-0000-0000CB0C0000}"/>
    <cellStyle name="Input [yellow] 4 2 2 2 8" xfId="4691" xr:uid="{00000000-0005-0000-0000-0000CC0C0000}"/>
    <cellStyle name="Input [yellow] 4 2 2 3" xfId="2288" xr:uid="{00000000-0005-0000-0000-0000CD0C0000}"/>
    <cellStyle name="Input [yellow] 4 2 2 3 2" xfId="4515" xr:uid="{00000000-0005-0000-0000-0000CE0C0000}"/>
    <cellStyle name="Input [yellow] 4 2 2 3 3" xfId="6782" xr:uid="{00000000-0005-0000-0000-0000CF0C0000}"/>
    <cellStyle name="Input [yellow] 4 2 2 3 4" xfId="8245" xr:uid="{00000000-0005-0000-0000-0000D00C0000}"/>
    <cellStyle name="Input [yellow] 4 2 2 4" xfId="3013" xr:uid="{00000000-0005-0000-0000-0000D10C0000}"/>
    <cellStyle name="Input [yellow] 4 2 2 4 2" xfId="6250" xr:uid="{00000000-0005-0000-0000-0000D20C0000}"/>
    <cellStyle name="Input [yellow] 4 2 2 4 3" xfId="7234" xr:uid="{00000000-0005-0000-0000-0000D30C0000}"/>
    <cellStyle name="Input [yellow] 4 2 2 4 4" xfId="8646" xr:uid="{00000000-0005-0000-0000-0000D40C0000}"/>
    <cellStyle name="Input [yellow] 4 2 2 5" xfId="1777" xr:uid="{00000000-0005-0000-0000-0000D50C0000}"/>
    <cellStyle name="Input [yellow] 4 2 2 5 2" xfId="5368" xr:uid="{00000000-0005-0000-0000-0000D60C0000}"/>
    <cellStyle name="Input [yellow] 4 2 2 5 3" xfId="6376" xr:uid="{00000000-0005-0000-0000-0000D70C0000}"/>
    <cellStyle name="Input [yellow] 4 2 2 5 4" xfId="7860" xr:uid="{00000000-0005-0000-0000-0000D80C0000}"/>
    <cellStyle name="Input [yellow] 4 2 2 6" xfId="1974" xr:uid="{00000000-0005-0000-0000-0000D90C0000}"/>
    <cellStyle name="Input [yellow] 4 2 2 6 2" xfId="5482" xr:uid="{00000000-0005-0000-0000-0000DA0C0000}"/>
    <cellStyle name="Input [yellow] 4 2 2 6 3" xfId="6562" xr:uid="{00000000-0005-0000-0000-0000DB0C0000}"/>
    <cellStyle name="Input [yellow] 4 2 2 6 4" xfId="8043" xr:uid="{00000000-0005-0000-0000-0000DC0C0000}"/>
    <cellStyle name="Input [yellow] 4 2 2 7" xfId="4368" xr:uid="{00000000-0005-0000-0000-0000DD0C0000}"/>
    <cellStyle name="Input [yellow] 4 2 2 8" xfId="5337" xr:uid="{00000000-0005-0000-0000-0000DE0C0000}"/>
    <cellStyle name="Input [yellow] 4 2 2 9" xfId="5084" xr:uid="{00000000-0005-0000-0000-0000DF0C0000}"/>
    <cellStyle name="Input [yellow] 4 2 3" xfId="4191" xr:uid="{00000000-0005-0000-0000-0000E00C0000}"/>
    <cellStyle name="Input [yellow] 4 3" xfId="734" xr:uid="{00000000-0005-0000-0000-0000E10C0000}"/>
    <cellStyle name="Input [yellow] 4 3 2" xfId="1087" xr:uid="{00000000-0005-0000-0000-0000E20C0000}"/>
    <cellStyle name="Input [yellow] 4 3 2 2" xfId="1535" xr:uid="{00000000-0005-0000-0000-0000E30C0000}"/>
    <cellStyle name="Input [yellow] 4 3 2 2 2" xfId="2695" xr:uid="{00000000-0005-0000-0000-0000E40C0000}"/>
    <cellStyle name="Input [yellow] 4 3 2 2 2 2" xfId="4014" xr:uid="{00000000-0005-0000-0000-0000E50C0000}"/>
    <cellStyle name="Input [yellow] 4 3 2 2 2 3" xfId="7000" xr:uid="{00000000-0005-0000-0000-0000E60C0000}"/>
    <cellStyle name="Input [yellow] 4 3 2 2 2 4" xfId="8427" xr:uid="{00000000-0005-0000-0000-0000E70C0000}"/>
    <cellStyle name="Input [yellow] 4 3 2 2 3" xfId="3232" xr:uid="{00000000-0005-0000-0000-0000E80C0000}"/>
    <cellStyle name="Input [yellow] 4 3 2 2 3 2" xfId="3966" xr:uid="{00000000-0005-0000-0000-0000E90C0000}"/>
    <cellStyle name="Input [yellow] 4 3 2 2 3 3" xfId="7453" xr:uid="{00000000-0005-0000-0000-0000EA0C0000}"/>
    <cellStyle name="Input [yellow] 4 3 2 2 3 4" xfId="8865" xr:uid="{00000000-0005-0000-0000-0000EB0C0000}"/>
    <cellStyle name="Input [yellow] 4 3 2 2 4" xfId="3410" xr:uid="{00000000-0005-0000-0000-0000EC0C0000}"/>
    <cellStyle name="Input [yellow] 4 3 2 2 4 2" xfId="3699" xr:uid="{00000000-0005-0000-0000-0000ED0C0000}"/>
    <cellStyle name="Input [yellow] 4 3 2 2 4 3" xfId="7631" xr:uid="{00000000-0005-0000-0000-0000EE0C0000}"/>
    <cellStyle name="Input [yellow] 4 3 2 2 4 4" xfId="9043" xr:uid="{00000000-0005-0000-0000-0000EF0C0000}"/>
    <cellStyle name="Input [yellow] 4 3 2 2 5" xfId="3572" xr:uid="{00000000-0005-0000-0000-0000F00C0000}"/>
    <cellStyle name="Input [yellow] 4 3 2 2 5 2" xfId="6310" xr:uid="{00000000-0005-0000-0000-0000F10C0000}"/>
    <cellStyle name="Input [yellow] 4 3 2 2 5 3" xfId="7793" xr:uid="{00000000-0005-0000-0000-0000F20C0000}"/>
    <cellStyle name="Input [yellow] 4 3 2 2 5 4" xfId="9205" xr:uid="{00000000-0005-0000-0000-0000F30C0000}"/>
    <cellStyle name="Input [yellow] 4 3 2 2 6" xfId="5392" xr:uid="{00000000-0005-0000-0000-0000F40C0000}"/>
    <cellStyle name="Input [yellow] 4 3 2 2 7" xfId="5435" xr:uid="{00000000-0005-0000-0000-0000F50C0000}"/>
    <cellStyle name="Input [yellow] 4 3 2 2 8" xfId="4804" xr:uid="{00000000-0005-0000-0000-0000F60C0000}"/>
    <cellStyle name="Input [yellow] 4 3 2 3" xfId="2247" xr:uid="{00000000-0005-0000-0000-0000F70C0000}"/>
    <cellStyle name="Input [yellow] 4 3 2 3 2" xfId="5707" xr:uid="{00000000-0005-0000-0000-0000F80C0000}"/>
    <cellStyle name="Input [yellow] 4 3 2 3 3" xfId="6741" xr:uid="{00000000-0005-0000-0000-0000F90C0000}"/>
    <cellStyle name="Input [yellow] 4 3 2 3 4" xfId="8204" xr:uid="{00000000-0005-0000-0000-0000FA0C0000}"/>
    <cellStyle name="Input [yellow] 4 3 2 4" xfId="2972" xr:uid="{00000000-0005-0000-0000-0000FB0C0000}"/>
    <cellStyle name="Input [yellow] 4 3 2 4 2" xfId="5260" xr:uid="{00000000-0005-0000-0000-0000FC0C0000}"/>
    <cellStyle name="Input [yellow] 4 3 2 4 3" xfId="7193" xr:uid="{00000000-0005-0000-0000-0000FD0C0000}"/>
    <cellStyle name="Input [yellow] 4 3 2 4 4" xfId="8605" xr:uid="{00000000-0005-0000-0000-0000FE0C0000}"/>
    <cellStyle name="Input [yellow] 4 3 2 5" xfId="1686" xr:uid="{00000000-0005-0000-0000-0000FF0C0000}"/>
    <cellStyle name="Input [yellow] 4 3 2 5 2" xfId="5153" xr:uid="{00000000-0005-0000-0000-0000000D0000}"/>
    <cellStyle name="Input [yellow] 4 3 2 5 3" xfId="3934" xr:uid="{00000000-0005-0000-0000-0000010D0000}"/>
    <cellStyle name="Input [yellow] 4 3 2 5 4" xfId="4709" xr:uid="{00000000-0005-0000-0000-0000020D0000}"/>
    <cellStyle name="Input [yellow] 4 3 2 6" xfId="1791" xr:uid="{00000000-0005-0000-0000-0000030D0000}"/>
    <cellStyle name="Input [yellow] 4 3 2 6 2" xfId="4674" xr:uid="{00000000-0005-0000-0000-0000040D0000}"/>
    <cellStyle name="Input [yellow] 4 3 2 6 3" xfId="6390" xr:uid="{00000000-0005-0000-0000-0000050D0000}"/>
    <cellStyle name="Input [yellow] 4 3 2 6 4" xfId="7874" xr:uid="{00000000-0005-0000-0000-0000060D0000}"/>
    <cellStyle name="Input [yellow] 4 3 2 7" xfId="5015" xr:uid="{00000000-0005-0000-0000-0000070D0000}"/>
    <cellStyle name="Input [yellow] 4 3 2 8" xfId="4649" xr:uid="{00000000-0005-0000-0000-0000080D0000}"/>
    <cellStyle name="Input [yellow] 4 3 2 9" xfId="4376" xr:uid="{00000000-0005-0000-0000-0000090D0000}"/>
    <cellStyle name="Input [yellow] 4 3 3" xfId="4159" xr:uid="{00000000-0005-0000-0000-00000A0D0000}"/>
    <cellStyle name="Input [yellow] 4 4" xfId="1046" xr:uid="{00000000-0005-0000-0000-00000B0D0000}"/>
    <cellStyle name="Input [yellow] 4 4 2" xfId="1494" xr:uid="{00000000-0005-0000-0000-00000C0D0000}"/>
    <cellStyle name="Input [yellow] 4 4 2 2" xfId="2654" xr:uid="{00000000-0005-0000-0000-00000D0D0000}"/>
    <cellStyle name="Input [yellow] 4 4 2 2 2" xfId="4168" xr:uid="{00000000-0005-0000-0000-00000E0D0000}"/>
    <cellStyle name="Input [yellow] 4 4 2 2 3" xfId="6959" xr:uid="{00000000-0005-0000-0000-00000F0D0000}"/>
    <cellStyle name="Input [yellow] 4 4 2 2 4" xfId="8386" xr:uid="{00000000-0005-0000-0000-0000100D0000}"/>
    <cellStyle name="Input [yellow] 4 4 2 3" xfId="3191" xr:uid="{00000000-0005-0000-0000-0000110D0000}"/>
    <cellStyle name="Input [yellow] 4 4 2 3 2" xfId="6268" xr:uid="{00000000-0005-0000-0000-0000120D0000}"/>
    <cellStyle name="Input [yellow] 4 4 2 3 3" xfId="7412" xr:uid="{00000000-0005-0000-0000-0000130D0000}"/>
    <cellStyle name="Input [yellow] 4 4 2 3 4" xfId="8824" xr:uid="{00000000-0005-0000-0000-0000140D0000}"/>
    <cellStyle name="Input [yellow] 4 4 2 4" xfId="3369" xr:uid="{00000000-0005-0000-0000-0000150D0000}"/>
    <cellStyle name="Input [yellow] 4 4 2 4 2" xfId="3726" xr:uid="{00000000-0005-0000-0000-0000160D0000}"/>
    <cellStyle name="Input [yellow] 4 4 2 4 3" xfId="7590" xr:uid="{00000000-0005-0000-0000-0000170D0000}"/>
    <cellStyle name="Input [yellow] 4 4 2 4 4" xfId="9002" xr:uid="{00000000-0005-0000-0000-0000180D0000}"/>
    <cellStyle name="Input [yellow] 4 4 2 5" xfId="3531" xr:uid="{00000000-0005-0000-0000-0000190D0000}"/>
    <cellStyle name="Input [yellow] 4 4 2 5 2" xfId="4200" xr:uid="{00000000-0005-0000-0000-00001A0D0000}"/>
    <cellStyle name="Input [yellow] 4 4 2 5 3" xfId="7752" xr:uid="{00000000-0005-0000-0000-00001B0D0000}"/>
    <cellStyle name="Input [yellow] 4 4 2 5 4" xfId="9164" xr:uid="{00000000-0005-0000-0000-00001C0D0000}"/>
    <cellStyle name="Input [yellow] 4 4 2 6" xfId="5121" xr:uid="{00000000-0005-0000-0000-00001D0D0000}"/>
    <cellStyle name="Input [yellow] 4 4 2 7" xfId="5912" xr:uid="{00000000-0005-0000-0000-00001E0D0000}"/>
    <cellStyle name="Input [yellow] 4 4 2 8" xfId="4945" xr:uid="{00000000-0005-0000-0000-00001F0D0000}"/>
    <cellStyle name="Input [yellow] 4 4 3" xfId="2206" xr:uid="{00000000-0005-0000-0000-0000200D0000}"/>
    <cellStyle name="Input [yellow] 4 4 3 2" xfId="4619" xr:uid="{00000000-0005-0000-0000-0000210D0000}"/>
    <cellStyle name="Input [yellow] 4 4 3 3" xfId="6700" xr:uid="{00000000-0005-0000-0000-0000220D0000}"/>
    <cellStyle name="Input [yellow] 4 4 3 4" xfId="8163" xr:uid="{00000000-0005-0000-0000-0000230D0000}"/>
    <cellStyle name="Input [yellow] 4 4 4" xfId="2931" xr:uid="{00000000-0005-0000-0000-0000240D0000}"/>
    <cellStyle name="Input [yellow] 4 4 4 2" xfId="6244" xr:uid="{00000000-0005-0000-0000-0000250D0000}"/>
    <cellStyle name="Input [yellow] 4 4 4 3" xfId="7152" xr:uid="{00000000-0005-0000-0000-0000260D0000}"/>
    <cellStyle name="Input [yellow] 4 4 4 4" xfId="8564" xr:uid="{00000000-0005-0000-0000-0000270D0000}"/>
    <cellStyle name="Input [yellow] 4 4 5" xfId="1890" xr:uid="{00000000-0005-0000-0000-0000280D0000}"/>
    <cellStyle name="Input [yellow] 4 4 5 2" xfId="4356" xr:uid="{00000000-0005-0000-0000-0000290D0000}"/>
    <cellStyle name="Input [yellow] 4 4 5 3" xfId="6485" xr:uid="{00000000-0005-0000-0000-00002A0D0000}"/>
    <cellStyle name="Input [yellow] 4 4 5 4" xfId="7968" xr:uid="{00000000-0005-0000-0000-00002B0D0000}"/>
    <cellStyle name="Input [yellow] 4 4 6" xfId="3289" xr:uid="{00000000-0005-0000-0000-00002C0D0000}"/>
    <cellStyle name="Input [yellow] 4 4 6 2" xfId="3784" xr:uid="{00000000-0005-0000-0000-00002D0D0000}"/>
    <cellStyle name="Input [yellow] 4 4 6 3" xfId="7510" xr:uid="{00000000-0005-0000-0000-00002E0D0000}"/>
    <cellStyle name="Input [yellow] 4 4 6 4" xfId="8922" xr:uid="{00000000-0005-0000-0000-00002F0D0000}"/>
    <cellStyle name="Input [yellow] 4 4 7" xfId="6058" xr:uid="{00000000-0005-0000-0000-0000300D0000}"/>
    <cellStyle name="Input [yellow] 4 4 8" xfId="4108" xr:uid="{00000000-0005-0000-0000-0000310D0000}"/>
    <cellStyle name="Input [yellow] 4 4 9" xfId="5285" xr:uid="{00000000-0005-0000-0000-0000320D0000}"/>
    <cellStyle name="Input [yellow] 4 5" xfId="4120" xr:uid="{00000000-0005-0000-0000-0000330D0000}"/>
    <cellStyle name="Input [yellow] 5" xfId="739" xr:uid="{00000000-0005-0000-0000-0000340D0000}"/>
    <cellStyle name="Input [yellow] 5 2" xfId="1092" xr:uid="{00000000-0005-0000-0000-0000350D0000}"/>
    <cellStyle name="Input [yellow] 5 2 2" xfId="1540" xr:uid="{00000000-0005-0000-0000-0000360D0000}"/>
    <cellStyle name="Input [yellow] 5 2 2 2" xfId="2700" xr:uid="{00000000-0005-0000-0000-0000370D0000}"/>
    <cellStyle name="Input [yellow] 5 2 2 2 2" xfId="4012" xr:uid="{00000000-0005-0000-0000-0000380D0000}"/>
    <cellStyle name="Input [yellow] 5 2 2 2 3" xfId="7005" xr:uid="{00000000-0005-0000-0000-0000390D0000}"/>
    <cellStyle name="Input [yellow] 5 2 2 2 4" xfId="8432" xr:uid="{00000000-0005-0000-0000-00003A0D0000}"/>
    <cellStyle name="Input [yellow] 5 2 2 3" xfId="3237" xr:uid="{00000000-0005-0000-0000-00003B0D0000}"/>
    <cellStyle name="Input [yellow] 5 2 2 3 2" xfId="3964" xr:uid="{00000000-0005-0000-0000-00003C0D0000}"/>
    <cellStyle name="Input [yellow] 5 2 2 3 3" xfId="7458" xr:uid="{00000000-0005-0000-0000-00003D0D0000}"/>
    <cellStyle name="Input [yellow] 5 2 2 3 4" xfId="8870" xr:uid="{00000000-0005-0000-0000-00003E0D0000}"/>
    <cellStyle name="Input [yellow] 5 2 2 4" xfId="3415" xr:uid="{00000000-0005-0000-0000-00003F0D0000}"/>
    <cellStyle name="Input [yellow] 5 2 2 4 2" xfId="3696" xr:uid="{00000000-0005-0000-0000-0000400D0000}"/>
    <cellStyle name="Input [yellow] 5 2 2 4 3" xfId="7636" xr:uid="{00000000-0005-0000-0000-0000410D0000}"/>
    <cellStyle name="Input [yellow] 5 2 2 4 4" xfId="9048" xr:uid="{00000000-0005-0000-0000-0000420D0000}"/>
    <cellStyle name="Input [yellow] 5 2 2 5" xfId="3577" xr:uid="{00000000-0005-0000-0000-0000430D0000}"/>
    <cellStyle name="Input [yellow] 5 2 2 5 2" xfId="6315" xr:uid="{00000000-0005-0000-0000-0000440D0000}"/>
    <cellStyle name="Input [yellow] 5 2 2 5 3" xfId="7798" xr:uid="{00000000-0005-0000-0000-0000450D0000}"/>
    <cellStyle name="Input [yellow] 5 2 2 5 4" xfId="9210" xr:uid="{00000000-0005-0000-0000-0000460D0000}"/>
    <cellStyle name="Input [yellow] 5 2 2 6" xfId="4295" xr:uid="{00000000-0005-0000-0000-0000470D0000}"/>
    <cellStyle name="Input [yellow] 5 2 2 7" xfId="4388" xr:uid="{00000000-0005-0000-0000-0000480D0000}"/>
    <cellStyle name="Input [yellow] 5 2 2 8" xfId="3925" xr:uid="{00000000-0005-0000-0000-0000490D0000}"/>
    <cellStyle name="Input [yellow] 5 2 3" xfId="2252" xr:uid="{00000000-0005-0000-0000-00004A0D0000}"/>
    <cellStyle name="Input [yellow] 5 2 3 2" xfId="5485" xr:uid="{00000000-0005-0000-0000-00004B0D0000}"/>
    <cellStyle name="Input [yellow] 5 2 3 3" xfId="6746" xr:uid="{00000000-0005-0000-0000-00004C0D0000}"/>
    <cellStyle name="Input [yellow] 5 2 3 4" xfId="8209" xr:uid="{00000000-0005-0000-0000-00004D0D0000}"/>
    <cellStyle name="Input [yellow] 5 2 4" xfId="2977" xr:uid="{00000000-0005-0000-0000-00004E0D0000}"/>
    <cellStyle name="Input [yellow] 5 2 4 2" xfId="4742" xr:uid="{00000000-0005-0000-0000-00004F0D0000}"/>
    <cellStyle name="Input [yellow] 5 2 4 3" xfId="7198" xr:uid="{00000000-0005-0000-0000-0000500D0000}"/>
    <cellStyle name="Input [yellow] 5 2 4 4" xfId="8610" xr:uid="{00000000-0005-0000-0000-0000510D0000}"/>
    <cellStyle name="Input [yellow] 5 2 5" xfId="1910" xr:uid="{00000000-0005-0000-0000-0000520D0000}"/>
    <cellStyle name="Input [yellow] 5 2 5 2" xfId="5144" xr:uid="{00000000-0005-0000-0000-0000530D0000}"/>
    <cellStyle name="Input [yellow] 5 2 5 3" xfId="6505" xr:uid="{00000000-0005-0000-0000-0000540D0000}"/>
    <cellStyle name="Input [yellow] 5 2 5 4" xfId="7988" xr:uid="{00000000-0005-0000-0000-0000550D0000}"/>
    <cellStyle name="Input [yellow] 5 2 6" xfId="1736" xr:uid="{00000000-0005-0000-0000-0000560D0000}"/>
    <cellStyle name="Input [yellow] 5 2 6 2" xfId="4621" xr:uid="{00000000-0005-0000-0000-0000570D0000}"/>
    <cellStyle name="Input [yellow] 5 2 6 3" xfId="5286" xr:uid="{00000000-0005-0000-0000-0000580D0000}"/>
    <cellStyle name="Input [yellow] 5 2 6 4" xfId="4974" xr:uid="{00000000-0005-0000-0000-0000590D0000}"/>
    <cellStyle name="Input [yellow] 5 2 7" xfId="6070" xr:uid="{00000000-0005-0000-0000-00005A0D0000}"/>
    <cellStyle name="Input [yellow] 5 2 8" xfId="5218" xr:uid="{00000000-0005-0000-0000-00005B0D0000}"/>
    <cellStyle name="Input [yellow] 5 2 9" xfId="5619" xr:uid="{00000000-0005-0000-0000-00005C0D0000}"/>
    <cellStyle name="Input [yellow] 5 3" xfId="4164" xr:uid="{00000000-0005-0000-0000-00005D0D0000}"/>
    <cellStyle name="Input [yellow] 6" xfId="698" xr:uid="{00000000-0005-0000-0000-00005E0D0000}"/>
    <cellStyle name="Input [yellow] 6 2" xfId="1052" xr:uid="{00000000-0005-0000-0000-00005F0D0000}"/>
    <cellStyle name="Input [yellow] 6 2 2" xfId="1500" xr:uid="{00000000-0005-0000-0000-0000600D0000}"/>
    <cellStyle name="Input [yellow] 6 2 2 2" xfId="2660" xr:uid="{00000000-0005-0000-0000-0000610D0000}"/>
    <cellStyle name="Input [yellow] 6 2 2 2 2" xfId="6107" xr:uid="{00000000-0005-0000-0000-0000620D0000}"/>
    <cellStyle name="Input [yellow] 6 2 2 2 3" xfId="6965" xr:uid="{00000000-0005-0000-0000-0000630D0000}"/>
    <cellStyle name="Input [yellow] 6 2 2 2 4" xfId="8392" xr:uid="{00000000-0005-0000-0000-0000640D0000}"/>
    <cellStyle name="Input [yellow] 6 2 2 3" xfId="3197" xr:uid="{00000000-0005-0000-0000-0000650D0000}"/>
    <cellStyle name="Input [yellow] 6 2 2 3 2" xfId="3838" xr:uid="{00000000-0005-0000-0000-0000660D0000}"/>
    <cellStyle name="Input [yellow] 6 2 2 3 3" xfId="7418" xr:uid="{00000000-0005-0000-0000-0000670D0000}"/>
    <cellStyle name="Input [yellow] 6 2 2 3 4" xfId="8830" xr:uid="{00000000-0005-0000-0000-0000680D0000}"/>
    <cellStyle name="Input [yellow] 6 2 2 4" xfId="3375" xr:uid="{00000000-0005-0000-0000-0000690D0000}"/>
    <cellStyle name="Input [yellow] 6 2 2 4 2" xfId="3723" xr:uid="{00000000-0005-0000-0000-00006A0D0000}"/>
    <cellStyle name="Input [yellow] 6 2 2 4 3" xfId="7596" xr:uid="{00000000-0005-0000-0000-00006B0D0000}"/>
    <cellStyle name="Input [yellow] 6 2 2 4 4" xfId="9008" xr:uid="{00000000-0005-0000-0000-00006C0D0000}"/>
    <cellStyle name="Input [yellow] 6 2 2 5" xfId="3537" xr:uid="{00000000-0005-0000-0000-00006D0D0000}"/>
    <cellStyle name="Input [yellow] 6 2 2 5 2" xfId="431" xr:uid="{00000000-0005-0000-0000-00006E0D0000}"/>
    <cellStyle name="Input [yellow] 6 2 2 5 3" xfId="7758" xr:uid="{00000000-0005-0000-0000-00006F0D0000}"/>
    <cellStyle name="Input [yellow] 6 2 2 5 4" xfId="9170" xr:uid="{00000000-0005-0000-0000-0000700D0000}"/>
    <cellStyle name="Input [yellow] 6 2 2 6" xfId="5663" xr:uid="{00000000-0005-0000-0000-0000710D0000}"/>
    <cellStyle name="Input [yellow] 6 2 2 7" xfId="5556" xr:uid="{00000000-0005-0000-0000-0000720D0000}"/>
    <cellStyle name="Input [yellow] 6 2 2 8" xfId="4569" xr:uid="{00000000-0005-0000-0000-0000730D0000}"/>
    <cellStyle name="Input [yellow] 6 2 3" xfId="2212" xr:uid="{00000000-0005-0000-0000-0000740D0000}"/>
    <cellStyle name="Input [yellow] 6 2 3 2" xfId="5512" xr:uid="{00000000-0005-0000-0000-0000750D0000}"/>
    <cellStyle name="Input [yellow] 6 2 3 3" xfId="6706" xr:uid="{00000000-0005-0000-0000-0000760D0000}"/>
    <cellStyle name="Input [yellow] 6 2 3 4" xfId="8169" xr:uid="{00000000-0005-0000-0000-0000770D0000}"/>
    <cellStyle name="Input [yellow] 6 2 4" xfId="2937" xr:uid="{00000000-0005-0000-0000-0000780D0000}"/>
    <cellStyle name="Input [yellow] 6 2 4 2" xfId="5095" xr:uid="{00000000-0005-0000-0000-0000790D0000}"/>
    <cellStyle name="Input [yellow] 6 2 4 3" xfId="7158" xr:uid="{00000000-0005-0000-0000-00007A0D0000}"/>
    <cellStyle name="Input [yellow] 6 2 4 4" xfId="8570" xr:uid="{00000000-0005-0000-0000-00007B0D0000}"/>
    <cellStyle name="Input [yellow] 6 2 5" xfId="1680" xr:uid="{00000000-0005-0000-0000-00007C0D0000}"/>
    <cellStyle name="Input [yellow] 6 2 5 2" xfId="4662" xr:uid="{00000000-0005-0000-0000-00007D0D0000}"/>
    <cellStyle name="Input [yellow] 6 2 5 3" xfId="4074" xr:uid="{00000000-0005-0000-0000-00007E0D0000}"/>
    <cellStyle name="Input [yellow] 6 2 5 4" xfId="5668" xr:uid="{00000000-0005-0000-0000-00007F0D0000}"/>
    <cellStyle name="Input [yellow] 6 2 6" xfId="1834" xr:uid="{00000000-0005-0000-0000-0000800D0000}"/>
    <cellStyle name="Input [yellow] 6 2 6 2" xfId="5582" xr:uid="{00000000-0005-0000-0000-0000810D0000}"/>
    <cellStyle name="Input [yellow] 6 2 6 3" xfId="6429" xr:uid="{00000000-0005-0000-0000-0000820D0000}"/>
    <cellStyle name="Input [yellow] 6 2 6 4" xfId="7912" xr:uid="{00000000-0005-0000-0000-0000830D0000}"/>
    <cellStyle name="Input [yellow] 6 2 7" xfId="5855" xr:uid="{00000000-0005-0000-0000-0000840D0000}"/>
    <cellStyle name="Input [yellow] 6 2 8" xfId="4680" xr:uid="{00000000-0005-0000-0000-0000850D0000}"/>
    <cellStyle name="Input [yellow] 6 2 9" xfId="5229" xr:uid="{00000000-0005-0000-0000-0000860D0000}"/>
    <cellStyle name="Input [yellow] 6 3" xfId="4130" xr:uid="{00000000-0005-0000-0000-0000870D0000}"/>
    <cellStyle name="Input 1" xfId="538" xr:uid="{00000000-0005-0000-0000-0000880D0000}"/>
    <cellStyle name="Input 3" xfId="539" xr:uid="{00000000-0005-0000-0000-0000890D0000}"/>
    <cellStyle name="Link Currency (0)" xfId="540" xr:uid="{00000000-0005-0000-0000-00008A0D0000}"/>
    <cellStyle name="Link Currency (0) 2" xfId="541" xr:uid="{00000000-0005-0000-0000-00008B0D0000}"/>
    <cellStyle name="Link Currency (2)" xfId="542" xr:uid="{00000000-0005-0000-0000-00008C0D0000}"/>
    <cellStyle name="Link Units (0)" xfId="543" xr:uid="{00000000-0005-0000-0000-00008D0D0000}"/>
    <cellStyle name="Link Units (0) 2" xfId="544" xr:uid="{00000000-0005-0000-0000-00008E0D0000}"/>
    <cellStyle name="Link Units (1)" xfId="545" xr:uid="{00000000-0005-0000-0000-00008F0D0000}"/>
    <cellStyle name="Link Units (1) 2" xfId="546" xr:uid="{00000000-0005-0000-0000-0000900D0000}"/>
    <cellStyle name="Link Units (2)" xfId="547" xr:uid="{00000000-0005-0000-0000-0000910D0000}"/>
    <cellStyle name="Millares [0]_Hoja1" xfId="548" xr:uid="{00000000-0005-0000-0000-0000920D0000}"/>
    <cellStyle name="Millares_CLIENTES" xfId="549" xr:uid="{00000000-0005-0000-0000-0000930D0000}"/>
    <cellStyle name="Milliers [0]_EDYAN" xfId="550" xr:uid="{00000000-0005-0000-0000-0000940D0000}"/>
    <cellStyle name="Milliers_EDYAN" xfId="551" xr:uid="{00000000-0005-0000-0000-0000950D0000}"/>
    <cellStyle name="Moeda 2" xfId="53" xr:uid="{00000000-0005-0000-0000-0000960D0000}"/>
    <cellStyle name="Moeda 2 2" xfId="552" xr:uid="{00000000-0005-0000-0000-0000970D0000}"/>
    <cellStyle name="Moeda 2 3" xfId="449" xr:uid="{00000000-0005-0000-0000-0000980D0000}"/>
    <cellStyle name="Moeda0" xfId="553" xr:uid="{00000000-0005-0000-0000-0000990D0000}"/>
    <cellStyle name="Moneda [0]_Hoja1" xfId="554" xr:uid="{00000000-0005-0000-0000-00009A0D0000}"/>
    <cellStyle name="Moneda_CLIENTES" xfId="555" xr:uid="{00000000-0005-0000-0000-00009B0D0000}"/>
    <cellStyle name="Monétaire [0]_EDYAN" xfId="556" xr:uid="{00000000-0005-0000-0000-00009C0D0000}"/>
    <cellStyle name="Monétaire_EDYAN" xfId="557" xr:uid="{00000000-0005-0000-0000-00009D0D0000}"/>
    <cellStyle name="Month" xfId="558" xr:uid="{00000000-0005-0000-0000-00009E0D0000}"/>
    <cellStyle name="movimentação" xfId="559" xr:uid="{00000000-0005-0000-0000-00009F0D0000}"/>
    <cellStyle name="no dec" xfId="412" xr:uid="{00000000-0005-0000-0000-0000A00D0000}"/>
    <cellStyle name="Normal" xfId="0" builtinId="0"/>
    <cellStyle name="Normal - Style1" xfId="413" xr:uid="{00000000-0005-0000-0000-0000A20D0000}"/>
    <cellStyle name="Normal - Style1 2" xfId="560" xr:uid="{00000000-0005-0000-0000-0000A30D0000}"/>
    <cellStyle name="Normal - Style1 2 2" xfId="561" xr:uid="{00000000-0005-0000-0000-0000A40D0000}"/>
    <cellStyle name="Normal (%)" xfId="562" xr:uid="{00000000-0005-0000-0000-0000A50D0000}"/>
    <cellStyle name="Normal (No)" xfId="563" xr:uid="{00000000-0005-0000-0000-0000A60D0000}"/>
    <cellStyle name="Normal 10" xfId="24" xr:uid="{00000000-0005-0000-0000-0000A70D0000}"/>
    <cellStyle name="Normal 10 2" xfId="455" xr:uid="{00000000-0005-0000-0000-0000A80D0000}"/>
    <cellStyle name="Normal 102" xfId="43" xr:uid="{00000000-0005-0000-0000-0000A90D0000}"/>
    <cellStyle name="Normal 11" xfId="565" xr:uid="{00000000-0005-0000-0000-0000AA0D0000}"/>
    <cellStyle name="Normal 11 2" xfId="566" xr:uid="{00000000-0005-0000-0000-0000AB0D0000}"/>
    <cellStyle name="Normal 11 3" xfId="567" xr:uid="{00000000-0005-0000-0000-0000AC0D0000}"/>
    <cellStyle name="Normal 12" xfId="568" xr:uid="{00000000-0005-0000-0000-0000AD0D0000}"/>
    <cellStyle name="Normal 12 2" xfId="569" xr:uid="{00000000-0005-0000-0000-0000AE0D0000}"/>
    <cellStyle name="Normal 13" xfId="570" xr:uid="{00000000-0005-0000-0000-0000AF0D0000}"/>
    <cellStyle name="Normal 13 2" xfId="571" xr:uid="{00000000-0005-0000-0000-0000B00D0000}"/>
    <cellStyle name="Normal 14" xfId="572" xr:uid="{00000000-0005-0000-0000-0000B10D0000}"/>
    <cellStyle name="Normal 14 2" xfId="573" xr:uid="{00000000-0005-0000-0000-0000B20D0000}"/>
    <cellStyle name="Normal 15" xfId="574" xr:uid="{00000000-0005-0000-0000-0000B30D0000}"/>
    <cellStyle name="Normal 15 2" xfId="575" xr:uid="{00000000-0005-0000-0000-0000B40D0000}"/>
    <cellStyle name="Normal 16" xfId="576" xr:uid="{00000000-0005-0000-0000-0000B50D0000}"/>
    <cellStyle name="Normal 16 2" xfId="577" xr:uid="{00000000-0005-0000-0000-0000B60D0000}"/>
    <cellStyle name="Normal 17" xfId="578" xr:uid="{00000000-0005-0000-0000-0000B70D0000}"/>
    <cellStyle name="Normal 17 2" xfId="579" xr:uid="{00000000-0005-0000-0000-0000B80D0000}"/>
    <cellStyle name="Normal 18" xfId="454" xr:uid="{00000000-0005-0000-0000-0000B90D0000}"/>
    <cellStyle name="Normal 18 2" xfId="580" xr:uid="{00000000-0005-0000-0000-0000BA0D0000}"/>
    <cellStyle name="Normal 19" xfId="581" xr:uid="{00000000-0005-0000-0000-0000BB0D0000}"/>
    <cellStyle name="Normal 2" xfId="7" xr:uid="{00000000-0005-0000-0000-0000BC0D0000}"/>
    <cellStyle name="Normal 2 12" xfId="18" xr:uid="{00000000-0005-0000-0000-0000BD0D0000}"/>
    <cellStyle name="Normal 2 2" xfId="6" xr:uid="{00000000-0005-0000-0000-0000BE0D0000}"/>
    <cellStyle name="Normal 20" xfId="582" xr:uid="{00000000-0005-0000-0000-0000BF0D0000}"/>
    <cellStyle name="Normal 21" xfId="646" xr:uid="{00000000-0005-0000-0000-0000C00D0000}"/>
    <cellStyle name="Normal 21 2" xfId="664" xr:uid="{00000000-0005-0000-0000-0000C10D0000}"/>
    <cellStyle name="Normal 21 2 2" xfId="878" xr:uid="{00000000-0005-0000-0000-0000C20D0000}"/>
    <cellStyle name="Normal 21 2 2 2" xfId="906" xr:uid="{00000000-0005-0000-0000-0000C30D0000}"/>
    <cellStyle name="Normal 21 2 2 2 2" xfId="962" xr:uid="{00000000-0005-0000-0000-0000C40D0000}"/>
    <cellStyle name="Normal 21 2 2 2 2 2" xfId="1226" xr:uid="{00000000-0005-0000-0000-0000C50D0000}"/>
    <cellStyle name="Normal 21 2 2 2 2 2 2" xfId="1674" xr:uid="{00000000-0005-0000-0000-0000C60D0000}"/>
    <cellStyle name="Normal 21 2 2 2 2 2 2 2" xfId="2834" xr:uid="{00000000-0005-0000-0000-0000C70D0000}"/>
    <cellStyle name="Normal 21 2 2 2 2 2 3" xfId="2386" xr:uid="{00000000-0005-0000-0000-0000C80D0000}"/>
    <cellStyle name="Normal 21 2 2 2 2 3" xfId="1410" xr:uid="{00000000-0005-0000-0000-0000C90D0000}"/>
    <cellStyle name="Normal 21 2 2 2 2 3 2" xfId="2570" xr:uid="{00000000-0005-0000-0000-0000CA0D0000}"/>
    <cellStyle name="Normal 21 2 2 2 2 4" xfId="2124" xr:uid="{00000000-0005-0000-0000-0000CB0D0000}"/>
    <cellStyle name="Normal 21 2 2 2 3" xfId="1170" xr:uid="{00000000-0005-0000-0000-0000CC0D0000}"/>
    <cellStyle name="Normal 21 2 2 2 3 2" xfId="1618" xr:uid="{00000000-0005-0000-0000-0000CD0D0000}"/>
    <cellStyle name="Normal 21 2 2 2 3 2 2" xfId="2778" xr:uid="{00000000-0005-0000-0000-0000CE0D0000}"/>
    <cellStyle name="Normal 21 2 2 2 3 3" xfId="2330" xr:uid="{00000000-0005-0000-0000-0000CF0D0000}"/>
    <cellStyle name="Normal 21 2 2 2 4" xfId="1354" xr:uid="{00000000-0005-0000-0000-0000D00D0000}"/>
    <cellStyle name="Normal 21 2 2 2 4 2" xfId="2514" xr:uid="{00000000-0005-0000-0000-0000D10D0000}"/>
    <cellStyle name="Normal 21 2 2 2 5" xfId="2068" xr:uid="{00000000-0005-0000-0000-0000D20D0000}"/>
    <cellStyle name="Normal 21 2 2 3" xfId="934" xr:uid="{00000000-0005-0000-0000-0000D30D0000}"/>
    <cellStyle name="Normal 21 2 2 3 2" xfId="1198" xr:uid="{00000000-0005-0000-0000-0000D40D0000}"/>
    <cellStyle name="Normal 21 2 2 3 2 2" xfId="1646" xr:uid="{00000000-0005-0000-0000-0000D50D0000}"/>
    <cellStyle name="Normal 21 2 2 3 2 2 2" xfId="2806" xr:uid="{00000000-0005-0000-0000-0000D60D0000}"/>
    <cellStyle name="Normal 21 2 2 3 2 3" xfId="2358" xr:uid="{00000000-0005-0000-0000-0000D70D0000}"/>
    <cellStyle name="Normal 21 2 2 3 3" xfId="1382" xr:uid="{00000000-0005-0000-0000-0000D80D0000}"/>
    <cellStyle name="Normal 21 2 2 3 3 2" xfId="2542" xr:uid="{00000000-0005-0000-0000-0000D90D0000}"/>
    <cellStyle name="Normal 21 2 2 3 4" xfId="2096" xr:uid="{00000000-0005-0000-0000-0000DA0D0000}"/>
    <cellStyle name="Normal 21 2 2 4" xfId="1142" xr:uid="{00000000-0005-0000-0000-0000DB0D0000}"/>
    <cellStyle name="Normal 21 2 2 4 2" xfId="1590" xr:uid="{00000000-0005-0000-0000-0000DC0D0000}"/>
    <cellStyle name="Normal 21 2 2 4 2 2" xfId="2750" xr:uid="{00000000-0005-0000-0000-0000DD0D0000}"/>
    <cellStyle name="Normal 21 2 2 4 3" xfId="2302" xr:uid="{00000000-0005-0000-0000-0000DE0D0000}"/>
    <cellStyle name="Normal 21 2 2 5" xfId="1326" xr:uid="{00000000-0005-0000-0000-0000DF0D0000}"/>
    <cellStyle name="Normal 21 2 2 5 2" xfId="2486" xr:uid="{00000000-0005-0000-0000-0000E00D0000}"/>
    <cellStyle name="Normal 21 2 2 6" xfId="2040" xr:uid="{00000000-0005-0000-0000-0000E10D0000}"/>
    <cellStyle name="Normal 21 2 3" xfId="892" xr:uid="{00000000-0005-0000-0000-0000E20D0000}"/>
    <cellStyle name="Normal 21 2 3 2" xfId="948" xr:uid="{00000000-0005-0000-0000-0000E30D0000}"/>
    <cellStyle name="Normal 21 2 3 2 2" xfId="1212" xr:uid="{00000000-0005-0000-0000-0000E40D0000}"/>
    <cellStyle name="Normal 21 2 3 2 2 2" xfId="1660" xr:uid="{00000000-0005-0000-0000-0000E50D0000}"/>
    <cellStyle name="Normal 21 2 3 2 2 2 2" xfId="2820" xr:uid="{00000000-0005-0000-0000-0000E60D0000}"/>
    <cellStyle name="Normal 21 2 3 2 2 3" xfId="2372" xr:uid="{00000000-0005-0000-0000-0000E70D0000}"/>
    <cellStyle name="Normal 21 2 3 2 3" xfId="1396" xr:uid="{00000000-0005-0000-0000-0000E80D0000}"/>
    <cellStyle name="Normal 21 2 3 2 3 2" xfId="2556" xr:uid="{00000000-0005-0000-0000-0000E90D0000}"/>
    <cellStyle name="Normal 21 2 3 2 4" xfId="2110" xr:uid="{00000000-0005-0000-0000-0000EA0D0000}"/>
    <cellStyle name="Normal 21 2 3 3" xfId="1156" xr:uid="{00000000-0005-0000-0000-0000EB0D0000}"/>
    <cellStyle name="Normal 21 2 3 3 2" xfId="1604" xr:uid="{00000000-0005-0000-0000-0000EC0D0000}"/>
    <cellStyle name="Normal 21 2 3 3 2 2" xfId="2764" xr:uid="{00000000-0005-0000-0000-0000ED0D0000}"/>
    <cellStyle name="Normal 21 2 3 3 3" xfId="2316" xr:uid="{00000000-0005-0000-0000-0000EE0D0000}"/>
    <cellStyle name="Normal 21 2 3 4" xfId="1340" xr:uid="{00000000-0005-0000-0000-0000EF0D0000}"/>
    <cellStyle name="Normal 21 2 3 4 2" xfId="2500" xr:uid="{00000000-0005-0000-0000-0000F00D0000}"/>
    <cellStyle name="Normal 21 2 3 5" xfId="2054" xr:uid="{00000000-0005-0000-0000-0000F10D0000}"/>
    <cellStyle name="Normal 21 2 4" xfId="920" xr:uid="{00000000-0005-0000-0000-0000F20D0000}"/>
    <cellStyle name="Normal 21 2 4 2" xfId="1184" xr:uid="{00000000-0005-0000-0000-0000F30D0000}"/>
    <cellStyle name="Normal 21 2 4 2 2" xfId="1632" xr:uid="{00000000-0005-0000-0000-0000F40D0000}"/>
    <cellStyle name="Normal 21 2 4 2 2 2" xfId="2792" xr:uid="{00000000-0005-0000-0000-0000F50D0000}"/>
    <cellStyle name="Normal 21 2 4 2 3" xfId="2344" xr:uid="{00000000-0005-0000-0000-0000F60D0000}"/>
    <cellStyle name="Normal 21 2 4 3" xfId="1368" xr:uid="{00000000-0005-0000-0000-0000F70D0000}"/>
    <cellStyle name="Normal 21 2 4 3 2" xfId="2528" xr:uid="{00000000-0005-0000-0000-0000F80D0000}"/>
    <cellStyle name="Normal 21 2 4 4" xfId="2082" xr:uid="{00000000-0005-0000-0000-0000F90D0000}"/>
    <cellStyle name="Normal 21 2 5" xfId="1029" xr:uid="{00000000-0005-0000-0000-0000FA0D0000}"/>
    <cellStyle name="Normal 21 2 5 2" xfId="1477" xr:uid="{00000000-0005-0000-0000-0000FB0D0000}"/>
    <cellStyle name="Normal 21 2 5 2 2" xfId="2637" xr:uid="{00000000-0005-0000-0000-0000FC0D0000}"/>
    <cellStyle name="Normal 21 2 5 3" xfId="2189" xr:uid="{00000000-0005-0000-0000-0000FD0D0000}"/>
    <cellStyle name="Normal 21 2 6" xfId="1287" xr:uid="{00000000-0005-0000-0000-0000FE0D0000}"/>
    <cellStyle name="Normal 21 2 6 2" xfId="2447" xr:uid="{00000000-0005-0000-0000-0000FF0D0000}"/>
    <cellStyle name="Normal 21 2 7" xfId="1953" xr:uid="{00000000-0005-0000-0000-0000000E0000}"/>
    <cellStyle name="Normal 21 3" xfId="871" xr:uid="{00000000-0005-0000-0000-0000010E0000}"/>
    <cellStyle name="Normal 21 3 2" xfId="899" xr:uid="{00000000-0005-0000-0000-0000020E0000}"/>
    <cellStyle name="Normal 21 3 2 2" xfId="955" xr:uid="{00000000-0005-0000-0000-0000030E0000}"/>
    <cellStyle name="Normal 21 3 2 2 2" xfId="1219" xr:uid="{00000000-0005-0000-0000-0000040E0000}"/>
    <cellStyle name="Normal 21 3 2 2 2 2" xfId="1667" xr:uid="{00000000-0005-0000-0000-0000050E0000}"/>
    <cellStyle name="Normal 21 3 2 2 2 2 2" xfId="2827" xr:uid="{00000000-0005-0000-0000-0000060E0000}"/>
    <cellStyle name="Normal 21 3 2 2 2 3" xfId="2379" xr:uid="{00000000-0005-0000-0000-0000070E0000}"/>
    <cellStyle name="Normal 21 3 2 2 3" xfId="1403" xr:uid="{00000000-0005-0000-0000-0000080E0000}"/>
    <cellStyle name="Normal 21 3 2 2 3 2" xfId="2563" xr:uid="{00000000-0005-0000-0000-0000090E0000}"/>
    <cellStyle name="Normal 21 3 2 2 4" xfId="2117" xr:uid="{00000000-0005-0000-0000-00000A0E0000}"/>
    <cellStyle name="Normal 21 3 2 3" xfId="1163" xr:uid="{00000000-0005-0000-0000-00000B0E0000}"/>
    <cellStyle name="Normal 21 3 2 3 2" xfId="1611" xr:uid="{00000000-0005-0000-0000-00000C0E0000}"/>
    <cellStyle name="Normal 21 3 2 3 2 2" xfId="2771" xr:uid="{00000000-0005-0000-0000-00000D0E0000}"/>
    <cellStyle name="Normal 21 3 2 3 3" xfId="2323" xr:uid="{00000000-0005-0000-0000-00000E0E0000}"/>
    <cellStyle name="Normal 21 3 2 4" xfId="1347" xr:uid="{00000000-0005-0000-0000-00000F0E0000}"/>
    <cellStyle name="Normal 21 3 2 4 2" xfId="2507" xr:uid="{00000000-0005-0000-0000-0000100E0000}"/>
    <cellStyle name="Normal 21 3 2 5" xfId="2061" xr:uid="{00000000-0005-0000-0000-0000110E0000}"/>
    <cellStyle name="Normal 21 3 3" xfId="927" xr:uid="{00000000-0005-0000-0000-0000120E0000}"/>
    <cellStyle name="Normal 21 3 3 2" xfId="1191" xr:uid="{00000000-0005-0000-0000-0000130E0000}"/>
    <cellStyle name="Normal 21 3 3 2 2" xfId="1639" xr:uid="{00000000-0005-0000-0000-0000140E0000}"/>
    <cellStyle name="Normal 21 3 3 2 2 2" xfId="2799" xr:uid="{00000000-0005-0000-0000-0000150E0000}"/>
    <cellStyle name="Normal 21 3 3 2 3" xfId="2351" xr:uid="{00000000-0005-0000-0000-0000160E0000}"/>
    <cellStyle name="Normal 21 3 3 3" xfId="1375" xr:uid="{00000000-0005-0000-0000-0000170E0000}"/>
    <cellStyle name="Normal 21 3 3 3 2" xfId="2535" xr:uid="{00000000-0005-0000-0000-0000180E0000}"/>
    <cellStyle name="Normal 21 3 3 4" xfId="2089" xr:uid="{00000000-0005-0000-0000-0000190E0000}"/>
    <cellStyle name="Normal 21 3 4" xfId="1135" xr:uid="{00000000-0005-0000-0000-00001A0E0000}"/>
    <cellStyle name="Normal 21 3 4 2" xfId="1583" xr:uid="{00000000-0005-0000-0000-00001B0E0000}"/>
    <cellStyle name="Normal 21 3 4 2 2" xfId="2743" xr:uid="{00000000-0005-0000-0000-00001C0E0000}"/>
    <cellStyle name="Normal 21 3 4 3" xfId="2295" xr:uid="{00000000-0005-0000-0000-00001D0E0000}"/>
    <cellStyle name="Normal 21 3 5" xfId="1319" xr:uid="{00000000-0005-0000-0000-00001E0E0000}"/>
    <cellStyle name="Normal 21 3 5 2" xfId="2479" xr:uid="{00000000-0005-0000-0000-00001F0E0000}"/>
    <cellStyle name="Normal 21 3 6" xfId="2033" xr:uid="{00000000-0005-0000-0000-0000200E0000}"/>
    <cellStyle name="Normal 21 4" xfId="885" xr:uid="{00000000-0005-0000-0000-0000210E0000}"/>
    <cellStyle name="Normal 21 4 2" xfId="941" xr:uid="{00000000-0005-0000-0000-0000220E0000}"/>
    <cellStyle name="Normal 21 4 2 2" xfId="1205" xr:uid="{00000000-0005-0000-0000-0000230E0000}"/>
    <cellStyle name="Normal 21 4 2 2 2" xfId="1653" xr:uid="{00000000-0005-0000-0000-0000240E0000}"/>
    <cellStyle name="Normal 21 4 2 2 2 2" xfId="2813" xr:uid="{00000000-0005-0000-0000-0000250E0000}"/>
    <cellStyle name="Normal 21 4 2 2 3" xfId="2365" xr:uid="{00000000-0005-0000-0000-0000260E0000}"/>
    <cellStyle name="Normal 21 4 2 3" xfId="1389" xr:uid="{00000000-0005-0000-0000-0000270E0000}"/>
    <cellStyle name="Normal 21 4 2 3 2" xfId="2549" xr:uid="{00000000-0005-0000-0000-0000280E0000}"/>
    <cellStyle name="Normal 21 4 2 4" xfId="2103" xr:uid="{00000000-0005-0000-0000-0000290E0000}"/>
    <cellStyle name="Normal 21 4 3" xfId="1149" xr:uid="{00000000-0005-0000-0000-00002A0E0000}"/>
    <cellStyle name="Normal 21 4 3 2" xfId="1597" xr:uid="{00000000-0005-0000-0000-00002B0E0000}"/>
    <cellStyle name="Normal 21 4 3 2 2" xfId="2757" xr:uid="{00000000-0005-0000-0000-00002C0E0000}"/>
    <cellStyle name="Normal 21 4 3 3" xfId="2309" xr:uid="{00000000-0005-0000-0000-00002D0E0000}"/>
    <cellStyle name="Normal 21 4 4" xfId="1333" xr:uid="{00000000-0005-0000-0000-00002E0E0000}"/>
    <cellStyle name="Normal 21 4 4 2" xfId="2493" xr:uid="{00000000-0005-0000-0000-00002F0E0000}"/>
    <cellStyle name="Normal 21 4 5" xfId="2047" xr:uid="{00000000-0005-0000-0000-0000300E0000}"/>
    <cellStyle name="Normal 21 5" xfId="913" xr:uid="{00000000-0005-0000-0000-0000310E0000}"/>
    <cellStyle name="Normal 21 5 2" xfId="1177" xr:uid="{00000000-0005-0000-0000-0000320E0000}"/>
    <cellStyle name="Normal 21 5 2 2" xfId="1625" xr:uid="{00000000-0005-0000-0000-0000330E0000}"/>
    <cellStyle name="Normal 21 5 2 2 2" xfId="2785" xr:uid="{00000000-0005-0000-0000-0000340E0000}"/>
    <cellStyle name="Normal 21 5 2 3" xfId="2337" xr:uid="{00000000-0005-0000-0000-0000350E0000}"/>
    <cellStyle name="Normal 21 5 3" xfId="1361" xr:uid="{00000000-0005-0000-0000-0000360E0000}"/>
    <cellStyle name="Normal 21 5 3 2" xfId="2521" xr:uid="{00000000-0005-0000-0000-0000370E0000}"/>
    <cellStyle name="Normal 21 5 4" xfId="2075" xr:uid="{00000000-0005-0000-0000-0000380E0000}"/>
    <cellStyle name="Normal 21 6" xfId="1020" xr:uid="{00000000-0005-0000-0000-0000390E0000}"/>
    <cellStyle name="Normal 21 6 2" xfId="1468" xr:uid="{00000000-0005-0000-0000-00003A0E0000}"/>
    <cellStyle name="Normal 21 6 2 2" xfId="2628" xr:uid="{00000000-0005-0000-0000-00003B0E0000}"/>
    <cellStyle name="Normal 21 6 3" xfId="2180" xr:uid="{00000000-0005-0000-0000-00003C0E0000}"/>
    <cellStyle name="Normal 21 7" xfId="1280" xr:uid="{00000000-0005-0000-0000-00003D0E0000}"/>
    <cellStyle name="Normal 21 7 2" xfId="2440" xr:uid="{00000000-0005-0000-0000-00003E0E0000}"/>
    <cellStyle name="Normal 21 8" xfId="1940" xr:uid="{00000000-0005-0000-0000-00003F0E0000}"/>
    <cellStyle name="Normal 22" xfId="649" xr:uid="{00000000-0005-0000-0000-0000400E0000}"/>
    <cellStyle name="Normal 23" xfId="662" xr:uid="{00000000-0005-0000-0000-0000410E0000}"/>
    <cellStyle name="Normal 24" xfId="666" xr:uid="{00000000-0005-0000-0000-0000420E0000}"/>
    <cellStyle name="Normal 25" xfId="667" xr:uid="{00000000-0005-0000-0000-0000430E0000}"/>
    <cellStyle name="Normal 26" xfId="691" xr:uid="{00000000-0005-0000-0000-0000440E0000}"/>
    <cellStyle name="Normal 27" xfId="692" xr:uid="{00000000-0005-0000-0000-0000450E0000}"/>
    <cellStyle name="Normal 28" xfId="694" xr:uid="{00000000-0005-0000-0000-0000460E0000}"/>
    <cellStyle name="Normal 29" xfId="668" xr:uid="{00000000-0005-0000-0000-0000470E0000}"/>
    <cellStyle name="Normal 3" xfId="9" xr:uid="{00000000-0005-0000-0000-0000480E0000}"/>
    <cellStyle name="Normal 3 2" xfId="13" xr:uid="{00000000-0005-0000-0000-0000490E0000}"/>
    <cellStyle name="Normal 30" xfId="689" xr:uid="{00000000-0005-0000-0000-00004A0E0000}"/>
    <cellStyle name="Normal 31" xfId="683" xr:uid="{00000000-0005-0000-0000-00004B0E0000}"/>
    <cellStyle name="Normal 32" xfId="372" xr:uid="{00000000-0005-0000-0000-00004C0E0000}"/>
    <cellStyle name="Normal 328" xfId="27" xr:uid="{00000000-0005-0000-0000-00004D0E0000}"/>
    <cellStyle name="Normal 329" xfId="28" xr:uid="{00000000-0005-0000-0000-00004E0E0000}"/>
    <cellStyle name="Normal 33" xfId="370" xr:uid="{00000000-0005-0000-0000-00004F0E0000}"/>
    <cellStyle name="Normal 330" xfId="29" xr:uid="{00000000-0005-0000-0000-0000500E0000}"/>
    <cellStyle name="Normal 331" xfId="30" xr:uid="{00000000-0005-0000-0000-0000510E0000}"/>
    <cellStyle name="Normal 332" xfId="31" xr:uid="{00000000-0005-0000-0000-0000520E0000}"/>
    <cellStyle name="Normal 333" xfId="32" xr:uid="{00000000-0005-0000-0000-0000530E0000}"/>
    <cellStyle name="Normal 334" xfId="33" xr:uid="{00000000-0005-0000-0000-0000540E0000}"/>
    <cellStyle name="Normal 336" xfId="34" xr:uid="{00000000-0005-0000-0000-0000550E0000}"/>
    <cellStyle name="Normal 337" xfId="35" xr:uid="{00000000-0005-0000-0000-0000560E0000}"/>
    <cellStyle name="Normal 338" xfId="36" xr:uid="{00000000-0005-0000-0000-0000570E0000}"/>
    <cellStyle name="Normal 34" xfId="1229" xr:uid="{00000000-0005-0000-0000-0000580E0000}"/>
    <cellStyle name="Normal 34 2" xfId="1676" xr:uid="{00000000-0005-0000-0000-0000590E0000}"/>
    <cellStyle name="Normal 34 2 2" xfId="2836" xr:uid="{00000000-0005-0000-0000-00005A0E0000}"/>
    <cellStyle name="Normal 34 3" xfId="2389" xr:uid="{00000000-0005-0000-0000-00005B0E0000}"/>
    <cellStyle name="Normal 35" xfId="451" xr:uid="{00000000-0005-0000-0000-00005C0E0000}"/>
    <cellStyle name="Normal 36" xfId="4936" xr:uid="{00000000-0005-0000-0000-00005D0E0000}"/>
    <cellStyle name="Normal 37" xfId="5457" xr:uid="{00000000-0005-0000-0000-00005E0E0000}"/>
    <cellStyle name="Normal 38" xfId="4935" xr:uid="{00000000-0005-0000-0000-00005F0E0000}"/>
    <cellStyle name="Normal 4" xfId="38" xr:uid="{00000000-0005-0000-0000-0000600E0000}"/>
    <cellStyle name="Normal 4 2" xfId="583" xr:uid="{00000000-0005-0000-0000-0000610E0000}"/>
    <cellStyle name="Normal 4 3" xfId="430" xr:uid="{00000000-0005-0000-0000-0000620E0000}"/>
    <cellStyle name="Normal 5" xfId="39" xr:uid="{00000000-0005-0000-0000-0000630E0000}"/>
    <cellStyle name="Normal 5 10" xfId="1810" xr:uid="{00000000-0005-0000-0000-0000640E0000}"/>
    <cellStyle name="Normal 5 11" xfId="432" xr:uid="{00000000-0005-0000-0000-0000650E0000}"/>
    <cellStyle name="Normal 5 2" xfId="437" xr:uid="{00000000-0005-0000-0000-0000660E0000}"/>
    <cellStyle name="Normal 5 2 2" xfId="448" xr:uid="{00000000-0005-0000-0000-0000670E0000}"/>
    <cellStyle name="Normal 5 2 2 2" xfId="658" xr:uid="{00000000-0005-0000-0000-0000680E0000}"/>
    <cellStyle name="Normal 5 2 2 2 2" xfId="876" xr:uid="{00000000-0005-0000-0000-0000690E0000}"/>
    <cellStyle name="Normal 5 2 2 2 2 2" xfId="904" xr:uid="{00000000-0005-0000-0000-00006A0E0000}"/>
    <cellStyle name="Normal 5 2 2 2 2 2 2" xfId="960" xr:uid="{00000000-0005-0000-0000-00006B0E0000}"/>
    <cellStyle name="Normal 5 2 2 2 2 2 2 2" xfId="1224" xr:uid="{00000000-0005-0000-0000-00006C0E0000}"/>
    <cellStyle name="Normal 5 2 2 2 2 2 2 2 2" xfId="1672" xr:uid="{00000000-0005-0000-0000-00006D0E0000}"/>
    <cellStyle name="Normal 5 2 2 2 2 2 2 2 2 2" xfId="2832" xr:uid="{00000000-0005-0000-0000-00006E0E0000}"/>
    <cellStyle name="Normal 5 2 2 2 2 2 2 2 3" xfId="2384" xr:uid="{00000000-0005-0000-0000-00006F0E0000}"/>
    <cellStyle name="Normal 5 2 2 2 2 2 2 3" xfId="1408" xr:uid="{00000000-0005-0000-0000-0000700E0000}"/>
    <cellStyle name="Normal 5 2 2 2 2 2 2 3 2" xfId="2568" xr:uid="{00000000-0005-0000-0000-0000710E0000}"/>
    <cellStyle name="Normal 5 2 2 2 2 2 2 4" xfId="2122" xr:uid="{00000000-0005-0000-0000-0000720E0000}"/>
    <cellStyle name="Normal 5 2 2 2 2 2 3" xfId="1168" xr:uid="{00000000-0005-0000-0000-0000730E0000}"/>
    <cellStyle name="Normal 5 2 2 2 2 2 3 2" xfId="1616" xr:uid="{00000000-0005-0000-0000-0000740E0000}"/>
    <cellStyle name="Normal 5 2 2 2 2 2 3 2 2" xfId="2776" xr:uid="{00000000-0005-0000-0000-0000750E0000}"/>
    <cellStyle name="Normal 5 2 2 2 2 2 3 3" xfId="2328" xr:uid="{00000000-0005-0000-0000-0000760E0000}"/>
    <cellStyle name="Normal 5 2 2 2 2 2 4" xfId="1352" xr:uid="{00000000-0005-0000-0000-0000770E0000}"/>
    <cellStyle name="Normal 5 2 2 2 2 2 4 2" xfId="2512" xr:uid="{00000000-0005-0000-0000-0000780E0000}"/>
    <cellStyle name="Normal 5 2 2 2 2 2 5" xfId="2066" xr:uid="{00000000-0005-0000-0000-0000790E0000}"/>
    <cellStyle name="Normal 5 2 2 2 2 3" xfId="932" xr:uid="{00000000-0005-0000-0000-00007A0E0000}"/>
    <cellStyle name="Normal 5 2 2 2 2 3 2" xfId="1196" xr:uid="{00000000-0005-0000-0000-00007B0E0000}"/>
    <cellStyle name="Normal 5 2 2 2 2 3 2 2" xfId="1644" xr:uid="{00000000-0005-0000-0000-00007C0E0000}"/>
    <cellStyle name="Normal 5 2 2 2 2 3 2 2 2" xfId="2804" xr:uid="{00000000-0005-0000-0000-00007D0E0000}"/>
    <cellStyle name="Normal 5 2 2 2 2 3 2 3" xfId="2356" xr:uid="{00000000-0005-0000-0000-00007E0E0000}"/>
    <cellStyle name="Normal 5 2 2 2 2 3 3" xfId="1380" xr:uid="{00000000-0005-0000-0000-00007F0E0000}"/>
    <cellStyle name="Normal 5 2 2 2 2 3 3 2" xfId="2540" xr:uid="{00000000-0005-0000-0000-0000800E0000}"/>
    <cellStyle name="Normal 5 2 2 2 2 3 4" xfId="2094" xr:uid="{00000000-0005-0000-0000-0000810E0000}"/>
    <cellStyle name="Normal 5 2 2 2 2 4" xfId="1140" xr:uid="{00000000-0005-0000-0000-0000820E0000}"/>
    <cellStyle name="Normal 5 2 2 2 2 4 2" xfId="1588" xr:uid="{00000000-0005-0000-0000-0000830E0000}"/>
    <cellStyle name="Normal 5 2 2 2 2 4 2 2" xfId="2748" xr:uid="{00000000-0005-0000-0000-0000840E0000}"/>
    <cellStyle name="Normal 5 2 2 2 2 4 3" xfId="2300" xr:uid="{00000000-0005-0000-0000-0000850E0000}"/>
    <cellStyle name="Normal 5 2 2 2 2 5" xfId="1324" xr:uid="{00000000-0005-0000-0000-0000860E0000}"/>
    <cellStyle name="Normal 5 2 2 2 2 5 2" xfId="2484" xr:uid="{00000000-0005-0000-0000-0000870E0000}"/>
    <cellStyle name="Normal 5 2 2 2 2 6" xfId="2038" xr:uid="{00000000-0005-0000-0000-0000880E0000}"/>
    <cellStyle name="Normal 5 2 2 2 3" xfId="890" xr:uid="{00000000-0005-0000-0000-0000890E0000}"/>
    <cellStyle name="Normal 5 2 2 2 3 2" xfId="946" xr:uid="{00000000-0005-0000-0000-00008A0E0000}"/>
    <cellStyle name="Normal 5 2 2 2 3 2 2" xfId="1210" xr:uid="{00000000-0005-0000-0000-00008B0E0000}"/>
    <cellStyle name="Normal 5 2 2 2 3 2 2 2" xfId="1658" xr:uid="{00000000-0005-0000-0000-00008C0E0000}"/>
    <cellStyle name="Normal 5 2 2 2 3 2 2 2 2" xfId="2818" xr:uid="{00000000-0005-0000-0000-00008D0E0000}"/>
    <cellStyle name="Normal 5 2 2 2 3 2 2 3" xfId="2370" xr:uid="{00000000-0005-0000-0000-00008E0E0000}"/>
    <cellStyle name="Normal 5 2 2 2 3 2 3" xfId="1394" xr:uid="{00000000-0005-0000-0000-00008F0E0000}"/>
    <cellStyle name="Normal 5 2 2 2 3 2 3 2" xfId="2554" xr:uid="{00000000-0005-0000-0000-0000900E0000}"/>
    <cellStyle name="Normal 5 2 2 2 3 2 4" xfId="2108" xr:uid="{00000000-0005-0000-0000-0000910E0000}"/>
    <cellStyle name="Normal 5 2 2 2 3 3" xfId="1154" xr:uid="{00000000-0005-0000-0000-0000920E0000}"/>
    <cellStyle name="Normal 5 2 2 2 3 3 2" xfId="1602" xr:uid="{00000000-0005-0000-0000-0000930E0000}"/>
    <cellStyle name="Normal 5 2 2 2 3 3 2 2" xfId="2762" xr:uid="{00000000-0005-0000-0000-0000940E0000}"/>
    <cellStyle name="Normal 5 2 2 2 3 3 3" xfId="2314" xr:uid="{00000000-0005-0000-0000-0000950E0000}"/>
    <cellStyle name="Normal 5 2 2 2 3 4" xfId="1338" xr:uid="{00000000-0005-0000-0000-0000960E0000}"/>
    <cellStyle name="Normal 5 2 2 2 3 4 2" xfId="2498" xr:uid="{00000000-0005-0000-0000-0000970E0000}"/>
    <cellStyle name="Normal 5 2 2 2 3 5" xfId="2052" xr:uid="{00000000-0005-0000-0000-0000980E0000}"/>
    <cellStyle name="Normal 5 2 2 2 4" xfId="918" xr:uid="{00000000-0005-0000-0000-0000990E0000}"/>
    <cellStyle name="Normal 5 2 2 2 4 2" xfId="1182" xr:uid="{00000000-0005-0000-0000-00009A0E0000}"/>
    <cellStyle name="Normal 5 2 2 2 4 2 2" xfId="1630" xr:uid="{00000000-0005-0000-0000-00009B0E0000}"/>
    <cellStyle name="Normal 5 2 2 2 4 2 2 2" xfId="2790" xr:uid="{00000000-0005-0000-0000-00009C0E0000}"/>
    <cellStyle name="Normal 5 2 2 2 4 2 3" xfId="2342" xr:uid="{00000000-0005-0000-0000-00009D0E0000}"/>
    <cellStyle name="Normal 5 2 2 2 4 3" xfId="1366" xr:uid="{00000000-0005-0000-0000-00009E0E0000}"/>
    <cellStyle name="Normal 5 2 2 2 4 3 2" xfId="2526" xr:uid="{00000000-0005-0000-0000-00009F0E0000}"/>
    <cellStyle name="Normal 5 2 2 2 4 4" xfId="2080" xr:uid="{00000000-0005-0000-0000-0000A00E0000}"/>
    <cellStyle name="Normal 5 2 2 2 5" xfId="1026" xr:uid="{00000000-0005-0000-0000-0000A10E0000}"/>
    <cellStyle name="Normal 5 2 2 2 5 2" xfId="1474" xr:uid="{00000000-0005-0000-0000-0000A20E0000}"/>
    <cellStyle name="Normal 5 2 2 2 5 2 2" xfId="2634" xr:uid="{00000000-0005-0000-0000-0000A30E0000}"/>
    <cellStyle name="Normal 5 2 2 2 5 3" xfId="2186" xr:uid="{00000000-0005-0000-0000-0000A40E0000}"/>
    <cellStyle name="Normal 5 2 2 2 6" xfId="1285" xr:uid="{00000000-0005-0000-0000-0000A50E0000}"/>
    <cellStyle name="Normal 5 2 2 2 6 2" xfId="2445" xr:uid="{00000000-0005-0000-0000-0000A60E0000}"/>
    <cellStyle name="Normal 5 2 2 2 7" xfId="1949" xr:uid="{00000000-0005-0000-0000-0000A70E0000}"/>
    <cellStyle name="Normal 5 2 2 3" xfId="869" xr:uid="{00000000-0005-0000-0000-0000A80E0000}"/>
    <cellStyle name="Normal 5 2 2 3 2" xfId="897" xr:uid="{00000000-0005-0000-0000-0000A90E0000}"/>
    <cellStyle name="Normal 5 2 2 3 2 2" xfId="953" xr:uid="{00000000-0005-0000-0000-0000AA0E0000}"/>
    <cellStyle name="Normal 5 2 2 3 2 2 2" xfId="1217" xr:uid="{00000000-0005-0000-0000-0000AB0E0000}"/>
    <cellStyle name="Normal 5 2 2 3 2 2 2 2" xfId="1665" xr:uid="{00000000-0005-0000-0000-0000AC0E0000}"/>
    <cellStyle name="Normal 5 2 2 3 2 2 2 2 2" xfId="2825" xr:uid="{00000000-0005-0000-0000-0000AD0E0000}"/>
    <cellStyle name="Normal 5 2 2 3 2 2 2 3" xfId="2377" xr:uid="{00000000-0005-0000-0000-0000AE0E0000}"/>
    <cellStyle name="Normal 5 2 2 3 2 2 3" xfId="1401" xr:uid="{00000000-0005-0000-0000-0000AF0E0000}"/>
    <cellStyle name="Normal 5 2 2 3 2 2 3 2" xfId="2561" xr:uid="{00000000-0005-0000-0000-0000B00E0000}"/>
    <cellStyle name="Normal 5 2 2 3 2 2 4" xfId="2115" xr:uid="{00000000-0005-0000-0000-0000B10E0000}"/>
    <cellStyle name="Normal 5 2 2 3 2 3" xfId="1161" xr:uid="{00000000-0005-0000-0000-0000B20E0000}"/>
    <cellStyle name="Normal 5 2 2 3 2 3 2" xfId="1609" xr:uid="{00000000-0005-0000-0000-0000B30E0000}"/>
    <cellStyle name="Normal 5 2 2 3 2 3 2 2" xfId="2769" xr:uid="{00000000-0005-0000-0000-0000B40E0000}"/>
    <cellStyle name="Normal 5 2 2 3 2 3 3" xfId="2321" xr:uid="{00000000-0005-0000-0000-0000B50E0000}"/>
    <cellStyle name="Normal 5 2 2 3 2 4" xfId="1345" xr:uid="{00000000-0005-0000-0000-0000B60E0000}"/>
    <cellStyle name="Normal 5 2 2 3 2 4 2" xfId="2505" xr:uid="{00000000-0005-0000-0000-0000B70E0000}"/>
    <cellStyle name="Normal 5 2 2 3 2 5" xfId="2059" xr:uid="{00000000-0005-0000-0000-0000B80E0000}"/>
    <cellStyle name="Normal 5 2 2 3 3" xfId="925" xr:uid="{00000000-0005-0000-0000-0000B90E0000}"/>
    <cellStyle name="Normal 5 2 2 3 3 2" xfId="1189" xr:uid="{00000000-0005-0000-0000-0000BA0E0000}"/>
    <cellStyle name="Normal 5 2 2 3 3 2 2" xfId="1637" xr:uid="{00000000-0005-0000-0000-0000BB0E0000}"/>
    <cellStyle name="Normal 5 2 2 3 3 2 2 2" xfId="2797" xr:uid="{00000000-0005-0000-0000-0000BC0E0000}"/>
    <cellStyle name="Normal 5 2 2 3 3 2 3" xfId="2349" xr:uid="{00000000-0005-0000-0000-0000BD0E0000}"/>
    <cellStyle name="Normal 5 2 2 3 3 3" xfId="1373" xr:uid="{00000000-0005-0000-0000-0000BE0E0000}"/>
    <cellStyle name="Normal 5 2 2 3 3 3 2" xfId="2533" xr:uid="{00000000-0005-0000-0000-0000BF0E0000}"/>
    <cellStyle name="Normal 5 2 2 3 3 4" xfId="2087" xr:uid="{00000000-0005-0000-0000-0000C00E0000}"/>
    <cellStyle name="Normal 5 2 2 3 4" xfId="1133" xr:uid="{00000000-0005-0000-0000-0000C10E0000}"/>
    <cellStyle name="Normal 5 2 2 3 4 2" xfId="1581" xr:uid="{00000000-0005-0000-0000-0000C20E0000}"/>
    <cellStyle name="Normal 5 2 2 3 4 2 2" xfId="2741" xr:uid="{00000000-0005-0000-0000-0000C30E0000}"/>
    <cellStyle name="Normal 5 2 2 3 4 3" xfId="2293" xr:uid="{00000000-0005-0000-0000-0000C40E0000}"/>
    <cellStyle name="Normal 5 2 2 3 5" xfId="1317" xr:uid="{00000000-0005-0000-0000-0000C50E0000}"/>
    <cellStyle name="Normal 5 2 2 3 5 2" xfId="2477" xr:uid="{00000000-0005-0000-0000-0000C60E0000}"/>
    <cellStyle name="Normal 5 2 2 3 6" xfId="2031" xr:uid="{00000000-0005-0000-0000-0000C70E0000}"/>
    <cellStyle name="Normal 5 2 2 4" xfId="883" xr:uid="{00000000-0005-0000-0000-0000C80E0000}"/>
    <cellStyle name="Normal 5 2 2 4 2" xfId="939" xr:uid="{00000000-0005-0000-0000-0000C90E0000}"/>
    <cellStyle name="Normal 5 2 2 4 2 2" xfId="1203" xr:uid="{00000000-0005-0000-0000-0000CA0E0000}"/>
    <cellStyle name="Normal 5 2 2 4 2 2 2" xfId="1651" xr:uid="{00000000-0005-0000-0000-0000CB0E0000}"/>
    <cellStyle name="Normal 5 2 2 4 2 2 2 2" xfId="2811" xr:uid="{00000000-0005-0000-0000-0000CC0E0000}"/>
    <cellStyle name="Normal 5 2 2 4 2 2 3" xfId="2363" xr:uid="{00000000-0005-0000-0000-0000CD0E0000}"/>
    <cellStyle name="Normal 5 2 2 4 2 3" xfId="1387" xr:uid="{00000000-0005-0000-0000-0000CE0E0000}"/>
    <cellStyle name="Normal 5 2 2 4 2 3 2" xfId="2547" xr:uid="{00000000-0005-0000-0000-0000CF0E0000}"/>
    <cellStyle name="Normal 5 2 2 4 2 4" xfId="2101" xr:uid="{00000000-0005-0000-0000-0000D00E0000}"/>
    <cellStyle name="Normal 5 2 2 4 3" xfId="1147" xr:uid="{00000000-0005-0000-0000-0000D10E0000}"/>
    <cellStyle name="Normal 5 2 2 4 3 2" xfId="1595" xr:uid="{00000000-0005-0000-0000-0000D20E0000}"/>
    <cellStyle name="Normal 5 2 2 4 3 2 2" xfId="2755" xr:uid="{00000000-0005-0000-0000-0000D30E0000}"/>
    <cellStyle name="Normal 5 2 2 4 3 3" xfId="2307" xr:uid="{00000000-0005-0000-0000-0000D40E0000}"/>
    <cellStyle name="Normal 5 2 2 4 4" xfId="1331" xr:uid="{00000000-0005-0000-0000-0000D50E0000}"/>
    <cellStyle name="Normal 5 2 2 4 4 2" xfId="2491" xr:uid="{00000000-0005-0000-0000-0000D60E0000}"/>
    <cellStyle name="Normal 5 2 2 4 5" xfId="2045" xr:uid="{00000000-0005-0000-0000-0000D70E0000}"/>
    <cellStyle name="Normal 5 2 2 5" xfId="911" xr:uid="{00000000-0005-0000-0000-0000D80E0000}"/>
    <cellStyle name="Normal 5 2 2 5 2" xfId="1175" xr:uid="{00000000-0005-0000-0000-0000D90E0000}"/>
    <cellStyle name="Normal 5 2 2 5 2 2" xfId="1623" xr:uid="{00000000-0005-0000-0000-0000DA0E0000}"/>
    <cellStyle name="Normal 5 2 2 5 2 2 2" xfId="2783" xr:uid="{00000000-0005-0000-0000-0000DB0E0000}"/>
    <cellStyle name="Normal 5 2 2 5 2 3" xfId="2335" xr:uid="{00000000-0005-0000-0000-0000DC0E0000}"/>
    <cellStyle name="Normal 5 2 2 5 3" xfId="1359" xr:uid="{00000000-0005-0000-0000-0000DD0E0000}"/>
    <cellStyle name="Normal 5 2 2 5 3 2" xfId="2519" xr:uid="{00000000-0005-0000-0000-0000DE0E0000}"/>
    <cellStyle name="Normal 5 2 2 5 4" xfId="2073" xr:uid="{00000000-0005-0000-0000-0000DF0E0000}"/>
    <cellStyle name="Normal 5 2 2 6" xfId="1014" xr:uid="{00000000-0005-0000-0000-0000E00E0000}"/>
    <cellStyle name="Normal 5 2 2 6 2" xfId="1462" xr:uid="{00000000-0005-0000-0000-0000E10E0000}"/>
    <cellStyle name="Normal 5 2 2 6 2 2" xfId="2622" xr:uid="{00000000-0005-0000-0000-0000E20E0000}"/>
    <cellStyle name="Normal 5 2 2 6 3" xfId="2175" xr:uid="{00000000-0005-0000-0000-0000E30E0000}"/>
    <cellStyle name="Normal 5 2 2 7" xfId="1278" xr:uid="{00000000-0005-0000-0000-0000E40E0000}"/>
    <cellStyle name="Normal 5 2 2 7 2" xfId="2438" xr:uid="{00000000-0005-0000-0000-0000E50E0000}"/>
    <cellStyle name="Normal 5 2 2 8" xfId="1822" xr:uid="{00000000-0005-0000-0000-0000E60E0000}"/>
    <cellStyle name="Normal 5 2 3" xfId="656" xr:uid="{00000000-0005-0000-0000-0000E70E0000}"/>
    <cellStyle name="Normal 5 2 3 2" xfId="874" xr:uid="{00000000-0005-0000-0000-0000E80E0000}"/>
    <cellStyle name="Normal 5 2 3 2 2" xfId="902" xr:uid="{00000000-0005-0000-0000-0000E90E0000}"/>
    <cellStyle name="Normal 5 2 3 2 2 2" xfId="958" xr:uid="{00000000-0005-0000-0000-0000EA0E0000}"/>
    <cellStyle name="Normal 5 2 3 2 2 2 2" xfId="1222" xr:uid="{00000000-0005-0000-0000-0000EB0E0000}"/>
    <cellStyle name="Normal 5 2 3 2 2 2 2 2" xfId="1670" xr:uid="{00000000-0005-0000-0000-0000EC0E0000}"/>
    <cellStyle name="Normal 5 2 3 2 2 2 2 2 2" xfId="2830" xr:uid="{00000000-0005-0000-0000-0000ED0E0000}"/>
    <cellStyle name="Normal 5 2 3 2 2 2 2 3" xfId="2382" xr:uid="{00000000-0005-0000-0000-0000EE0E0000}"/>
    <cellStyle name="Normal 5 2 3 2 2 2 3" xfId="1406" xr:uid="{00000000-0005-0000-0000-0000EF0E0000}"/>
    <cellStyle name="Normal 5 2 3 2 2 2 3 2" xfId="2566" xr:uid="{00000000-0005-0000-0000-0000F00E0000}"/>
    <cellStyle name="Normal 5 2 3 2 2 2 4" xfId="2120" xr:uid="{00000000-0005-0000-0000-0000F10E0000}"/>
    <cellStyle name="Normal 5 2 3 2 2 3" xfId="1166" xr:uid="{00000000-0005-0000-0000-0000F20E0000}"/>
    <cellStyle name="Normal 5 2 3 2 2 3 2" xfId="1614" xr:uid="{00000000-0005-0000-0000-0000F30E0000}"/>
    <cellStyle name="Normal 5 2 3 2 2 3 2 2" xfId="2774" xr:uid="{00000000-0005-0000-0000-0000F40E0000}"/>
    <cellStyle name="Normal 5 2 3 2 2 3 3" xfId="2326" xr:uid="{00000000-0005-0000-0000-0000F50E0000}"/>
    <cellStyle name="Normal 5 2 3 2 2 4" xfId="1350" xr:uid="{00000000-0005-0000-0000-0000F60E0000}"/>
    <cellStyle name="Normal 5 2 3 2 2 4 2" xfId="2510" xr:uid="{00000000-0005-0000-0000-0000F70E0000}"/>
    <cellStyle name="Normal 5 2 3 2 2 5" xfId="2064" xr:uid="{00000000-0005-0000-0000-0000F80E0000}"/>
    <cellStyle name="Normal 5 2 3 2 3" xfId="930" xr:uid="{00000000-0005-0000-0000-0000F90E0000}"/>
    <cellStyle name="Normal 5 2 3 2 3 2" xfId="1194" xr:uid="{00000000-0005-0000-0000-0000FA0E0000}"/>
    <cellStyle name="Normal 5 2 3 2 3 2 2" xfId="1642" xr:uid="{00000000-0005-0000-0000-0000FB0E0000}"/>
    <cellStyle name="Normal 5 2 3 2 3 2 2 2" xfId="2802" xr:uid="{00000000-0005-0000-0000-0000FC0E0000}"/>
    <cellStyle name="Normal 5 2 3 2 3 2 3" xfId="2354" xr:uid="{00000000-0005-0000-0000-0000FD0E0000}"/>
    <cellStyle name="Normal 5 2 3 2 3 3" xfId="1378" xr:uid="{00000000-0005-0000-0000-0000FE0E0000}"/>
    <cellStyle name="Normal 5 2 3 2 3 3 2" xfId="2538" xr:uid="{00000000-0005-0000-0000-0000FF0E0000}"/>
    <cellStyle name="Normal 5 2 3 2 3 4" xfId="2092" xr:uid="{00000000-0005-0000-0000-0000000F0000}"/>
    <cellStyle name="Normal 5 2 3 2 4" xfId="1138" xr:uid="{00000000-0005-0000-0000-0000010F0000}"/>
    <cellStyle name="Normal 5 2 3 2 4 2" xfId="1586" xr:uid="{00000000-0005-0000-0000-0000020F0000}"/>
    <cellStyle name="Normal 5 2 3 2 4 2 2" xfId="2746" xr:uid="{00000000-0005-0000-0000-0000030F0000}"/>
    <cellStyle name="Normal 5 2 3 2 4 3" xfId="2298" xr:uid="{00000000-0005-0000-0000-0000040F0000}"/>
    <cellStyle name="Normal 5 2 3 2 5" xfId="1322" xr:uid="{00000000-0005-0000-0000-0000050F0000}"/>
    <cellStyle name="Normal 5 2 3 2 5 2" xfId="2482" xr:uid="{00000000-0005-0000-0000-0000060F0000}"/>
    <cellStyle name="Normal 5 2 3 2 6" xfId="2036" xr:uid="{00000000-0005-0000-0000-0000070F0000}"/>
    <cellStyle name="Normal 5 2 3 3" xfId="888" xr:uid="{00000000-0005-0000-0000-0000080F0000}"/>
    <cellStyle name="Normal 5 2 3 3 2" xfId="944" xr:uid="{00000000-0005-0000-0000-0000090F0000}"/>
    <cellStyle name="Normal 5 2 3 3 2 2" xfId="1208" xr:uid="{00000000-0005-0000-0000-00000A0F0000}"/>
    <cellStyle name="Normal 5 2 3 3 2 2 2" xfId="1656" xr:uid="{00000000-0005-0000-0000-00000B0F0000}"/>
    <cellStyle name="Normal 5 2 3 3 2 2 2 2" xfId="2816" xr:uid="{00000000-0005-0000-0000-00000C0F0000}"/>
    <cellStyle name="Normal 5 2 3 3 2 2 3" xfId="2368" xr:uid="{00000000-0005-0000-0000-00000D0F0000}"/>
    <cellStyle name="Normal 5 2 3 3 2 3" xfId="1392" xr:uid="{00000000-0005-0000-0000-00000E0F0000}"/>
    <cellStyle name="Normal 5 2 3 3 2 3 2" xfId="2552" xr:uid="{00000000-0005-0000-0000-00000F0F0000}"/>
    <cellStyle name="Normal 5 2 3 3 2 4" xfId="2106" xr:uid="{00000000-0005-0000-0000-0000100F0000}"/>
    <cellStyle name="Normal 5 2 3 3 3" xfId="1152" xr:uid="{00000000-0005-0000-0000-0000110F0000}"/>
    <cellStyle name="Normal 5 2 3 3 3 2" xfId="1600" xr:uid="{00000000-0005-0000-0000-0000120F0000}"/>
    <cellStyle name="Normal 5 2 3 3 3 2 2" xfId="2760" xr:uid="{00000000-0005-0000-0000-0000130F0000}"/>
    <cellStyle name="Normal 5 2 3 3 3 3" xfId="2312" xr:uid="{00000000-0005-0000-0000-0000140F0000}"/>
    <cellStyle name="Normal 5 2 3 3 4" xfId="1336" xr:uid="{00000000-0005-0000-0000-0000150F0000}"/>
    <cellStyle name="Normal 5 2 3 3 4 2" xfId="2496" xr:uid="{00000000-0005-0000-0000-0000160F0000}"/>
    <cellStyle name="Normal 5 2 3 3 5" xfId="2050" xr:uid="{00000000-0005-0000-0000-0000170F0000}"/>
    <cellStyle name="Normal 5 2 3 4" xfId="916" xr:uid="{00000000-0005-0000-0000-0000180F0000}"/>
    <cellStyle name="Normal 5 2 3 4 2" xfId="1180" xr:uid="{00000000-0005-0000-0000-0000190F0000}"/>
    <cellStyle name="Normal 5 2 3 4 2 2" xfId="1628" xr:uid="{00000000-0005-0000-0000-00001A0F0000}"/>
    <cellStyle name="Normal 5 2 3 4 2 2 2" xfId="2788" xr:uid="{00000000-0005-0000-0000-00001B0F0000}"/>
    <cellStyle name="Normal 5 2 3 4 2 3" xfId="2340" xr:uid="{00000000-0005-0000-0000-00001C0F0000}"/>
    <cellStyle name="Normal 5 2 3 4 3" xfId="1364" xr:uid="{00000000-0005-0000-0000-00001D0F0000}"/>
    <cellStyle name="Normal 5 2 3 4 3 2" xfId="2524" xr:uid="{00000000-0005-0000-0000-00001E0F0000}"/>
    <cellStyle name="Normal 5 2 3 4 4" xfId="2078" xr:uid="{00000000-0005-0000-0000-00001F0F0000}"/>
    <cellStyle name="Normal 5 2 3 5" xfId="1024" xr:uid="{00000000-0005-0000-0000-0000200F0000}"/>
    <cellStyle name="Normal 5 2 3 5 2" xfId="1472" xr:uid="{00000000-0005-0000-0000-0000210F0000}"/>
    <cellStyle name="Normal 5 2 3 5 2 2" xfId="2632" xr:uid="{00000000-0005-0000-0000-0000220F0000}"/>
    <cellStyle name="Normal 5 2 3 5 3" xfId="2184" xr:uid="{00000000-0005-0000-0000-0000230F0000}"/>
    <cellStyle name="Normal 5 2 3 6" xfId="1283" xr:uid="{00000000-0005-0000-0000-0000240F0000}"/>
    <cellStyle name="Normal 5 2 3 6 2" xfId="2443" xr:uid="{00000000-0005-0000-0000-0000250F0000}"/>
    <cellStyle name="Normal 5 2 3 7" xfId="1947" xr:uid="{00000000-0005-0000-0000-0000260F0000}"/>
    <cellStyle name="Normal 5 2 4" xfId="867" xr:uid="{00000000-0005-0000-0000-0000270F0000}"/>
    <cellStyle name="Normal 5 2 4 2" xfId="895" xr:uid="{00000000-0005-0000-0000-0000280F0000}"/>
    <cellStyle name="Normal 5 2 4 2 2" xfId="951" xr:uid="{00000000-0005-0000-0000-0000290F0000}"/>
    <cellStyle name="Normal 5 2 4 2 2 2" xfId="1215" xr:uid="{00000000-0005-0000-0000-00002A0F0000}"/>
    <cellStyle name="Normal 5 2 4 2 2 2 2" xfId="1663" xr:uid="{00000000-0005-0000-0000-00002B0F0000}"/>
    <cellStyle name="Normal 5 2 4 2 2 2 2 2" xfId="2823" xr:uid="{00000000-0005-0000-0000-00002C0F0000}"/>
    <cellStyle name="Normal 5 2 4 2 2 2 3" xfId="2375" xr:uid="{00000000-0005-0000-0000-00002D0F0000}"/>
    <cellStyle name="Normal 5 2 4 2 2 3" xfId="1399" xr:uid="{00000000-0005-0000-0000-00002E0F0000}"/>
    <cellStyle name="Normal 5 2 4 2 2 3 2" xfId="2559" xr:uid="{00000000-0005-0000-0000-00002F0F0000}"/>
    <cellStyle name="Normal 5 2 4 2 2 4" xfId="2113" xr:uid="{00000000-0005-0000-0000-0000300F0000}"/>
    <cellStyle name="Normal 5 2 4 2 3" xfId="1159" xr:uid="{00000000-0005-0000-0000-0000310F0000}"/>
    <cellStyle name="Normal 5 2 4 2 3 2" xfId="1607" xr:uid="{00000000-0005-0000-0000-0000320F0000}"/>
    <cellStyle name="Normal 5 2 4 2 3 2 2" xfId="2767" xr:uid="{00000000-0005-0000-0000-0000330F0000}"/>
    <cellStyle name="Normal 5 2 4 2 3 3" xfId="2319" xr:uid="{00000000-0005-0000-0000-0000340F0000}"/>
    <cellStyle name="Normal 5 2 4 2 4" xfId="1343" xr:uid="{00000000-0005-0000-0000-0000350F0000}"/>
    <cellStyle name="Normal 5 2 4 2 4 2" xfId="2503" xr:uid="{00000000-0005-0000-0000-0000360F0000}"/>
    <cellStyle name="Normal 5 2 4 2 5" xfId="2057" xr:uid="{00000000-0005-0000-0000-0000370F0000}"/>
    <cellStyle name="Normal 5 2 4 3" xfId="923" xr:uid="{00000000-0005-0000-0000-0000380F0000}"/>
    <cellStyle name="Normal 5 2 4 3 2" xfId="1187" xr:uid="{00000000-0005-0000-0000-0000390F0000}"/>
    <cellStyle name="Normal 5 2 4 3 2 2" xfId="1635" xr:uid="{00000000-0005-0000-0000-00003A0F0000}"/>
    <cellStyle name="Normal 5 2 4 3 2 2 2" xfId="2795" xr:uid="{00000000-0005-0000-0000-00003B0F0000}"/>
    <cellStyle name="Normal 5 2 4 3 2 3" xfId="2347" xr:uid="{00000000-0005-0000-0000-00003C0F0000}"/>
    <cellStyle name="Normal 5 2 4 3 3" xfId="1371" xr:uid="{00000000-0005-0000-0000-00003D0F0000}"/>
    <cellStyle name="Normal 5 2 4 3 3 2" xfId="2531" xr:uid="{00000000-0005-0000-0000-00003E0F0000}"/>
    <cellStyle name="Normal 5 2 4 3 4" xfId="2085" xr:uid="{00000000-0005-0000-0000-00003F0F0000}"/>
    <cellStyle name="Normal 5 2 4 4" xfId="1131" xr:uid="{00000000-0005-0000-0000-0000400F0000}"/>
    <cellStyle name="Normal 5 2 4 4 2" xfId="1579" xr:uid="{00000000-0005-0000-0000-0000410F0000}"/>
    <cellStyle name="Normal 5 2 4 4 2 2" xfId="2739" xr:uid="{00000000-0005-0000-0000-0000420F0000}"/>
    <cellStyle name="Normal 5 2 4 4 3" xfId="2291" xr:uid="{00000000-0005-0000-0000-0000430F0000}"/>
    <cellStyle name="Normal 5 2 4 5" xfId="1315" xr:uid="{00000000-0005-0000-0000-0000440F0000}"/>
    <cellStyle name="Normal 5 2 4 5 2" xfId="2475" xr:uid="{00000000-0005-0000-0000-0000450F0000}"/>
    <cellStyle name="Normal 5 2 4 6" xfId="2029" xr:uid="{00000000-0005-0000-0000-0000460F0000}"/>
    <cellStyle name="Normal 5 2 5" xfId="881" xr:uid="{00000000-0005-0000-0000-0000470F0000}"/>
    <cellStyle name="Normal 5 2 5 2" xfId="937" xr:uid="{00000000-0005-0000-0000-0000480F0000}"/>
    <cellStyle name="Normal 5 2 5 2 2" xfId="1201" xr:uid="{00000000-0005-0000-0000-0000490F0000}"/>
    <cellStyle name="Normal 5 2 5 2 2 2" xfId="1649" xr:uid="{00000000-0005-0000-0000-00004A0F0000}"/>
    <cellStyle name="Normal 5 2 5 2 2 2 2" xfId="2809" xr:uid="{00000000-0005-0000-0000-00004B0F0000}"/>
    <cellStyle name="Normal 5 2 5 2 2 3" xfId="2361" xr:uid="{00000000-0005-0000-0000-00004C0F0000}"/>
    <cellStyle name="Normal 5 2 5 2 3" xfId="1385" xr:uid="{00000000-0005-0000-0000-00004D0F0000}"/>
    <cellStyle name="Normal 5 2 5 2 3 2" xfId="2545" xr:uid="{00000000-0005-0000-0000-00004E0F0000}"/>
    <cellStyle name="Normal 5 2 5 2 4" xfId="2099" xr:uid="{00000000-0005-0000-0000-00004F0F0000}"/>
    <cellStyle name="Normal 5 2 5 3" xfId="1145" xr:uid="{00000000-0005-0000-0000-0000500F0000}"/>
    <cellStyle name="Normal 5 2 5 3 2" xfId="1593" xr:uid="{00000000-0005-0000-0000-0000510F0000}"/>
    <cellStyle name="Normal 5 2 5 3 2 2" xfId="2753" xr:uid="{00000000-0005-0000-0000-0000520F0000}"/>
    <cellStyle name="Normal 5 2 5 3 3" xfId="2305" xr:uid="{00000000-0005-0000-0000-0000530F0000}"/>
    <cellStyle name="Normal 5 2 5 4" xfId="1329" xr:uid="{00000000-0005-0000-0000-0000540F0000}"/>
    <cellStyle name="Normal 5 2 5 4 2" xfId="2489" xr:uid="{00000000-0005-0000-0000-0000550F0000}"/>
    <cellStyle name="Normal 5 2 5 5" xfId="2043" xr:uid="{00000000-0005-0000-0000-0000560F0000}"/>
    <cellStyle name="Normal 5 2 6" xfId="909" xr:uid="{00000000-0005-0000-0000-0000570F0000}"/>
    <cellStyle name="Normal 5 2 6 2" xfId="1173" xr:uid="{00000000-0005-0000-0000-0000580F0000}"/>
    <cellStyle name="Normal 5 2 6 2 2" xfId="1621" xr:uid="{00000000-0005-0000-0000-0000590F0000}"/>
    <cellStyle name="Normal 5 2 6 2 2 2" xfId="2781" xr:uid="{00000000-0005-0000-0000-00005A0F0000}"/>
    <cellStyle name="Normal 5 2 6 2 3" xfId="2333" xr:uid="{00000000-0005-0000-0000-00005B0F0000}"/>
    <cellStyle name="Normal 5 2 6 3" xfId="1357" xr:uid="{00000000-0005-0000-0000-00005C0F0000}"/>
    <cellStyle name="Normal 5 2 6 3 2" xfId="2517" xr:uid="{00000000-0005-0000-0000-00005D0F0000}"/>
    <cellStyle name="Normal 5 2 6 4" xfId="2071" xr:uid="{00000000-0005-0000-0000-00005E0F0000}"/>
    <cellStyle name="Normal 5 2 7" xfId="1012" xr:uid="{00000000-0005-0000-0000-00005F0F0000}"/>
    <cellStyle name="Normal 5 2 7 2" xfId="1460" xr:uid="{00000000-0005-0000-0000-0000600F0000}"/>
    <cellStyle name="Normal 5 2 7 2 2" xfId="2620" xr:uid="{00000000-0005-0000-0000-0000610F0000}"/>
    <cellStyle name="Normal 5 2 7 3" xfId="2173" xr:uid="{00000000-0005-0000-0000-0000620F0000}"/>
    <cellStyle name="Normal 5 2 8" xfId="1276" xr:uid="{00000000-0005-0000-0000-0000630F0000}"/>
    <cellStyle name="Normal 5 2 8 2" xfId="2436" xr:uid="{00000000-0005-0000-0000-0000640F0000}"/>
    <cellStyle name="Normal 5 2 9" xfId="1814" xr:uid="{00000000-0005-0000-0000-0000650F0000}"/>
    <cellStyle name="Normal 5 3" xfId="447" xr:uid="{00000000-0005-0000-0000-0000660F0000}"/>
    <cellStyle name="Normal 5 3 2" xfId="657" xr:uid="{00000000-0005-0000-0000-0000670F0000}"/>
    <cellStyle name="Normal 5 3 2 2" xfId="875" xr:uid="{00000000-0005-0000-0000-0000680F0000}"/>
    <cellStyle name="Normal 5 3 2 2 2" xfId="903" xr:uid="{00000000-0005-0000-0000-0000690F0000}"/>
    <cellStyle name="Normal 5 3 2 2 2 2" xfId="959" xr:uid="{00000000-0005-0000-0000-00006A0F0000}"/>
    <cellStyle name="Normal 5 3 2 2 2 2 2" xfId="1223" xr:uid="{00000000-0005-0000-0000-00006B0F0000}"/>
    <cellStyle name="Normal 5 3 2 2 2 2 2 2" xfId="1671" xr:uid="{00000000-0005-0000-0000-00006C0F0000}"/>
    <cellStyle name="Normal 5 3 2 2 2 2 2 2 2" xfId="2831" xr:uid="{00000000-0005-0000-0000-00006D0F0000}"/>
    <cellStyle name="Normal 5 3 2 2 2 2 2 3" xfId="2383" xr:uid="{00000000-0005-0000-0000-00006E0F0000}"/>
    <cellStyle name="Normal 5 3 2 2 2 2 3" xfId="1407" xr:uid="{00000000-0005-0000-0000-00006F0F0000}"/>
    <cellStyle name="Normal 5 3 2 2 2 2 3 2" xfId="2567" xr:uid="{00000000-0005-0000-0000-0000700F0000}"/>
    <cellStyle name="Normal 5 3 2 2 2 2 4" xfId="2121" xr:uid="{00000000-0005-0000-0000-0000710F0000}"/>
    <cellStyle name="Normal 5 3 2 2 2 3" xfId="1167" xr:uid="{00000000-0005-0000-0000-0000720F0000}"/>
    <cellStyle name="Normal 5 3 2 2 2 3 2" xfId="1615" xr:uid="{00000000-0005-0000-0000-0000730F0000}"/>
    <cellStyle name="Normal 5 3 2 2 2 3 2 2" xfId="2775" xr:uid="{00000000-0005-0000-0000-0000740F0000}"/>
    <cellStyle name="Normal 5 3 2 2 2 3 3" xfId="2327" xr:uid="{00000000-0005-0000-0000-0000750F0000}"/>
    <cellStyle name="Normal 5 3 2 2 2 4" xfId="1351" xr:uid="{00000000-0005-0000-0000-0000760F0000}"/>
    <cellStyle name="Normal 5 3 2 2 2 4 2" xfId="2511" xr:uid="{00000000-0005-0000-0000-0000770F0000}"/>
    <cellStyle name="Normal 5 3 2 2 2 5" xfId="2065" xr:uid="{00000000-0005-0000-0000-0000780F0000}"/>
    <cellStyle name="Normal 5 3 2 2 3" xfId="931" xr:uid="{00000000-0005-0000-0000-0000790F0000}"/>
    <cellStyle name="Normal 5 3 2 2 3 2" xfId="1195" xr:uid="{00000000-0005-0000-0000-00007A0F0000}"/>
    <cellStyle name="Normal 5 3 2 2 3 2 2" xfId="1643" xr:uid="{00000000-0005-0000-0000-00007B0F0000}"/>
    <cellStyle name="Normal 5 3 2 2 3 2 2 2" xfId="2803" xr:uid="{00000000-0005-0000-0000-00007C0F0000}"/>
    <cellStyle name="Normal 5 3 2 2 3 2 3" xfId="2355" xr:uid="{00000000-0005-0000-0000-00007D0F0000}"/>
    <cellStyle name="Normal 5 3 2 2 3 3" xfId="1379" xr:uid="{00000000-0005-0000-0000-00007E0F0000}"/>
    <cellStyle name="Normal 5 3 2 2 3 3 2" xfId="2539" xr:uid="{00000000-0005-0000-0000-00007F0F0000}"/>
    <cellStyle name="Normal 5 3 2 2 3 4" xfId="2093" xr:uid="{00000000-0005-0000-0000-0000800F0000}"/>
    <cellStyle name="Normal 5 3 2 2 4" xfId="1139" xr:uid="{00000000-0005-0000-0000-0000810F0000}"/>
    <cellStyle name="Normal 5 3 2 2 4 2" xfId="1587" xr:uid="{00000000-0005-0000-0000-0000820F0000}"/>
    <cellStyle name="Normal 5 3 2 2 4 2 2" xfId="2747" xr:uid="{00000000-0005-0000-0000-0000830F0000}"/>
    <cellStyle name="Normal 5 3 2 2 4 3" xfId="2299" xr:uid="{00000000-0005-0000-0000-0000840F0000}"/>
    <cellStyle name="Normal 5 3 2 2 5" xfId="1323" xr:uid="{00000000-0005-0000-0000-0000850F0000}"/>
    <cellStyle name="Normal 5 3 2 2 5 2" xfId="2483" xr:uid="{00000000-0005-0000-0000-0000860F0000}"/>
    <cellStyle name="Normal 5 3 2 2 6" xfId="2037" xr:uid="{00000000-0005-0000-0000-0000870F0000}"/>
    <cellStyle name="Normal 5 3 2 3" xfId="889" xr:uid="{00000000-0005-0000-0000-0000880F0000}"/>
    <cellStyle name="Normal 5 3 2 3 2" xfId="945" xr:uid="{00000000-0005-0000-0000-0000890F0000}"/>
    <cellStyle name="Normal 5 3 2 3 2 2" xfId="1209" xr:uid="{00000000-0005-0000-0000-00008A0F0000}"/>
    <cellStyle name="Normal 5 3 2 3 2 2 2" xfId="1657" xr:uid="{00000000-0005-0000-0000-00008B0F0000}"/>
    <cellStyle name="Normal 5 3 2 3 2 2 2 2" xfId="2817" xr:uid="{00000000-0005-0000-0000-00008C0F0000}"/>
    <cellStyle name="Normal 5 3 2 3 2 2 3" xfId="2369" xr:uid="{00000000-0005-0000-0000-00008D0F0000}"/>
    <cellStyle name="Normal 5 3 2 3 2 3" xfId="1393" xr:uid="{00000000-0005-0000-0000-00008E0F0000}"/>
    <cellStyle name="Normal 5 3 2 3 2 3 2" xfId="2553" xr:uid="{00000000-0005-0000-0000-00008F0F0000}"/>
    <cellStyle name="Normal 5 3 2 3 2 4" xfId="2107" xr:uid="{00000000-0005-0000-0000-0000900F0000}"/>
    <cellStyle name="Normal 5 3 2 3 3" xfId="1153" xr:uid="{00000000-0005-0000-0000-0000910F0000}"/>
    <cellStyle name="Normal 5 3 2 3 3 2" xfId="1601" xr:uid="{00000000-0005-0000-0000-0000920F0000}"/>
    <cellStyle name="Normal 5 3 2 3 3 2 2" xfId="2761" xr:uid="{00000000-0005-0000-0000-0000930F0000}"/>
    <cellStyle name="Normal 5 3 2 3 3 3" xfId="2313" xr:uid="{00000000-0005-0000-0000-0000940F0000}"/>
    <cellStyle name="Normal 5 3 2 3 4" xfId="1337" xr:uid="{00000000-0005-0000-0000-0000950F0000}"/>
    <cellStyle name="Normal 5 3 2 3 4 2" xfId="2497" xr:uid="{00000000-0005-0000-0000-0000960F0000}"/>
    <cellStyle name="Normal 5 3 2 3 5" xfId="2051" xr:uid="{00000000-0005-0000-0000-0000970F0000}"/>
    <cellStyle name="Normal 5 3 2 4" xfId="917" xr:uid="{00000000-0005-0000-0000-0000980F0000}"/>
    <cellStyle name="Normal 5 3 2 4 2" xfId="1181" xr:uid="{00000000-0005-0000-0000-0000990F0000}"/>
    <cellStyle name="Normal 5 3 2 4 2 2" xfId="1629" xr:uid="{00000000-0005-0000-0000-00009A0F0000}"/>
    <cellStyle name="Normal 5 3 2 4 2 2 2" xfId="2789" xr:uid="{00000000-0005-0000-0000-00009B0F0000}"/>
    <cellStyle name="Normal 5 3 2 4 2 3" xfId="2341" xr:uid="{00000000-0005-0000-0000-00009C0F0000}"/>
    <cellStyle name="Normal 5 3 2 4 3" xfId="1365" xr:uid="{00000000-0005-0000-0000-00009D0F0000}"/>
    <cellStyle name="Normal 5 3 2 4 3 2" xfId="2525" xr:uid="{00000000-0005-0000-0000-00009E0F0000}"/>
    <cellStyle name="Normal 5 3 2 4 4" xfId="2079" xr:uid="{00000000-0005-0000-0000-00009F0F0000}"/>
    <cellStyle name="Normal 5 3 2 5" xfId="1025" xr:uid="{00000000-0005-0000-0000-0000A00F0000}"/>
    <cellStyle name="Normal 5 3 2 5 2" xfId="1473" xr:uid="{00000000-0005-0000-0000-0000A10F0000}"/>
    <cellStyle name="Normal 5 3 2 5 2 2" xfId="2633" xr:uid="{00000000-0005-0000-0000-0000A20F0000}"/>
    <cellStyle name="Normal 5 3 2 5 3" xfId="2185" xr:uid="{00000000-0005-0000-0000-0000A30F0000}"/>
    <cellStyle name="Normal 5 3 2 6" xfId="1284" xr:uid="{00000000-0005-0000-0000-0000A40F0000}"/>
    <cellStyle name="Normal 5 3 2 6 2" xfId="2444" xr:uid="{00000000-0005-0000-0000-0000A50F0000}"/>
    <cellStyle name="Normal 5 3 2 7" xfId="1948" xr:uid="{00000000-0005-0000-0000-0000A60F0000}"/>
    <cellStyle name="Normal 5 3 3" xfId="868" xr:uid="{00000000-0005-0000-0000-0000A70F0000}"/>
    <cellStyle name="Normal 5 3 3 2" xfId="896" xr:uid="{00000000-0005-0000-0000-0000A80F0000}"/>
    <cellStyle name="Normal 5 3 3 2 2" xfId="952" xr:uid="{00000000-0005-0000-0000-0000A90F0000}"/>
    <cellStyle name="Normal 5 3 3 2 2 2" xfId="1216" xr:uid="{00000000-0005-0000-0000-0000AA0F0000}"/>
    <cellStyle name="Normal 5 3 3 2 2 2 2" xfId="1664" xr:uid="{00000000-0005-0000-0000-0000AB0F0000}"/>
    <cellStyle name="Normal 5 3 3 2 2 2 2 2" xfId="2824" xr:uid="{00000000-0005-0000-0000-0000AC0F0000}"/>
    <cellStyle name="Normal 5 3 3 2 2 2 3" xfId="2376" xr:uid="{00000000-0005-0000-0000-0000AD0F0000}"/>
    <cellStyle name="Normal 5 3 3 2 2 3" xfId="1400" xr:uid="{00000000-0005-0000-0000-0000AE0F0000}"/>
    <cellStyle name="Normal 5 3 3 2 2 3 2" xfId="2560" xr:uid="{00000000-0005-0000-0000-0000AF0F0000}"/>
    <cellStyle name="Normal 5 3 3 2 2 4" xfId="2114" xr:uid="{00000000-0005-0000-0000-0000B00F0000}"/>
    <cellStyle name="Normal 5 3 3 2 3" xfId="1160" xr:uid="{00000000-0005-0000-0000-0000B10F0000}"/>
    <cellStyle name="Normal 5 3 3 2 3 2" xfId="1608" xr:uid="{00000000-0005-0000-0000-0000B20F0000}"/>
    <cellStyle name="Normal 5 3 3 2 3 2 2" xfId="2768" xr:uid="{00000000-0005-0000-0000-0000B30F0000}"/>
    <cellStyle name="Normal 5 3 3 2 3 3" xfId="2320" xr:uid="{00000000-0005-0000-0000-0000B40F0000}"/>
    <cellStyle name="Normal 5 3 3 2 4" xfId="1344" xr:uid="{00000000-0005-0000-0000-0000B50F0000}"/>
    <cellStyle name="Normal 5 3 3 2 4 2" xfId="2504" xr:uid="{00000000-0005-0000-0000-0000B60F0000}"/>
    <cellStyle name="Normal 5 3 3 2 5" xfId="2058" xr:uid="{00000000-0005-0000-0000-0000B70F0000}"/>
    <cellStyle name="Normal 5 3 3 3" xfId="924" xr:uid="{00000000-0005-0000-0000-0000B80F0000}"/>
    <cellStyle name="Normal 5 3 3 3 2" xfId="1188" xr:uid="{00000000-0005-0000-0000-0000B90F0000}"/>
    <cellStyle name="Normal 5 3 3 3 2 2" xfId="1636" xr:uid="{00000000-0005-0000-0000-0000BA0F0000}"/>
    <cellStyle name="Normal 5 3 3 3 2 2 2" xfId="2796" xr:uid="{00000000-0005-0000-0000-0000BB0F0000}"/>
    <cellStyle name="Normal 5 3 3 3 2 3" xfId="2348" xr:uid="{00000000-0005-0000-0000-0000BC0F0000}"/>
    <cellStyle name="Normal 5 3 3 3 3" xfId="1372" xr:uid="{00000000-0005-0000-0000-0000BD0F0000}"/>
    <cellStyle name="Normal 5 3 3 3 3 2" xfId="2532" xr:uid="{00000000-0005-0000-0000-0000BE0F0000}"/>
    <cellStyle name="Normal 5 3 3 3 4" xfId="2086" xr:uid="{00000000-0005-0000-0000-0000BF0F0000}"/>
    <cellStyle name="Normal 5 3 3 4" xfId="1132" xr:uid="{00000000-0005-0000-0000-0000C00F0000}"/>
    <cellStyle name="Normal 5 3 3 4 2" xfId="1580" xr:uid="{00000000-0005-0000-0000-0000C10F0000}"/>
    <cellStyle name="Normal 5 3 3 4 2 2" xfId="2740" xr:uid="{00000000-0005-0000-0000-0000C20F0000}"/>
    <cellStyle name="Normal 5 3 3 4 3" xfId="2292" xr:uid="{00000000-0005-0000-0000-0000C30F0000}"/>
    <cellStyle name="Normal 5 3 3 5" xfId="1316" xr:uid="{00000000-0005-0000-0000-0000C40F0000}"/>
    <cellStyle name="Normal 5 3 3 5 2" xfId="2476" xr:uid="{00000000-0005-0000-0000-0000C50F0000}"/>
    <cellStyle name="Normal 5 3 3 6" xfId="2030" xr:uid="{00000000-0005-0000-0000-0000C60F0000}"/>
    <cellStyle name="Normal 5 3 4" xfId="882" xr:uid="{00000000-0005-0000-0000-0000C70F0000}"/>
    <cellStyle name="Normal 5 3 4 2" xfId="938" xr:uid="{00000000-0005-0000-0000-0000C80F0000}"/>
    <cellStyle name="Normal 5 3 4 2 2" xfId="1202" xr:uid="{00000000-0005-0000-0000-0000C90F0000}"/>
    <cellStyle name="Normal 5 3 4 2 2 2" xfId="1650" xr:uid="{00000000-0005-0000-0000-0000CA0F0000}"/>
    <cellStyle name="Normal 5 3 4 2 2 2 2" xfId="2810" xr:uid="{00000000-0005-0000-0000-0000CB0F0000}"/>
    <cellStyle name="Normal 5 3 4 2 2 3" xfId="2362" xr:uid="{00000000-0005-0000-0000-0000CC0F0000}"/>
    <cellStyle name="Normal 5 3 4 2 3" xfId="1386" xr:uid="{00000000-0005-0000-0000-0000CD0F0000}"/>
    <cellStyle name="Normal 5 3 4 2 3 2" xfId="2546" xr:uid="{00000000-0005-0000-0000-0000CE0F0000}"/>
    <cellStyle name="Normal 5 3 4 2 4" xfId="2100" xr:uid="{00000000-0005-0000-0000-0000CF0F0000}"/>
    <cellStyle name="Normal 5 3 4 3" xfId="1146" xr:uid="{00000000-0005-0000-0000-0000D00F0000}"/>
    <cellStyle name="Normal 5 3 4 3 2" xfId="1594" xr:uid="{00000000-0005-0000-0000-0000D10F0000}"/>
    <cellStyle name="Normal 5 3 4 3 2 2" xfId="2754" xr:uid="{00000000-0005-0000-0000-0000D20F0000}"/>
    <cellStyle name="Normal 5 3 4 3 3" xfId="2306" xr:uid="{00000000-0005-0000-0000-0000D30F0000}"/>
    <cellStyle name="Normal 5 3 4 4" xfId="1330" xr:uid="{00000000-0005-0000-0000-0000D40F0000}"/>
    <cellStyle name="Normal 5 3 4 4 2" xfId="2490" xr:uid="{00000000-0005-0000-0000-0000D50F0000}"/>
    <cellStyle name="Normal 5 3 4 5" xfId="2044" xr:uid="{00000000-0005-0000-0000-0000D60F0000}"/>
    <cellStyle name="Normal 5 3 5" xfId="910" xr:uid="{00000000-0005-0000-0000-0000D70F0000}"/>
    <cellStyle name="Normal 5 3 5 2" xfId="1174" xr:uid="{00000000-0005-0000-0000-0000D80F0000}"/>
    <cellStyle name="Normal 5 3 5 2 2" xfId="1622" xr:uid="{00000000-0005-0000-0000-0000D90F0000}"/>
    <cellStyle name="Normal 5 3 5 2 2 2" xfId="2782" xr:uid="{00000000-0005-0000-0000-0000DA0F0000}"/>
    <cellStyle name="Normal 5 3 5 2 3" xfId="2334" xr:uid="{00000000-0005-0000-0000-0000DB0F0000}"/>
    <cellStyle name="Normal 5 3 5 3" xfId="1358" xr:uid="{00000000-0005-0000-0000-0000DC0F0000}"/>
    <cellStyle name="Normal 5 3 5 3 2" xfId="2518" xr:uid="{00000000-0005-0000-0000-0000DD0F0000}"/>
    <cellStyle name="Normal 5 3 5 4" xfId="2072" xr:uid="{00000000-0005-0000-0000-0000DE0F0000}"/>
    <cellStyle name="Normal 5 3 6" xfId="1013" xr:uid="{00000000-0005-0000-0000-0000DF0F0000}"/>
    <cellStyle name="Normal 5 3 6 2" xfId="1461" xr:uid="{00000000-0005-0000-0000-0000E00F0000}"/>
    <cellStyle name="Normal 5 3 6 2 2" xfId="2621" xr:uid="{00000000-0005-0000-0000-0000E10F0000}"/>
    <cellStyle name="Normal 5 3 6 3" xfId="2174" xr:uid="{00000000-0005-0000-0000-0000E20F0000}"/>
    <cellStyle name="Normal 5 3 7" xfId="1277" xr:uid="{00000000-0005-0000-0000-0000E30F0000}"/>
    <cellStyle name="Normal 5 3 7 2" xfId="2437" xr:uid="{00000000-0005-0000-0000-0000E40F0000}"/>
    <cellStyle name="Normal 5 3 8" xfId="1821" xr:uid="{00000000-0005-0000-0000-0000E50F0000}"/>
    <cellStyle name="Normal 5 4" xfId="655" xr:uid="{00000000-0005-0000-0000-0000E60F0000}"/>
    <cellStyle name="Normal 5 4 2" xfId="873" xr:uid="{00000000-0005-0000-0000-0000E70F0000}"/>
    <cellStyle name="Normal 5 4 2 2" xfId="901" xr:uid="{00000000-0005-0000-0000-0000E80F0000}"/>
    <cellStyle name="Normal 5 4 2 2 2" xfId="957" xr:uid="{00000000-0005-0000-0000-0000E90F0000}"/>
    <cellStyle name="Normal 5 4 2 2 2 2" xfId="1221" xr:uid="{00000000-0005-0000-0000-0000EA0F0000}"/>
    <cellStyle name="Normal 5 4 2 2 2 2 2" xfId="1669" xr:uid="{00000000-0005-0000-0000-0000EB0F0000}"/>
    <cellStyle name="Normal 5 4 2 2 2 2 2 2" xfId="2829" xr:uid="{00000000-0005-0000-0000-0000EC0F0000}"/>
    <cellStyle name="Normal 5 4 2 2 2 2 3" xfId="2381" xr:uid="{00000000-0005-0000-0000-0000ED0F0000}"/>
    <cellStyle name="Normal 5 4 2 2 2 3" xfId="1405" xr:uid="{00000000-0005-0000-0000-0000EE0F0000}"/>
    <cellStyle name="Normal 5 4 2 2 2 3 2" xfId="2565" xr:uid="{00000000-0005-0000-0000-0000EF0F0000}"/>
    <cellStyle name="Normal 5 4 2 2 2 4" xfId="2119" xr:uid="{00000000-0005-0000-0000-0000F00F0000}"/>
    <cellStyle name="Normal 5 4 2 2 3" xfId="1165" xr:uid="{00000000-0005-0000-0000-0000F10F0000}"/>
    <cellStyle name="Normal 5 4 2 2 3 2" xfId="1613" xr:uid="{00000000-0005-0000-0000-0000F20F0000}"/>
    <cellStyle name="Normal 5 4 2 2 3 2 2" xfId="2773" xr:uid="{00000000-0005-0000-0000-0000F30F0000}"/>
    <cellStyle name="Normal 5 4 2 2 3 3" xfId="2325" xr:uid="{00000000-0005-0000-0000-0000F40F0000}"/>
    <cellStyle name="Normal 5 4 2 2 4" xfId="1349" xr:uid="{00000000-0005-0000-0000-0000F50F0000}"/>
    <cellStyle name="Normal 5 4 2 2 4 2" xfId="2509" xr:uid="{00000000-0005-0000-0000-0000F60F0000}"/>
    <cellStyle name="Normal 5 4 2 2 5" xfId="2063" xr:uid="{00000000-0005-0000-0000-0000F70F0000}"/>
    <cellStyle name="Normal 5 4 2 3" xfId="929" xr:uid="{00000000-0005-0000-0000-0000F80F0000}"/>
    <cellStyle name="Normal 5 4 2 3 2" xfId="1193" xr:uid="{00000000-0005-0000-0000-0000F90F0000}"/>
    <cellStyle name="Normal 5 4 2 3 2 2" xfId="1641" xr:uid="{00000000-0005-0000-0000-0000FA0F0000}"/>
    <cellStyle name="Normal 5 4 2 3 2 2 2" xfId="2801" xr:uid="{00000000-0005-0000-0000-0000FB0F0000}"/>
    <cellStyle name="Normal 5 4 2 3 2 3" xfId="2353" xr:uid="{00000000-0005-0000-0000-0000FC0F0000}"/>
    <cellStyle name="Normal 5 4 2 3 3" xfId="1377" xr:uid="{00000000-0005-0000-0000-0000FD0F0000}"/>
    <cellStyle name="Normal 5 4 2 3 3 2" xfId="2537" xr:uid="{00000000-0005-0000-0000-0000FE0F0000}"/>
    <cellStyle name="Normal 5 4 2 3 4" xfId="2091" xr:uid="{00000000-0005-0000-0000-0000FF0F0000}"/>
    <cellStyle name="Normal 5 4 2 4" xfId="1137" xr:uid="{00000000-0005-0000-0000-000000100000}"/>
    <cellStyle name="Normal 5 4 2 4 2" xfId="1585" xr:uid="{00000000-0005-0000-0000-000001100000}"/>
    <cellStyle name="Normal 5 4 2 4 2 2" xfId="2745" xr:uid="{00000000-0005-0000-0000-000002100000}"/>
    <cellStyle name="Normal 5 4 2 4 3" xfId="2297" xr:uid="{00000000-0005-0000-0000-000003100000}"/>
    <cellStyle name="Normal 5 4 2 5" xfId="1321" xr:uid="{00000000-0005-0000-0000-000004100000}"/>
    <cellStyle name="Normal 5 4 2 5 2" xfId="2481" xr:uid="{00000000-0005-0000-0000-000005100000}"/>
    <cellStyle name="Normal 5 4 2 6" xfId="2035" xr:uid="{00000000-0005-0000-0000-000006100000}"/>
    <cellStyle name="Normal 5 4 3" xfId="887" xr:uid="{00000000-0005-0000-0000-000007100000}"/>
    <cellStyle name="Normal 5 4 3 2" xfId="943" xr:uid="{00000000-0005-0000-0000-000008100000}"/>
    <cellStyle name="Normal 5 4 3 2 2" xfId="1207" xr:uid="{00000000-0005-0000-0000-000009100000}"/>
    <cellStyle name="Normal 5 4 3 2 2 2" xfId="1655" xr:uid="{00000000-0005-0000-0000-00000A100000}"/>
    <cellStyle name="Normal 5 4 3 2 2 2 2" xfId="2815" xr:uid="{00000000-0005-0000-0000-00000B100000}"/>
    <cellStyle name="Normal 5 4 3 2 2 3" xfId="2367" xr:uid="{00000000-0005-0000-0000-00000C100000}"/>
    <cellStyle name="Normal 5 4 3 2 3" xfId="1391" xr:uid="{00000000-0005-0000-0000-00000D100000}"/>
    <cellStyle name="Normal 5 4 3 2 3 2" xfId="2551" xr:uid="{00000000-0005-0000-0000-00000E100000}"/>
    <cellStyle name="Normal 5 4 3 2 4" xfId="2105" xr:uid="{00000000-0005-0000-0000-00000F100000}"/>
    <cellStyle name="Normal 5 4 3 3" xfId="1151" xr:uid="{00000000-0005-0000-0000-000010100000}"/>
    <cellStyle name="Normal 5 4 3 3 2" xfId="1599" xr:uid="{00000000-0005-0000-0000-000011100000}"/>
    <cellStyle name="Normal 5 4 3 3 2 2" xfId="2759" xr:uid="{00000000-0005-0000-0000-000012100000}"/>
    <cellStyle name="Normal 5 4 3 3 3" xfId="2311" xr:uid="{00000000-0005-0000-0000-000013100000}"/>
    <cellStyle name="Normal 5 4 3 4" xfId="1335" xr:uid="{00000000-0005-0000-0000-000014100000}"/>
    <cellStyle name="Normal 5 4 3 4 2" xfId="2495" xr:uid="{00000000-0005-0000-0000-000015100000}"/>
    <cellStyle name="Normal 5 4 3 5" xfId="2049" xr:uid="{00000000-0005-0000-0000-000016100000}"/>
    <cellStyle name="Normal 5 4 4" xfId="915" xr:uid="{00000000-0005-0000-0000-000017100000}"/>
    <cellStyle name="Normal 5 4 4 2" xfId="1179" xr:uid="{00000000-0005-0000-0000-000018100000}"/>
    <cellStyle name="Normal 5 4 4 2 2" xfId="1627" xr:uid="{00000000-0005-0000-0000-000019100000}"/>
    <cellStyle name="Normal 5 4 4 2 2 2" xfId="2787" xr:uid="{00000000-0005-0000-0000-00001A100000}"/>
    <cellStyle name="Normal 5 4 4 2 3" xfId="2339" xr:uid="{00000000-0005-0000-0000-00001B100000}"/>
    <cellStyle name="Normal 5 4 4 3" xfId="1363" xr:uid="{00000000-0005-0000-0000-00001C100000}"/>
    <cellStyle name="Normal 5 4 4 3 2" xfId="2523" xr:uid="{00000000-0005-0000-0000-00001D100000}"/>
    <cellStyle name="Normal 5 4 4 4" xfId="2077" xr:uid="{00000000-0005-0000-0000-00001E100000}"/>
    <cellStyle name="Normal 5 4 5" xfId="1023" xr:uid="{00000000-0005-0000-0000-00001F100000}"/>
    <cellStyle name="Normal 5 4 5 2" xfId="1471" xr:uid="{00000000-0005-0000-0000-000020100000}"/>
    <cellStyle name="Normal 5 4 5 2 2" xfId="2631" xr:uid="{00000000-0005-0000-0000-000021100000}"/>
    <cellStyle name="Normal 5 4 5 3" xfId="2183" xr:uid="{00000000-0005-0000-0000-000022100000}"/>
    <cellStyle name="Normal 5 4 6" xfId="1282" xr:uid="{00000000-0005-0000-0000-000023100000}"/>
    <cellStyle name="Normal 5 4 6 2" xfId="2442" xr:uid="{00000000-0005-0000-0000-000024100000}"/>
    <cellStyle name="Normal 5 4 7" xfId="1946" xr:uid="{00000000-0005-0000-0000-000025100000}"/>
    <cellStyle name="Normal 5 5" xfId="866" xr:uid="{00000000-0005-0000-0000-000026100000}"/>
    <cellStyle name="Normal 5 5 2" xfId="894" xr:uid="{00000000-0005-0000-0000-000027100000}"/>
    <cellStyle name="Normal 5 5 2 2" xfId="950" xr:uid="{00000000-0005-0000-0000-000028100000}"/>
    <cellStyle name="Normal 5 5 2 2 2" xfId="1214" xr:uid="{00000000-0005-0000-0000-000029100000}"/>
    <cellStyle name="Normal 5 5 2 2 2 2" xfId="1662" xr:uid="{00000000-0005-0000-0000-00002A100000}"/>
    <cellStyle name="Normal 5 5 2 2 2 2 2" xfId="2822" xr:uid="{00000000-0005-0000-0000-00002B100000}"/>
    <cellStyle name="Normal 5 5 2 2 2 3" xfId="2374" xr:uid="{00000000-0005-0000-0000-00002C100000}"/>
    <cellStyle name="Normal 5 5 2 2 3" xfId="1398" xr:uid="{00000000-0005-0000-0000-00002D100000}"/>
    <cellStyle name="Normal 5 5 2 2 3 2" xfId="2558" xr:uid="{00000000-0005-0000-0000-00002E100000}"/>
    <cellStyle name="Normal 5 5 2 2 4" xfId="2112" xr:uid="{00000000-0005-0000-0000-00002F100000}"/>
    <cellStyle name="Normal 5 5 2 3" xfId="1158" xr:uid="{00000000-0005-0000-0000-000030100000}"/>
    <cellStyle name="Normal 5 5 2 3 2" xfId="1606" xr:uid="{00000000-0005-0000-0000-000031100000}"/>
    <cellStyle name="Normal 5 5 2 3 2 2" xfId="2766" xr:uid="{00000000-0005-0000-0000-000032100000}"/>
    <cellStyle name="Normal 5 5 2 3 3" xfId="2318" xr:uid="{00000000-0005-0000-0000-000033100000}"/>
    <cellStyle name="Normal 5 5 2 4" xfId="1342" xr:uid="{00000000-0005-0000-0000-000034100000}"/>
    <cellStyle name="Normal 5 5 2 4 2" xfId="2502" xr:uid="{00000000-0005-0000-0000-000035100000}"/>
    <cellStyle name="Normal 5 5 2 5" xfId="2056" xr:uid="{00000000-0005-0000-0000-000036100000}"/>
    <cellStyle name="Normal 5 5 3" xfId="922" xr:uid="{00000000-0005-0000-0000-000037100000}"/>
    <cellStyle name="Normal 5 5 3 2" xfId="1186" xr:uid="{00000000-0005-0000-0000-000038100000}"/>
    <cellStyle name="Normal 5 5 3 2 2" xfId="1634" xr:uid="{00000000-0005-0000-0000-000039100000}"/>
    <cellStyle name="Normal 5 5 3 2 2 2" xfId="2794" xr:uid="{00000000-0005-0000-0000-00003A100000}"/>
    <cellStyle name="Normal 5 5 3 2 3" xfId="2346" xr:uid="{00000000-0005-0000-0000-00003B100000}"/>
    <cellStyle name="Normal 5 5 3 3" xfId="1370" xr:uid="{00000000-0005-0000-0000-00003C100000}"/>
    <cellStyle name="Normal 5 5 3 3 2" xfId="2530" xr:uid="{00000000-0005-0000-0000-00003D100000}"/>
    <cellStyle name="Normal 5 5 3 4" xfId="2084" xr:uid="{00000000-0005-0000-0000-00003E100000}"/>
    <cellStyle name="Normal 5 5 4" xfId="1130" xr:uid="{00000000-0005-0000-0000-00003F100000}"/>
    <cellStyle name="Normal 5 5 4 2" xfId="1578" xr:uid="{00000000-0005-0000-0000-000040100000}"/>
    <cellStyle name="Normal 5 5 4 2 2" xfId="2738" xr:uid="{00000000-0005-0000-0000-000041100000}"/>
    <cellStyle name="Normal 5 5 4 3" xfId="2290" xr:uid="{00000000-0005-0000-0000-000042100000}"/>
    <cellStyle name="Normal 5 5 5" xfId="1314" xr:uid="{00000000-0005-0000-0000-000043100000}"/>
    <cellStyle name="Normal 5 5 5 2" xfId="2474" xr:uid="{00000000-0005-0000-0000-000044100000}"/>
    <cellStyle name="Normal 5 5 6" xfId="2028" xr:uid="{00000000-0005-0000-0000-000045100000}"/>
    <cellStyle name="Normal 5 6" xfId="880" xr:uid="{00000000-0005-0000-0000-000046100000}"/>
    <cellStyle name="Normal 5 6 2" xfId="936" xr:uid="{00000000-0005-0000-0000-000047100000}"/>
    <cellStyle name="Normal 5 6 2 2" xfId="1200" xr:uid="{00000000-0005-0000-0000-000048100000}"/>
    <cellStyle name="Normal 5 6 2 2 2" xfId="1648" xr:uid="{00000000-0005-0000-0000-000049100000}"/>
    <cellStyle name="Normal 5 6 2 2 2 2" xfId="2808" xr:uid="{00000000-0005-0000-0000-00004A100000}"/>
    <cellStyle name="Normal 5 6 2 2 3" xfId="2360" xr:uid="{00000000-0005-0000-0000-00004B100000}"/>
    <cellStyle name="Normal 5 6 2 3" xfId="1384" xr:uid="{00000000-0005-0000-0000-00004C100000}"/>
    <cellStyle name="Normal 5 6 2 3 2" xfId="2544" xr:uid="{00000000-0005-0000-0000-00004D100000}"/>
    <cellStyle name="Normal 5 6 2 4" xfId="2098" xr:uid="{00000000-0005-0000-0000-00004E100000}"/>
    <cellStyle name="Normal 5 6 3" xfId="1144" xr:uid="{00000000-0005-0000-0000-00004F100000}"/>
    <cellStyle name="Normal 5 6 3 2" xfId="1592" xr:uid="{00000000-0005-0000-0000-000050100000}"/>
    <cellStyle name="Normal 5 6 3 2 2" xfId="2752" xr:uid="{00000000-0005-0000-0000-000051100000}"/>
    <cellStyle name="Normal 5 6 3 3" xfId="2304" xr:uid="{00000000-0005-0000-0000-000052100000}"/>
    <cellStyle name="Normal 5 6 4" xfId="1328" xr:uid="{00000000-0005-0000-0000-000053100000}"/>
    <cellStyle name="Normal 5 6 4 2" xfId="2488" xr:uid="{00000000-0005-0000-0000-000054100000}"/>
    <cellStyle name="Normal 5 6 5" xfId="2042" xr:uid="{00000000-0005-0000-0000-000055100000}"/>
    <cellStyle name="Normal 5 7" xfId="908" xr:uid="{00000000-0005-0000-0000-000056100000}"/>
    <cellStyle name="Normal 5 7 2" xfId="1172" xr:uid="{00000000-0005-0000-0000-000057100000}"/>
    <cellStyle name="Normal 5 7 2 2" xfId="1620" xr:uid="{00000000-0005-0000-0000-000058100000}"/>
    <cellStyle name="Normal 5 7 2 2 2" xfId="2780" xr:uid="{00000000-0005-0000-0000-000059100000}"/>
    <cellStyle name="Normal 5 7 2 3" xfId="2332" xr:uid="{00000000-0005-0000-0000-00005A100000}"/>
    <cellStyle name="Normal 5 7 3" xfId="1356" xr:uid="{00000000-0005-0000-0000-00005B100000}"/>
    <cellStyle name="Normal 5 7 3 2" xfId="2516" xr:uid="{00000000-0005-0000-0000-00005C100000}"/>
    <cellStyle name="Normal 5 7 4" xfId="2070" xr:uid="{00000000-0005-0000-0000-00005D100000}"/>
    <cellStyle name="Normal 5 8" xfId="1011" xr:uid="{00000000-0005-0000-0000-00005E100000}"/>
    <cellStyle name="Normal 5 8 2" xfId="1459" xr:uid="{00000000-0005-0000-0000-00005F100000}"/>
    <cellStyle name="Normal 5 8 2 2" xfId="2619" xr:uid="{00000000-0005-0000-0000-000060100000}"/>
    <cellStyle name="Normal 5 8 3" xfId="2172" xr:uid="{00000000-0005-0000-0000-000061100000}"/>
    <cellStyle name="Normal 5 9" xfId="1275" xr:uid="{00000000-0005-0000-0000-000062100000}"/>
    <cellStyle name="Normal 5 9 2" xfId="2435" xr:uid="{00000000-0005-0000-0000-000063100000}"/>
    <cellStyle name="Normal 6" xfId="41" xr:uid="{00000000-0005-0000-0000-000064100000}"/>
    <cellStyle name="Normal 6 2" xfId="584" xr:uid="{00000000-0005-0000-0000-000065100000}"/>
    <cellStyle name="Normal 6 3" xfId="438" xr:uid="{00000000-0005-0000-0000-000066100000}"/>
    <cellStyle name="Normal 6 4" xfId="52" xr:uid="{00000000-0005-0000-0000-000067100000}"/>
    <cellStyle name="Normal 7" xfId="453" xr:uid="{00000000-0005-0000-0000-000068100000}"/>
    <cellStyle name="Normal 7 2" xfId="585" xr:uid="{00000000-0005-0000-0000-000069100000}"/>
    <cellStyle name="Normal 7 3" xfId="660" xr:uid="{00000000-0005-0000-0000-00006A100000}"/>
    <cellStyle name="Normal 7 3 2" xfId="877" xr:uid="{00000000-0005-0000-0000-00006B100000}"/>
    <cellStyle name="Normal 7 3 2 2" xfId="905" xr:uid="{00000000-0005-0000-0000-00006C100000}"/>
    <cellStyle name="Normal 7 3 2 2 2" xfId="961" xr:uid="{00000000-0005-0000-0000-00006D100000}"/>
    <cellStyle name="Normal 7 3 2 2 2 2" xfId="1225" xr:uid="{00000000-0005-0000-0000-00006E100000}"/>
    <cellStyle name="Normal 7 3 2 2 2 2 2" xfId="1673" xr:uid="{00000000-0005-0000-0000-00006F100000}"/>
    <cellStyle name="Normal 7 3 2 2 2 2 2 2" xfId="2833" xr:uid="{00000000-0005-0000-0000-000070100000}"/>
    <cellStyle name="Normal 7 3 2 2 2 2 3" xfId="2385" xr:uid="{00000000-0005-0000-0000-000071100000}"/>
    <cellStyle name="Normal 7 3 2 2 2 3" xfId="1409" xr:uid="{00000000-0005-0000-0000-000072100000}"/>
    <cellStyle name="Normal 7 3 2 2 2 3 2" xfId="2569" xr:uid="{00000000-0005-0000-0000-000073100000}"/>
    <cellStyle name="Normal 7 3 2 2 2 4" xfId="2123" xr:uid="{00000000-0005-0000-0000-000074100000}"/>
    <cellStyle name="Normal 7 3 2 2 3" xfId="1169" xr:uid="{00000000-0005-0000-0000-000075100000}"/>
    <cellStyle name="Normal 7 3 2 2 3 2" xfId="1617" xr:uid="{00000000-0005-0000-0000-000076100000}"/>
    <cellStyle name="Normal 7 3 2 2 3 2 2" xfId="2777" xr:uid="{00000000-0005-0000-0000-000077100000}"/>
    <cellStyle name="Normal 7 3 2 2 3 3" xfId="2329" xr:uid="{00000000-0005-0000-0000-000078100000}"/>
    <cellStyle name="Normal 7 3 2 2 4" xfId="1353" xr:uid="{00000000-0005-0000-0000-000079100000}"/>
    <cellStyle name="Normal 7 3 2 2 4 2" xfId="2513" xr:uid="{00000000-0005-0000-0000-00007A100000}"/>
    <cellStyle name="Normal 7 3 2 2 5" xfId="2067" xr:uid="{00000000-0005-0000-0000-00007B100000}"/>
    <cellStyle name="Normal 7 3 2 3" xfId="933" xr:uid="{00000000-0005-0000-0000-00007C100000}"/>
    <cellStyle name="Normal 7 3 2 3 2" xfId="1197" xr:uid="{00000000-0005-0000-0000-00007D100000}"/>
    <cellStyle name="Normal 7 3 2 3 2 2" xfId="1645" xr:uid="{00000000-0005-0000-0000-00007E100000}"/>
    <cellStyle name="Normal 7 3 2 3 2 2 2" xfId="2805" xr:uid="{00000000-0005-0000-0000-00007F100000}"/>
    <cellStyle name="Normal 7 3 2 3 2 3" xfId="2357" xr:uid="{00000000-0005-0000-0000-000080100000}"/>
    <cellStyle name="Normal 7 3 2 3 3" xfId="1381" xr:uid="{00000000-0005-0000-0000-000081100000}"/>
    <cellStyle name="Normal 7 3 2 3 3 2" xfId="2541" xr:uid="{00000000-0005-0000-0000-000082100000}"/>
    <cellStyle name="Normal 7 3 2 3 4" xfId="2095" xr:uid="{00000000-0005-0000-0000-000083100000}"/>
    <cellStyle name="Normal 7 3 2 4" xfId="1141" xr:uid="{00000000-0005-0000-0000-000084100000}"/>
    <cellStyle name="Normal 7 3 2 4 2" xfId="1589" xr:uid="{00000000-0005-0000-0000-000085100000}"/>
    <cellStyle name="Normal 7 3 2 4 2 2" xfId="2749" xr:uid="{00000000-0005-0000-0000-000086100000}"/>
    <cellStyle name="Normal 7 3 2 4 3" xfId="2301" xr:uid="{00000000-0005-0000-0000-000087100000}"/>
    <cellStyle name="Normal 7 3 2 5" xfId="1325" xr:uid="{00000000-0005-0000-0000-000088100000}"/>
    <cellStyle name="Normal 7 3 2 5 2" xfId="2485" xr:uid="{00000000-0005-0000-0000-000089100000}"/>
    <cellStyle name="Normal 7 3 2 6" xfId="2039" xr:uid="{00000000-0005-0000-0000-00008A100000}"/>
    <cellStyle name="Normal 7 3 3" xfId="891" xr:uid="{00000000-0005-0000-0000-00008B100000}"/>
    <cellStyle name="Normal 7 3 3 2" xfId="947" xr:uid="{00000000-0005-0000-0000-00008C100000}"/>
    <cellStyle name="Normal 7 3 3 2 2" xfId="1211" xr:uid="{00000000-0005-0000-0000-00008D100000}"/>
    <cellStyle name="Normal 7 3 3 2 2 2" xfId="1659" xr:uid="{00000000-0005-0000-0000-00008E100000}"/>
    <cellStyle name="Normal 7 3 3 2 2 2 2" xfId="2819" xr:uid="{00000000-0005-0000-0000-00008F100000}"/>
    <cellStyle name="Normal 7 3 3 2 2 3" xfId="2371" xr:uid="{00000000-0005-0000-0000-000090100000}"/>
    <cellStyle name="Normal 7 3 3 2 3" xfId="1395" xr:uid="{00000000-0005-0000-0000-000091100000}"/>
    <cellStyle name="Normal 7 3 3 2 3 2" xfId="2555" xr:uid="{00000000-0005-0000-0000-000092100000}"/>
    <cellStyle name="Normal 7 3 3 2 4" xfId="2109" xr:uid="{00000000-0005-0000-0000-000093100000}"/>
    <cellStyle name="Normal 7 3 3 3" xfId="1155" xr:uid="{00000000-0005-0000-0000-000094100000}"/>
    <cellStyle name="Normal 7 3 3 3 2" xfId="1603" xr:uid="{00000000-0005-0000-0000-000095100000}"/>
    <cellStyle name="Normal 7 3 3 3 2 2" xfId="2763" xr:uid="{00000000-0005-0000-0000-000096100000}"/>
    <cellStyle name="Normal 7 3 3 3 3" xfId="2315" xr:uid="{00000000-0005-0000-0000-000097100000}"/>
    <cellStyle name="Normal 7 3 3 4" xfId="1339" xr:uid="{00000000-0005-0000-0000-000098100000}"/>
    <cellStyle name="Normal 7 3 3 4 2" xfId="2499" xr:uid="{00000000-0005-0000-0000-000099100000}"/>
    <cellStyle name="Normal 7 3 3 5" xfId="2053" xr:uid="{00000000-0005-0000-0000-00009A100000}"/>
    <cellStyle name="Normal 7 3 4" xfId="919" xr:uid="{00000000-0005-0000-0000-00009B100000}"/>
    <cellStyle name="Normal 7 3 4 2" xfId="1183" xr:uid="{00000000-0005-0000-0000-00009C100000}"/>
    <cellStyle name="Normal 7 3 4 2 2" xfId="1631" xr:uid="{00000000-0005-0000-0000-00009D100000}"/>
    <cellStyle name="Normal 7 3 4 2 2 2" xfId="2791" xr:uid="{00000000-0005-0000-0000-00009E100000}"/>
    <cellStyle name="Normal 7 3 4 2 3" xfId="2343" xr:uid="{00000000-0005-0000-0000-00009F100000}"/>
    <cellStyle name="Normal 7 3 4 3" xfId="1367" xr:uid="{00000000-0005-0000-0000-0000A0100000}"/>
    <cellStyle name="Normal 7 3 4 3 2" xfId="2527" xr:uid="{00000000-0005-0000-0000-0000A1100000}"/>
    <cellStyle name="Normal 7 3 4 4" xfId="2081" xr:uid="{00000000-0005-0000-0000-0000A2100000}"/>
    <cellStyle name="Normal 7 3 5" xfId="1028" xr:uid="{00000000-0005-0000-0000-0000A3100000}"/>
    <cellStyle name="Normal 7 3 5 2" xfId="1476" xr:uid="{00000000-0005-0000-0000-0000A4100000}"/>
    <cellStyle name="Normal 7 3 5 2 2" xfId="2636" xr:uid="{00000000-0005-0000-0000-0000A5100000}"/>
    <cellStyle name="Normal 7 3 5 3" xfId="2188" xr:uid="{00000000-0005-0000-0000-0000A6100000}"/>
    <cellStyle name="Normal 7 3 6" xfId="1286" xr:uid="{00000000-0005-0000-0000-0000A7100000}"/>
    <cellStyle name="Normal 7 3 6 2" xfId="2446" xr:uid="{00000000-0005-0000-0000-0000A8100000}"/>
    <cellStyle name="Normal 7 3 7" xfId="1951" xr:uid="{00000000-0005-0000-0000-0000A9100000}"/>
    <cellStyle name="Normal 7 4" xfId="870" xr:uid="{00000000-0005-0000-0000-0000AA100000}"/>
    <cellStyle name="Normal 7 4 2" xfId="898" xr:uid="{00000000-0005-0000-0000-0000AB100000}"/>
    <cellStyle name="Normal 7 4 2 2" xfId="954" xr:uid="{00000000-0005-0000-0000-0000AC100000}"/>
    <cellStyle name="Normal 7 4 2 2 2" xfId="1218" xr:uid="{00000000-0005-0000-0000-0000AD100000}"/>
    <cellStyle name="Normal 7 4 2 2 2 2" xfId="1666" xr:uid="{00000000-0005-0000-0000-0000AE100000}"/>
    <cellStyle name="Normal 7 4 2 2 2 2 2" xfId="2826" xr:uid="{00000000-0005-0000-0000-0000AF100000}"/>
    <cellStyle name="Normal 7 4 2 2 2 3" xfId="2378" xr:uid="{00000000-0005-0000-0000-0000B0100000}"/>
    <cellStyle name="Normal 7 4 2 2 3" xfId="1402" xr:uid="{00000000-0005-0000-0000-0000B1100000}"/>
    <cellStyle name="Normal 7 4 2 2 3 2" xfId="2562" xr:uid="{00000000-0005-0000-0000-0000B2100000}"/>
    <cellStyle name="Normal 7 4 2 2 4" xfId="2116" xr:uid="{00000000-0005-0000-0000-0000B3100000}"/>
    <cellStyle name="Normal 7 4 2 3" xfId="1162" xr:uid="{00000000-0005-0000-0000-0000B4100000}"/>
    <cellStyle name="Normal 7 4 2 3 2" xfId="1610" xr:uid="{00000000-0005-0000-0000-0000B5100000}"/>
    <cellStyle name="Normal 7 4 2 3 2 2" xfId="2770" xr:uid="{00000000-0005-0000-0000-0000B6100000}"/>
    <cellStyle name="Normal 7 4 2 3 3" xfId="2322" xr:uid="{00000000-0005-0000-0000-0000B7100000}"/>
    <cellStyle name="Normal 7 4 2 4" xfId="1346" xr:uid="{00000000-0005-0000-0000-0000B8100000}"/>
    <cellStyle name="Normal 7 4 2 4 2" xfId="2506" xr:uid="{00000000-0005-0000-0000-0000B9100000}"/>
    <cellStyle name="Normal 7 4 2 5" xfId="2060" xr:uid="{00000000-0005-0000-0000-0000BA100000}"/>
    <cellStyle name="Normal 7 4 3" xfId="926" xr:uid="{00000000-0005-0000-0000-0000BB100000}"/>
    <cellStyle name="Normal 7 4 3 2" xfId="1190" xr:uid="{00000000-0005-0000-0000-0000BC100000}"/>
    <cellStyle name="Normal 7 4 3 2 2" xfId="1638" xr:uid="{00000000-0005-0000-0000-0000BD100000}"/>
    <cellStyle name="Normal 7 4 3 2 2 2" xfId="2798" xr:uid="{00000000-0005-0000-0000-0000BE100000}"/>
    <cellStyle name="Normal 7 4 3 2 3" xfId="2350" xr:uid="{00000000-0005-0000-0000-0000BF100000}"/>
    <cellStyle name="Normal 7 4 3 3" xfId="1374" xr:uid="{00000000-0005-0000-0000-0000C0100000}"/>
    <cellStyle name="Normal 7 4 3 3 2" xfId="2534" xr:uid="{00000000-0005-0000-0000-0000C1100000}"/>
    <cellStyle name="Normal 7 4 3 4" xfId="2088" xr:uid="{00000000-0005-0000-0000-0000C2100000}"/>
    <cellStyle name="Normal 7 4 4" xfId="1134" xr:uid="{00000000-0005-0000-0000-0000C3100000}"/>
    <cellStyle name="Normal 7 4 4 2" xfId="1582" xr:uid="{00000000-0005-0000-0000-0000C4100000}"/>
    <cellStyle name="Normal 7 4 4 2 2" xfId="2742" xr:uid="{00000000-0005-0000-0000-0000C5100000}"/>
    <cellStyle name="Normal 7 4 4 3" xfId="2294" xr:uid="{00000000-0005-0000-0000-0000C6100000}"/>
    <cellStyle name="Normal 7 4 5" xfId="1318" xr:uid="{00000000-0005-0000-0000-0000C7100000}"/>
    <cellStyle name="Normal 7 4 5 2" xfId="2478" xr:uid="{00000000-0005-0000-0000-0000C8100000}"/>
    <cellStyle name="Normal 7 4 6" xfId="2032" xr:uid="{00000000-0005-0000-0000-0000C9100000}"/>
    <cellStyle name="Normal 7 5" xfId="884" xr:uid="{00000000-0005-0000-0000-0000CA100000}"/>
    <cellStyle name="Normal 7 5 2" xfId="940" xr:uid="{00000000-0005-0000-0000-0000CB100000}"/>
    <cellStyle name="Normal 7 5 2 2" xfId="1204" xr:uid="{00000000-0005-0000-0000-0000CC100000}"/>
    <cellStyle name="Normal 7 5 2 2 2" xfId="1652" xr:uid="{00000000-0005-0000-0000-0000CD100000}"/>
    <cellStyle name="Normal 7 5 2 2 2 2" xfId="2812" xr:uid="{00000000-0005-0000-0000-0000CE100000}"/>
    <cellStyle name="Normal 7 5 2 2 3" xfId="2364" xr:uid="{00000000-0005-0000-0000-0000CF100000}"/>
    <cellStyle name="Normal 7 5 2 3" xfId="1388" xr:uid="{00000000-0005-0000-0000-0000D0100000}"/>
    <cellStyle name="Normal 7 5 2 3 2" xfId="2548" xr:uid="{00000000-0005-0000-0000-0000D1100000}"/>
    <cellStyle name="Normal 7 5 2 4" xfId="2102" xr:uid="{00000000-0005-0000-0000-0000D2100000}"/>
    <cellStyle name="Normal 7 5 3" xfId="1148" xr:uid="{00000000-0005-0000-0000-0000D3100000}"/>
    <cellStyle name="Normal 7 5 3 2" xfId="1596" xr:uid="{00000000-0005-0000-0000-0000D4100000}"/>
    <cellStyle name="Normal 7 5 3 2 2" xfId="2756" xr:uid="{00000000-0005-0000-0000-0000D5100000}"/>
    <cellStyle name="Normal 7 5 3 3" xfId="2308" xr:uid="{00000000-0005-0000-0000-0000D6100000}"/>
    <cellStyle name="Normal 7 5 4" xfId="1332" xr:uid="{00000000-0005-0000-0000-0000D7100000}"/>
    <cellStyle name="Normal 7 5 4 2" xfId="2492" xr:uid="{00000000-0005-0000-0000-0000D8100000}"/>
    <cellStyle name="Normal 7 5 5" xfId="2046" xr:uid="{00000000-0005-0000-0000-0000D9100000}"/>
    <cellStyle name="Normal 7 6" xfId="912" xr:uid="{00000000-0005-0000-0000-0000DA100000}"/>
    <cellStyle name="Normal 7 6 2" xfId="1176" xr:uid="{00000000-0005-0000-0000-0000DB100000}"/>
    <cellStyle name="Normal 7 6 2 2" xfId="1624" xr:uid="{00000000-0005-0000-0000-0000DC100000}"/>
    <cellStyle name="Normal 7 6 2 2 2" xfId="2784" xr:uid="{00000000-0005-0000-0000-0000DD100000}"/>
    <cellStyle name="Normal 7 6 2 3" xfId="2336" xr:uid="{00000000-0005-0000-0000-0000DE100000}"/>
    <cellStyle name="Normal 7 6 3" xfId="1360" xr:uid="{00000000-0005-0000-0000-0000DF100000}"/>
    <cellStyle name="Normal 7 6 3 2" xfId="2520" xr:uid="{00000000-0005-0000-0000-0000E0100000}"/>
    <cellStyle name="Normal 7 6 4" xfId="2074" xr:uid="{00000000-0005-0000-0000-0000E1100000}"/>
    <cellStyle name="Normal 7 7" xfId="1015" xr:uid="{00000000-0005-0000-0000-0000E2100000}"/>
    <cellStyle name="Normal 7 7 2" xfId="1463" xr:uid="{00000000-0005-0000-0000-0000E3100000}"/>
    <cellStyle name="Normal 7 7 2 2" xfId="2623" xr:uid="{00000000-0005-0000-0000-0000E4100000}"/>
    <cellStyle name="Normal 7 7 3" xfId="2176" xr:uid="{00000000-0005-0000-0000-0000E5100000}"/>
    <cellStyle name="Normal 7 8" xfId="1279" xr:uid="{00000000-0005-0000-0000-0000E6100000}"/>
    <cellStyle name="Normal 7 8 2" xfId="2439" xr:uid="{00000000-0005-0000-0000-0000E7100000}"/>
    <cellStyle name="Normal 7 9" xfId="1826" xr:uid="{00000000-0005-0000-0000-0000E8100000}"/>
    <cellStyle name="Normal 8" xfId="586" xr:uid="{00000000-0005-0000-0000-0000E9100000}"/>
    <cellStyle name="Normal 8 2" xfId="587" xr:uid="{00000000-0005-0000-0000-0000EA100000}"/>
    <cellStyle name="Normal 9" xfId="588" xr:uid="{00000000-0005-0000-0000-0000EB100000}"/>
    <cellStyle name="Normal 9 2" xfId="589" xr:uid="{00000000-0005-0000-0000-0000EC100000}"/>
    <cellStyle name="Nota 2" xfId="590" xr:uid="{00000000-0005-0000-0000-0000ED100000}"/>
    <cellStyle name="Nota 2 2" xfId="687" xr:uid="{00000000-0005-0000-0000-0000EE100000}"/>
    <cellStyle name="Nota 2 2 2" xfId="774" xr:uid="{00000000-0005-0000-0000-0000EF100000}"/>
    <cellStyle name="Nota 2 2 2 2" xfId="1127" xr:uid="{00000000-0005-0000-0000-0000F0100000}"/>
    <cellStyle name="Nota 2 2 2 2 2" xfId="1575" xr:uid="{00000000-0005-0000-0000-0000F1100000}"/>
    <cellStyle name="Nota 2 2 2 2 2 2" xfId="2735" xr:uid="{00000000-0005-0000-0000-0000F2100000}"/>
    <cellStyle name="Nota 2 2 2 2 2 2 2" xfId="3993" xr:uid="{00000000-0005-0000-0000-0000F3100000}"/>
    <cellStyle name="Nota 2 2 2 2 2 2 3" xfId="7040" xr:uid="{00000000-0005-0000-0000-0000F4100000}"/>
    <cellStyle name="Nota 2 2 2 2 2 2 4" xfId="8467" xr:uid="{00000000-0005-0000-0000-0000F5100000}"/>
    <cellStyle name="Nota 2 2 2 2 2 3" xfId="3272" xr:uid="{00000000-0005-0000-0000-0000F6100000}"/>
    <cellStyle name="Nota 2 2 2 2 2 3 2" xfId="3795" xr:uid="{00000000-0005-0000-0000-0000F7100000}"/>
    <cellStyle name="Nota 2 2 2 2 2 3 3" xfId="7493" xr:uid="{00000000-0005-0000-0000-0000F8100000}"/>
    <cellStyle name="Nota 2 2 2 2 2 3 4" xfId="8905" xr:uid="{00000000-0005-0000-0000-0000F9100000}"/>
    <cellStyle name="Nota 2 2 2 2 2 4" xfId="3450" xr:uid="{00000000-0005-0000-0000-0000FA100000}"/>
    <cellStyle name="Nota 2 2 2 2 2 4 2" xfId="3670" xr:uid="{00000000-0005-0000-0000-0000FB100000}"/>
    <cellStyle name="Nota 2 2 2 2 2 4 3" xfId="7671" xr:uid="{00000000-0005-0000-0000-0000FC100000}"/>
    <cellStyle name="Nota 2 2 2 2 2 4 4" xfId="9083" xr:uid="{00000000-0005-0000-0000-0000FD100000}"/>
    <cellStyle name="Nota 2 2 2 2 2 5" xfId="3612" xr:uid="{00000000-0005-0000-0000-0000FE100000}"/>
    <cellStyle name="Nota 2 2 2 2 2 5 2" xfId="6350" xr:uid="{00000000-0005-0000-0000-0000FF100000}"/>
    <cellStyle name="Nota 2 2 2 2 2 5 3" xfId="7833" xr:uid="{00000000-0005-0000-0000-000000110000}"/>
    <cellStyle name="Nota 2 2 2 2 2 5 4" xfId="9245" xr:uid="{00000000-0005-0000-0000-000001110000}"/>
    <cellStyle name="Nota 2 2 2 2 2 6" xfId="4602" xr:uid="{00000000-0005-0000-0000-000002110000}"/>
    <cellStyle name="Nota 2 2 2 2 2 7" xfId="5011" xr:uid="{00000000-0005-0000-0000-000003110000}"/>
    <cellStyle name="Nota 2 2 2 2 2 8" xfId="4302" xr:uid="{00000000-0005-0000-0000-000004110000}"/>
    <cellStyle name="Nota 2 2 2 2 3" xfId="2287" xr:uid="{00000000-0005-0000-0000-000005110000}"/>
    <cellStyle name="Nota 2 2 2 2 3 2" xfId="4845" xr:uid="{00000000-0005-0000-0000-000006110000}"/>
    <cellStyle name="Nota 2 2 2 2 3 3" xfId="6781" xr:uid="{00000000-0005-0000-0000-000007110000}"/>
    <cellStyle name="Nota 2 2 2 2 3 4" xfId="8244" xr:uid="{00000000-0005-0000-0000-000008110000}"/>
    <cellStyle name="Nota 2 2 2 2 4" xfId="3012" xr:uid="{00000000-0005-0000-0000-000009110000}"/>
    <cellStyle name="Nota 2 2 2 2 4 2" xfId="5297" xr:uid="{00000000-0005-0000-0000-00000A110000}"/>
    <cellStyle name="Nota 2 2 2 2 4 3" xfId="7233" xr:uid="{00000000-0005-0000-0000-00000B110000}"/>
    <cellStyle name="Nota 2 2 2 2 4 4" xfId="8645" xr:uid="{00000000-0005-0000-0000-00000C110000}"/>
    <cellStyle name="Nota 2 2 2 2 5" xfId="2009" xr:uid="{00000000-0005-0000-0000-00000D110000}"/>
    <cellStyle name="Nota 2 2 2 2 5 2" xfId="4842" xr:uid="{00000000-0005-0000-0000-00000E110000}"/>
    <cellStyle name="Nota 2 2 2 2 5 3" xfId="6597" xr:uid="{00000000-0005-0000-0000-00000F110000}"/>
    <cellStyle name="Nota 2 2 2 2 5 4" xfId="8078" xr:uid="{00000000-0005-0000-0000-000010110000}"/>
    <cellStyle name="Nota 2 2 2 2 6" xfId="1850" xr:uid="{00000000-0005-0000-0000-000011110000}"/>
    <cellStyle name="Nota 2 2 2 2 6 2" xfId="4834" xr:uid="{00000000-0005-0000-0000-000012110000}"/>
    <cellStyle name="Nota 2 2 2 2 6 3" xfId="6445" xr:uid="{00000000-0005-0000-0000-000013110000}"/>
    <cellStyle name="Nota 2 2 2 2 6 4" xfId="7928" xr:uid="{00000000-0005-0000-0000-000014110000}"/>
    <cellStyle name="Nota 2 2 2 2 7" xfId="4698" xr:uid="{00000000-0005-0000-0000-000015110000}"/>
    <cellStyle name="Nota 2 2 2 2 8" xfId="5849" xr:uid="{00000000-0005-0000-0000-000016110000}"/>
    <cellStyle name="Nota 2 2 2 2 9" xfId="6875" xr:uid="{00000000-0005-0000-0000-000017110000}"/>
    <cellStyle name="Nota 2 2 3" xfId="733" xr:uid="{00000000-0005-0000-0000-000018110000}"/>
    <cellStyle name="Nota 2 2 3 2" xfId="1086" xr:uid="{00000000-0005-0000-0000-000019110000}"/>
    <cellStyle name="Nota 2 2 3 2 2" xfId="1534" xr:uid="{00000000-0005-0000-0000-00001A110000}"/>
    <cellStyle name="Nota 2 2 3 2 2 2" xfId="2694" xr:uid="{00000000-0005-0000-0000-00001B110000}"/>
    <cellStyle name="Nota 2 2 3 2 2 2 2" xfId="4015" xr:uid="{00000000-0005-0000-0000-00001C110000}"/>
    <cellStyle name="Nota 2 2 3 2 2 2 3" xfId="6999" xr:uid="{00000000-0005-0000-0000-00001D110000}"/>
    <cellStyle name="Nota 2 2 3 2 2 2 4" xfId="8426" xr:uid="{00000000-0005-0000-0000-00001E110000}"/>
    <cellStyle name="Nota 2 2 3 2 2 3" xfId="3231" xr:uid="{00000000-0005-0000-0000-00001F110000}"/>
    <cellStyle name="Nota 2 2 3 2 2 3 2" xfId="3819" xr:uid="{00000000-0005-0000-0000-000020110000}"/>
    <cellStyle name="Nota 2 2 3 2 2 3 3" xfId="7452" xr:uid="{00000000-0005-0000-0000-000021110000}"/>
    <cellStyle name="Nota 2 2 3 2 2 3 4" xfId="8864" xr:uid="{00000000-0005-0000-0000-000022110000}"/>
    <cellStyle name="Nota 2 2 3 2 2 4" xfId="3409" xr:uid="{00000000-0005-0000-0000-000023110000}"/>
    <cellStyle name="Nota 2 2 3 2 2 4 2" xfId="3700" xr:uid="{00000000-0005-0000-0000-000024110000}"/>
    <cellStyle name="Nota 2 2 3 2 2 4 3" xfId="7630" xr:uid="{00000000-0005-0000-0000-000025110000}"/>
    <cellStyle name="Nota 2 2 3 2 2 4 4" xfId="9042" xr:uid="{00000000-0005-0000-0000-000026110000}"/>
    <cellStyle name="Nota 2 2 3 2 2 5" xfId="3571" xr:uid="{00000000-0005-0000-0000-000027110000}"/>
    <cellStyle name="Nota 2 2 3 2 2 5 2" xfId="6309" xr:uid="{00000000-0005-0000-0000-000028110000}"/>
    <cellStyle name="Nota 2 2 3 2 2 5 3" xfId="7792" xr:uid="{00000000-0005-0000-0000-000029110000}"/>
    <cellStyle name="Nota 2 2 3 2 2 5 4" xfId="9204" xr:uid="{00000000-0005-0000-0000-00002A110000}"/>
    <cellStyle name="Nota 2 2 3 2 2 6" xfId="4675" xr:uid="{00000000-0005-0000-0000-00002B110000}"/>
    <cellStyle name="Nota 2 2 3 2 2 7" xfId="4589" xr:uid="{00000000-0005-0000-0000-00002C110000}"/>
    <cellStyle name="Nota 2 2 3 2 2 8" xfId="5655" xr:uid="{00000000-0005-0000-0000-00002D110000}"/>
    <cellStyle name="Nota 2 2 3 2 3" xfId="2246" xr:uid="{00000000-0005-0000-0000-00002E110000}"/>
    <cellStyle name="Nota 2 2 3 2 3 2" xfId="5376" xr:uid="{00000000-0005-0000-0000-00002F110000}"/>
    <cellStyle name="Nota 2 2 3 2 3 3" xfId="6740" xr:uid="{00000000-0005-0000-0000-000030110000}"/>
    <cellStyle name="Nota 2 2 3 2 3 4" xfId="8203" xr:uid="{00000000-0005-0000-0000-000031110000}"/>
    <cellStyle name="Nota 2 2 3 2 4" xfId="2971" xr:uid="{00000000-0005-0000-0000-000032110000}"/>
    <cellStyle name="Nota 2 2 3 2 4 2" xfId="5793" xr:uid="{00000000-0005-0000-0000-000033110000}"/>
    <cellStyle name="Nota 2 2 3 2 4 3" xfId="7192" xr:uid="{00000000-0005-0000-0000-000034110000}"/>
    <cellStyle name="Nota 2 2 3 2 4 4" xfId="8604" xr:uid="{00000000-0005-0000-0000-000035110000}"/>
    <cellStyle name="Nota 2 2 3 2 5" xfId="1906" xr:uid="{00000000-0005-0000-0000-000036110000}"/>
    <cellStyle name="Nota 2 2 3 2 5 2" xfId="5699" xr:uid="{00000000-0005-0000-0000-000037110000}"/>
    <cellStyle name="Nota 2 2 3 2 5 3" xfId="6501" xr:uid="{00000000-0005-0000-0000-000038110000}"/>
    <cellStyle name="Nota 2 2 3 2 5 4" xfId="7984" xr:uid="{00000000-0005-0000-0000-000039110000}"/>
    <cellStyle name="Nota 2 2 3 2 6" xfId="1739" xr:uid="{00000000-0005-0000-0000-00003A110000}"/>
    <cellStyle name="Nota 2 2 3 2 6 2" xfId="4820" xr:uid="{00000000-0005-0000-0000-00003B110000}"/>
    <cellStyle name="Nota 2 2 3 2 6 3" xfId="5044" xr:uid="{00000000-0005-0000-0000-00003C110000}"/>
    <cellStyle name="Nota 2 2 3 2 6 4" xfId="5763" xr:uid="{00000000-0005-0000-0000-00003D110000}"/>
    <cellStyle name="Nota 2 2 3 2 7" xfId="4573" xr:uid="{00000000-0005-0000-0000-00003E110000}"/>
    <cellStyle name="Nota 2 2 3 2 8" xfId="6094" xr:uid="{00000000-0005-0000-0000-00003F110000}"/>
    <cellStyle name="Nota 2 2 3 2 9" xfId="6887" xr:uid="{00000000-0005-0000-0000-000040110000}"/>
    <cellStyle name="Nota 2 2 4" xfId="1045" xr:uid="{00000000-0005-0000-0000-000041110000}"/>
    <cellStyle name="Nota 2 2 4 2" xfId="1493" xr:uid="{00000000-0005-0000-0000-000042110000}"/>
    <cellStyle name="Nota 2 2 4 2 2" xfId="2653" xr:uid="{00000000-0005-0000-0000-000043110000}"/>
    <cellStyle name="Nota 2 2 4 2 2 2" xfId="4459" xr:uid="{00000000-0005-0000-0000-000044110000}"/>
    <cellStyle name="Nota 2 2 4 2 2 3" xfId="6958" xr:uid="{00000000-0005-0000-0000-000045110000}"/>
    <cellStyle name="Nota 2 2 4 2 2 4" xfId="8385" xr:uid="{00000000-0005-0000-0000-000046110000}"/>
    <cellStyle name="Nota 2 2 4 2 3" xfId="3190" xr:uid="{00000000-0005-0000-0000-000047110000}"/>
    <cellStyle name="Nota 2 2 4 2 3 2" xfId="5316" xr:uid="{00000000-0005-0000-0000-000048110000}"/>
    <cellStyle name="Nota 2 2 4 2 3 3" xfId="7411" xr:uid="{00000000-0005-0000-0000-000049110000}"/>
    <cellStyle name="Nota 2 2 4 2 3 4" xfId="8823" xr:uid="{00000000-0005-0000-0000-00004A110000}"/>
    <cellStyle name="Nota 2 2 4 2 4" xfId="3368" xr:uid="{00000000-0005-0000-0000-00004B110000}"/>
    <cellStyle name="Nota 2 2 4 2 4 2" xfId="3727" xr:uid="{00000000-0005-0000-0000-00004C110000}"/>
    <cellStyle name="Nota 2 2 4 2 4 3" xfId="7589" xr:uid="{00000000-0005-0000-0000-00004D110000}"/>
    <cellStyle name="Nota 2 2 4 2 4 4" xfId="9001" xr:uid="{00000000-0005-0000-0000-00004E110000}"/>
    <cellStyle name="Nota 2 2 4 2 5" xfId="3530" xr:uid="{00000000-0005-0000-0000-00004F110000}"/>
    <cellStyle name="Nota 2 2 4 2 5 2" xfId="3615" xr:uid="{00000000-0005-0000-0000-000050110000}"/>
    <cellStyle name="Nota 2 2 4 2 5 3" xfId="7751" xr:uid="{00000000-0005-0000-0000-000051110000}"/>
    <cellStyle name="Nota 2 2 4 2 5 4" xfId="9163" xr:uid="{00000000-0005-0000-0000-000052110000}"/>
    <cellStyle name="Nota 2 2 4 2 6" xfId="5006" xr:uid="{00000000-0005-0000-0000-000053110000}"/>
    <cellStyle name="Nota 2 2 4 2 7" xfId="5062" xr:uid="{00000000-0005-0000-0000-000054110000}"/>
    <cellStyle name="Nota 2 2 4 2 8" xfId="3849" xr:uid="{00000000-0005-0000-0000-000055110000}"/>
    <cellStyle name="Nota 2 2 4 3" xfId="2205" xr:uid="{00000000-0005-0000-0000-000056110000}"/>
    <cellStyle name="Nota 2 2 4 3 2" xfId="5467" xr:uid="{00000000-0005-0000-0000-000057110000}"/>
    <cellStyle name="Nota 2 2 4 3 3" xfId="6699" xr:uid="{00000000-0005-0000-0000-000058110000}"/>
    <cellStyle name="Nota 2 2 4 3 4" xfId="8162" xr:uid="{00000000-0005-0000-0000-000059110000}"/>
    <cellStyle name="Nota 2 2 4 4" xfId="2930" xr:uid="{00000000-0005-0000-0000-00005A110000}"/>
    <cellStyle name="Nota 2 2 4 4 2" xfId="5289" xr:uid="{00000000-0005-0000-0000-00005B110000}"/>
    <cellStyle name="Nota 2 2 4 4 3" xfId="7151" xr:uid="{00000000-0005-0000-0000-00005C110000}"/>
    <cellStyle name="Nota 2 2 4 4 4" xfId="8563" xr:uid="{00000000-0005-0000-0000-00005D110000}"/>
    <cellStyle name="Nota 2 2 4 5" xfId="1889" xr:uid="{00000000-0005-0000-0000-00005E110000}"/>
    <cellStyle name="Nota 2 2 4 5 2" xfId="4558" xr:uid="{00000000-0005-0000-0000-00005F110000}"/>
    <cellStyle name="Nota 2 2 4 5 3" xfId="6484" xr:uid="{00000000-0005-0000-0000-000060110000}"/>
    <cellStyle name="Nota 2 2 4 5 4" xfId="7967" xr:uid="{00000000-0005-0000-0000-000061110000}"/>
    <cellStyle name="Nota 2 2 4 6" xfId="3027" xr:uid="{00000000-0005-0000-0000-000062110000}"/>
    <cellStyle name="Nota 2 2 4 6 2" xfId="4808" xr:uid="{00000000-0005-0000-0000-000063110000}"/>
    <cellStyle name="Nota 2 2 4 6 3" xfId="7248" xr:uid="{00000000-0005-0000-0000-000064110000}"/>
    <cellStyle name="Nota 2 2 4 6 4" xfId="8660" xr:uid="{00000000-0005-0000-0000-000065110000}"/>
    <cellStyle name="Nota 2 2 4 7" xfId="6180" xr:uid="{00000000-0005-0000-0000-000066110000}"/>
    <cellStyle name="Nota 2 2 4 8" xfId="3858" xr:uid="{00000000-0005-0000-0000-000067110000}"/>
    <cellStyle name="Nota 2 2 4 9" xfId="5032" xr:uid="{00000000-0005-0000-0000-000068110000}"/>
    <cellStyle name="Nota 2 3" xfId="749" xr:uid="{00000000-0005-0000-0000-000069110000}"/>
    <cellStyle name="Nota 2 3 2" xfId="1102" xr:uid="{00000000-0005-0000-0000-00006A110000}"/>
    <cellStyle name="Nota 2 3 2 2" xfId="1550" xr:uid="{00000000-0005-0000-0000-00006B110000}"/>
    <cellStyle name="Nota 2 3 2 2 2" xfId="2710" xr:uid="{00000000-0005-0000-0000-00006C110000}"/>
    <cellStyle name="Nota 2 3 2 2 2 2" xfId="4279" xr:uid="{00000000-0005-0000-0000-00006D110000}"/>
    <cellStyle name="Nota 2 3 2 2 2 3" xfId="7015" xr:uid="{00000000-0005-0000-0000-00006E110000}"/>
    <cellStyle name="Nota 2 3 2 2 2 4" xfId="8442" xr:uid="{00000000-0005-0000-0000-00006F110000}"/>
    <cellStyle name="Nota 2 3 2 2 3" xfId="3247" xr:uid="{00000000-0005-0000-0000-000070110000}"/>
    <cellStyle name="Nota 2 3 2 2 3 2" xfId="4278" xr:uid="{00000000-0005-0000-0000-000071110000}"/>
    <cellStyle name="Nota 2 3 2 2 3 3" xfId="7468" xr:uid="{00000000-0005-0000-0000-000072110000}"/>
    <cellStyle name="Nota 2 3 2 2 3 4" xfId="8880" xr:uid="{00000000-0005-0000-0000-000073110000}"/>
    <cellStyle name="Nota 2 3 2 2 4" xfId="3425" xr:uid="{00000000-0005-0000-0000-000074110000}"/>
    <cellStyle name="Nota 2 3 2 2 4 2" xfId="4229" xr:uid="{00000000-0005-0000-0000-000075110000}"/>
    <cellStyle name="Nota 2 3 2 2 4 3" xfId="7646" xr:uid="{00000000-0005-0000-0000-000076110000}"/>
    <cellStyle name="Nota 2 3 2 2 4 4" xfId="9058" xr:uid="{00000000-0005-0000-0000-000077110000}"/>
    <cellStyle name="Nota 2 3 2 2 5" xfId="3587" xr:uid="{00000000-0005-0000-0000-000078110000}"/>
    <cellStyle name="Nota 2 3 2 2 5 2" xfId="6325" xr:uid="{00000000-0005-0000-0000-000079110000}"/>
    <cellStyle name="Nota 2 3 2 2 5 3" xfId="7808" xr:uid="{00000000-0005-0000-0000-00007A110000}"/>
    <cellStyle name="Nota 2 3 2 2 5 4" xfId="9220" xr:uid="{00000000-0005-0000-0000-00007B110000}"/>
    <cellStyle name="Nota 2 3 2 2 6" xfId="4666" xr:uid="{00000000-0005-0000-0000-00007C110000}"/>
    <cellStyle name="Nota 2 3 2 2 7" xfId="5779" xr:uid="{00000000-0005-0000-0000-00007D110000}"/>
    <cellStyle name="Nota 2 3 2 2 8" xfId="5079" xr:uid="{00000000-0005-0000-0000-00007E110000}"/>
    <cellStyle name="Nota 2 3 2 3" xfId="2262" xr:uid="{00000000-0005-0000-0000-00007F110000}"/>
    <cellStyle name="Nota 2 3 2 3 2" xfId="5728" xr:uid="{00000000-0005-0000-0000-000080110000}"/>
    <cellStyle name="Nota 2 3 2 3 3" xfId="6756" xr:uid="{00000000-0005-0000-0000-000081110000}"/>
    <cellStyle name="Nota 2 3 2 3 4" xfId="8219" xr:uid="{00000000-0005-0000-0000-000082110000}"/>
    <cellStyle name="Nota 2 3 2 4" xfId="2987" xr:uid="{00000000-0005-0000-0000-000083110000}"/>
    <cellStyle name="Nota 2 3 2 4 2" xfId="4772" xr:uid="{00000000-0005-0000-0000-000084110000}"/>
    <cellStyle name="Nota 2 3 2 4 3" xfId="7208" xr:uid="{00000000-0005-0000-0000-000085110000}"/>
    <cellStyle name="Nota 2 3 2 4 4" xfId="8620" xr:uid="{00000000-0005-0000-0000-000086110000}"/>
    <cellStyle name="Nota 2 3 2 5" xfId="1762" xr:uid="{00000000-0005-0000-0000-000087110000}"/>
    <cellStyle name="Nota 2 3 2 5 2" xfId="4556" xr:uid="{00000000-0005-0000-0000-000088110000}"/>
    <cellStyle name="Nota 2 3 2 5 3" xfId="6361" xr:uid="{00000000-0005-0000-0000-000089110000}"/>
    <cellStyle name="Nota 2 3 2 5 4" xfId="7845" xr:uid="{00000000-0005-0000-0000-00008A110000}"/>
    <cellStyle name="Nota 2 3 2 6" xfId="1730" xr:uid="{00000000-0005-0000-0000-00008B110000}"/>
    <cellStyle name="Nota 2 3 2 6 2" xfId="4872" xr:uid="{00000000-0005-0000-0000-00008C110000}"/>
    <cellStyle name="Nota 2 3 2 6 3" xfId="5618" xr:uid="{00000000-0005-0000-0000-00008D110000}"/>
    <cellStyle name="Nota 2 3 2 6 4" xfId="3874" xr:uid="{00000000-0005-0000-0000-00008E110000}"/>
    <cellStyle name="Nota 2 3 2 7" xfId="4572" xr:uid="{00000000-0005-0000-0000-00008F110000}"/>
    <cellStyle name="Nota 2 3 2 8" xfId="4350" xr:uid="{00000000-0005-0000-0000-000090110000}"/>
    <cellStyle name="Nota 2 3 2 9" xfId="6624" xr:uid="{00000000-0005-0000-0000-000091110000}"/>
    <cellStyle name="Nota 2 4" xfId="708" xr:uid="{00000000-0005-0000-0000-000092110000}"/>
    <cellStyle name="Nota 2 4 2" xfId="1062" xr:uid="{00000000-0005-0000-0000-000093110000}"/>
    <cellStyle name="Nota 2 4 2 2" xfId="1510" xr:uid="{00000000-0005-0000-0000-000094110000}"/>
    <cellStyle name="Nota 2 4 2 2 2" xfId="2670" xr:uid="{00000000-0005-0000-0000-000095110000}"/>
    <cellStyle name="Nota 2 4 2 2 2 2" xfId="6140" xr:uid="{00000000-0005-0000-0000-000096110000}"/>
    <cellStyle name="Nota 2 4 2 2 2 3" xfId="6975" xr:uid="{00000000-0005-0000-0000-000097110000}"/>
    <cellStyle name="Nota 2 4 2 2 2 4" xfId="8402" xr:uid="{00000000-0005-0000-0000-000098110000}"/>
    <cellStyle name="Nota 2 4 2 2 3" xfId="3207" xr:uid="{00000000-0005-0000-0000-000099110000}"/>
    <cellStyle name="Nota 2 4 2 2 3 2" xfId="3833" xr:uid="{00000000-0005-0000-0000-00009A110000}"/>
    <cellStyle name="Nota 2 4 2 2 3 3" xfId="7428" xr:uid="{00000000-0005-0000-0000-00009B110000}"/>
    <cellStyle name="Nota 2 4 2 2 3 4" xfId="8840" xr:uid="{00000000-0005-0000-0000-00009C110000}"/>
    <cellStyle name="Nota 2 4 2 2 4" xfId="3385" xr:uid="{00000000-0005-0000-0000-00009D110000}"/>
    <cellStyle name="Nota 2 4 2 2 4 2" xfId="4241" xr:uid="{00000000-0005-0000-0000-00009E110000}"/>
    <cellStyle name="Nota 2 4 2 2 4 3" xfId="7606" xr:uid="{00000000-0005-0000-0000-00009F110000}"/>
    <cellStyle name="Nota 2 4 2 2 4 4" xfId="9018" xr:uid="{00000000-0005-0000-0000-0000A0110000}"/>
    <cellStyle name="Nota 2 4 2 2 5" xfId="3547" xr:uid="{00000000-0005-0000-0000-0000A1110000}"/>
    <cellStyle name="Nota 2 4 2 2 5 2" xfId="362" xr:uid="{00000000-0005-0000-0000-0000A2110000}"/>
    <cellStyle name="Nota 2 4 2 2 5 3" xfId="7768" xr:uid="{00000000-0005-0000-0000-0000A3110000}"/>
    <cellStyle name="Nota 2 4 2 2 5 4" xfId="9180" xr:uid="{00000000-0005-0000-0000-0000A4110000}"/>
    <cellStyle name="Nota 2 4 2 2 6" xfId="4991" xr:uid="{00000000-0005-0000-0000-0000A5110000}"/>
    <cellStyle name="Nota 2 4 2 2 7" xfId="4424" xr:uid="{00000000-0005-0000-0000-0000A6110000}"/>
    <cellStyle name="Nota 2 4 2 2 8" xfId="3869" xr:uid="{00000000-0005-0000-0000-0000A7110000}"/>
    <cellStyle name="Nota 2 4 2 3" xfId="2222" xr:uid="{00000000-0005-0000-0000-0000A8110000}"/>
    <cellStyle name="Nota 2 4 2 3 2" xfId="5360" xr:uid="{00000000-0005-0000-0000-0000A9110000}"/>
    <cellStyle name="Nota 2 4 2 3 3" xfId="6716" xr:uid="{00000000-0005-0000-0000-0000AA110000}"/>
    <cellStyle name="Nota 2 4 2 3 4" xfId="8179" xr:uid="{00000000-0005-0000-0000-0000AB110000}"/>
    <cellStyle name="Nota 2 4 2 4" xfId="2947" xr:uid="{00000000-0005-0000-0000-0000AC110000}"/>
    <cellStyle name="Nota 2 4 2 4 2" xfId="5755" xr:uid="{00000000-0005-0000-0000-0000AD110000}"/>
    <cellStyle name="Nota 2 4 2 4 3" xfId="7168" xr:uid="{00000000-0005-0000-0000-0000AE110000}"/>
    <cellStyle name="Nota 2 4 2 4 4" xfId="8580" xr:uid="{00000000-0005-0000-0000-0000AF110000}"/>
    <cellStyle name="Nota 2 4 2 5" xfId="1897" xr:uid="{00000000-0005-0000-0000-0000B0110000}"/>
    <cellStyle name="Nota 2 4 2 5 2" xfId="4594" xr:uid="{00000000-0005-0000-0000-0000B1110000}"/>
    <cellStyle name="Nota 2 4 2 5 3" xfId="6492" xr:uid="{00000000-0005-0000-0000-0000B2110000}"/>
    <cellStyle name="Nota 2 4 2 5 4" xfId="7975" xr:uid="{00000000-0005-0000-0000-0000B3110000}"/>
    <cellStyle name="Nota 2 4 2 6" xfId="2847" xr:uid="{00000000-0005-0000-0000-0000B4110000}"/>
    <cellStyle name="Nota 2 4 2 6 2" xfId="5270" xr:uid="{00000000-0005-0000-0000-0000B5110000}"/>
    <cellStyle name="Nota 2 4 2 6 3" xfId="7068" xr:uid="{00000000-0005-0000-0000-0000B6110000}"/>
    <cellStyle name="Nota 2 4 2 6 4" xfId="8480" xr:uid="{00000000-0005-0000-0000-0000B7110000}"/>
    <cellStyle name="Nota 2 4 2 7" xfId="3866" xr:uid="{00000000-0005-0000-0000-0000B8110000}"/>
    <cellStyle name="Nota 2 4 2 8" xfId="4608" xr:uid="{00000000-0005-0000-0000-0000B9110000}"/>
    <cellStyle name="Nota 2 4 2 9" xfId="4117" xr:uid="{00000000-0005-0000-0000-0000BA110000}"/>
    <cellStyle name="Nota 2 5" xfId="1019" xr:uid="{00000000-0005-0000-0000-0000BB110000}"/>
    <cellStyle name="Nota 2 5 2" xfId="1467" xr:uid="{00000000-0005-0000-0000-0000BC110000}"/>
    <cellStyle name="Nota 2 5 2 2" xfId="2627" xr:uid="{00000000-0005-0000-0000-0000BD110000}"/>
    <cellStyle name="Nota 2 5 2 2 2" xfId="6210" xr:uid="{00000000-0005-0000-0000-0000BE110000}"/>
    <cellStyle name="Nota 2 5 2 2 3" xfId="6939" xr:uid="{00000000-0005-0000-0000-0000BF110000}"/>
    <cellStyle name="Nota 2 5 2 2 4" xfId="8368" xr:uid="{00000000-0005-0000-0000-0000C0110000}"/>
    <cellStyle name="Nota 2 5 2 3" xfId="3170" xr:uid="{00000000-0005-0000-0000-0000C1110000}"/>
    <cellStyle name="Nota 2 5 2 3 2" xfId="5251" xr:uid="{00000000-0005-0000-0000-0000C2110000}"/>
    <cellStyle name="Nota 2 5 2 3 3" xfId="7391" xr:uid="{00000000-0005-0000-0000-0000C3110000}"/>
    <cellStyle name="Nota 2 5 2 3 4" xfId="8803" xr:uid="{00000000-0005-0000-0000-0000C4110000}"/>
    <cellStyle name="Nota 2 5 2 4" xfId="3351" xr:uid="{00000000-0005-0000-0000-0000C5110000}"/>
    <cellStyle name="Nota 2 5 2 4 2" xfId="3738" xr:uid="{00000000-0005-0000-0000-0000C6110000}"/>
    <cellStyle name="Nota 2 5 2 4 3" xfId="7572" xr:uid="{00000000-0005-0000-0000-0000C7110000}"/>
    <cellStyle name="Nota 2 5 2 4 4" xfId="8984" xr:uid="{00000000-0005-0000-0000-0000C8110000}"/>
    <cellStyle name="Nota 2 5 2 5" xfId="3513" xr:uid="{00000000-0005-0000-0000-0000C9110000}"/>
    <cellStyle name="Nota 2 5 2 5 2" xfId="3626" xr:uid="{00000000-0005-0000-0000-0000CA110000}"/>
    <cellStyle name="Nota 2 5 2 5 3" xfId="7734" xr:uid="{00000000-0005-0000-0000-0000CB110000}"/>
    <cellStyle name="Nota 2 5 2 5 4" xfId="9146" xr:uid="{00000000-0005-0000-0000-0000CC110000}"/>
    <cellStyle name="Nota 2 5 2 6" xfId="6019" xr:uid="{00000000-0005-0000-0000-0000CD110000}"/>
    <cellStyle name="Nota 2 5 2 7" xfId="4384" xr:uid="{00000000-0005-0000-0000-0000CE110000}"/>
    <cellStyle name="Nota 2 5 2 8" xfId="4366" xr:uid="{00000000-0005-0000-0000-0000CF110000}"/>
    <cellStyle name="Nota 2 5 3" xfId="2179" xr:uid="{00000000-0005-0000-0000-0000D0110000}"/>
    <cellStyle name="Nota 2 5 3 2" xfId="4401" xr:uid="{00000000-0005-0000-0000-0000D1110000}"/>
    <cellStyle name="Nota 2 5 3 3" xfId="6680" xr:uid="{00000000-0005-0000-0000-0000D2110000}"/>
    <cellStyle name="Nota 2 5 3 4" xfId="8145" xr:uid="{00000000-0005-0000-0000-0000D3110000}"/>
    <cellStyle name="Nota 2 5 4" xfId="2910" xr:uid="{00000000-0005-0000-0000-0000D4110000}"/>
    <cellStyle name="Nota 2 5 4 2" xfId="5303" xr:uid="{00000000-0005-0000-0000-0000D5110000}"/>
    <cellStyle name="Nota 2 5 4 3" xfId="7131" xr:uid="{00000000-0005-0000-0000-0000D6110000}"/>
    <cellStyle name="Nota 2 5 4 4" xfId="8543" xr:uid="{00000000-0005-0000-0000-0000D7110000}"/>
    <cellStyle name="Nota 2 5 5" xfId="2840" xr:uid="{00000000-0005-0000-0000-0000D8110000}"/>
    <cellStyle name="Nota 2 5 5 2" xfId="6010" xr:uid="{00000000-0005-0000-0000-0000D9110000}"/>
    <cellStyle name="Nota 2 5 5 3" xfId="7061" xr:uid="{00000000-0005-0000-0000-0000DA110000}"/>
    <cellStyle name="Nota 2 5 5 4" xfId="8473" xr:uid="{00000000-0005-0000-0000-0000DB110000}"/>
    <cellStyle name="Nota 2 5 6" xfId="1945" xr:uid="{00000000-0005-0000-0000-0000DC110000}"/>
    <cellStyle name="Nota 2 5 6 2" xfId="5690" xr:uid="{00000000-0005-0000-0000-0000DD110000}"/>
    <cellStyle name="Nota 2 5 6 3" xfId="6539" xr:uid="{00000000-0005-0000-0000-0000DE110000}"/>
    <cellStyle name="Nota 2 5 6 4" xfId="8021" xr:uid="{00000000-0005-0000-0000-0000DF110000}"/>
    <cellStyle name="Nota 2 5 7" xfId="5792" xr:uid="{00000000-0005-0000-0000-0000E0110000}"/>
    <cellStyle name="Nota 2 5 8" xfId="6277" xr:uid="{00000000-0005-0000-0000-0000E1110000}"/>
    <cellStyle name="Nota 2 5 9" xfId="5249" xr:uid="{00000000-0005-0000-0000-0000E2110000}"/>
    <cellStyle name="Œ…‹æØ‚è [0.00]_Mars" xfId="591" xr:uid="{00000000-0005-0000-0000-0000E3110000}"/>
    <cellStyle name="Œ…‹æØ‚è_Mars" xfId="592" xr:uid="{00000000-0005-0000-0000-0000E4110000}"/>
    <cellStyle name="paint" xfId="593" xr:uid="{00000000-0005-0000-0000-0000E5110000}"/>
    <cellStyle name="Percent ()" xfId="594" xr:uid="{00000000-0005-0000-0000-0000E6110000}"/>
    <cellStyle name="Percent (0)" xfId="595" xr:uid="{00000000-0005-0000-0000-0000E7110000}"/>
    <cellStyle name="Percent (1)" xfId="596" xr:uid="{00000000-0005-0000-0000-0000E8110000}"/>
    <cellStyle name="Percent [0]" xfId="597" xr:uid="{00000000-0005-0000-0000-0000E9110000}"/>
    <cellStyle name="Percent [00]" xfId="598" xr:uid="{00000000-0005-0000-0000-0000EA110000}"/>
    <cellStyle name="Percent [00] 2" xfId="599" xr:uid="{00000000-0005-0000-0000-0000EB110000}"/>
    <cellStyle name="Percent [2]" xfId="416" xr:uid="{00000000-0005-0000-0000-0000EC110000}"/>
    <cellStyle name="Percent [2] 2" xfId="600" xr:uid="{00000000-0005-0000-0000-0000ED110000}"/>
    <cellStyle name="Percent [2] 2 2" xfId="601" xr:uid="{00000000-0005-0000-0000-0000EE110000}"/>
    <cellStyle name="Percent 1" xfId="602" xr:uid="{00000000-0005-0000-0000-0000EF110000}"/>
    <cellStyle name="Percent 2" xfId="603" xr:uid="{00000000-0005-0000-0000-0000F0110000}"/>
    <cellStyle name="Porcentagem" xfId="2" builtinId="5"/>
    <cellStyle name="Porcentagem 2" xfId="4" xr:uid="{00000000-0005-0000-0000-0000F2110000}"/>
    <cellStyle name="Porcentagem 2 2" xfId="22" xr:uid="{00000000-0005-0000-0000-0000F3110000}"/>
    <cellStyle name="Porcentagem 2 3" xfId="418" xr:uid="{00000000-0005-0000-0000-0000F4110000}"/>
    <cellStyle name="Porcentagem 2 4" xfId="354" xr:uid="{00000000-0005-0000-0000-0000F5110000}"/>
    <cellStyle name="Porcentagem 3" xfId="10" xr:uid="{00000000-0005-0000-0000-0000F6110000}"/>
    <cellStyle name="Porcentagem 4" xfId="647" xr:uid="{00000000-0005-0000-0000-0000F7110000}"/>
    <cellStyle name="Porcentagem 4 2" xfId="665" xr:uid="{00000000-0005-0000-0000-0000F8110000}"/>
    <cellStyle name="Porcentagem 4 2 2" xfId="879" xr:uid="{00000000-0005-0000-0000-0000F9110000}"/>
    <cellStyle name="Porcentagem 4 2 2 2" xfId="907" xr:uid="{00000000-0005-0000-0000-0000FA110000}"/>
    <cellStyle name="Porcentagem 4 2 2 2 2" xfId="963" xr:uid="{00000000-0005-0000-0000-0000FB110000}"/>
    <cellStyle name="Porcentagem 4 2 2 2 2 2" xfId="1227" xr:uid="{00000000-0005-0000-0000-0000FC110000}"/>
    <cellStyle name="Porcentagem 4 2 2 2 2 2 2" xfId="1675" xr:uid="{00000000-0005-0000-0000-0000FD110000}"/>
    <cellStyle name="Porcentagem 4 2 2 2 2 2 2 2" xfId="2835" xr:uid="{00000000-0005-0000-0000-0000FE110000}"/>
    <cellStyle name="Porcentagem 4 2 2 2 2 2 3" xfId="2387" xr:uid="{00000000-0005-0000-0000-0000FF110000}"/>
    <cellStyle name="Porcentagem 4 2 2 2 2 3" xfId="1411" xr:uid="{00000000-0005-0000-0000-000000120000}"/>
    <cellStyle name="Porcentagem 4 2 2 2 2 3 2" xfId="2571" xr:uid="{00000000-0005-0000-0000-000001120000}"/>
    <cellStyle name="Porcentagem 4 2 2 2 2 4" xfId="2125" xr:uid="{00000000-0005-0000-0000-000002120000}"/>
    <cellStyle name="Porcentagem 4 2 2 2 3" xfId="1171" xr:uid="{00000000-0005-0000-0000-000003120000}"/>
    <cellStyle name="Porcentagem 4 2 2 2 3 2" xfId="1619" xr:uid="{00000000-0005-0000-0000-000004120000}"/>
    <cellStyle name="Porcentagem 4 2 2 2 3 2 2" xfId="2779" xr:uid="{00000000-0005-0000-0000-000005120000}"/>
    <cellStyle name="Porcentagem 4 2 2 2 3 3" xfId="2331" xr:uid="{00000000-0005-0000-0000-000006120000}"/>
    <cellStyle name="Porcentagem 4 2 2 2 4" xfId="1355" xr:uid="{00000000-0005-0000-0000-000007120000}"/>
    <cellStyle name="Porcentagem 4 2 2 2 4 2" xfId="2515" xr:uid="{00000000-0005-0000-0000-000008120000}"/>
    <cellStyle name="Porcentagem 4 2 2 2 5" xfId="2069" xr:uid="{00000000-0005-0000-0000-000009120000}"/>
    <cellStyle name="Porcentagem 4 2 2 3" xfId="935" xr:uid="{00000000-0005-0000-0000-00000A120000}"/>
    <cellStyle name="Porcentagem 4 2 2 3 2" xfId="1199" xr:uid="{00000000-0005-0000-0000-00000B120000}"/>
    <cellStyle name="Porcentagem 4 2 2 3 2 2" xfId="1647" xr:uid="{00000000-0005-0000-0000-00000C120000}"/>
    <cellStyle name="Porcentagem 4 2 2 3 2 2 2" xfId="2807" xr:uid="{00000000-0005-0000-0000-00000D120000}"/>
    <cellStyle name="Porcentagem 4 2 2 3 2 3" xfId="2359" xr:uid="{00000000-0005-0000-0000-00000E120000}"/>
    <cellStyle name="Porcentagem 4 2 2 3 3" xfId="1383" xr:uid="{00000000-0005-0000-0000-00000F120000}"/>
    <cellStyle name="Porcentagem 4 2 2 3 3 2" xfId="2543" xr:uid="{00000000-0005-0000-0000-000010120000}"/>
    <cellStyle name="Porcentagem 4 2 2 3 4" xfId="2097" xr:uid="{00000000-0005-0000-0000-000011120000}"/>
    <cellStyle name="Porcentagem 4 2 2 4" xfId="1143" xr:uid="{00000000-0005-0000-0000-000012120000}"/>
    <cellStyle name="Porcentagem 4 2 2 4 2" xfId="1591" xr:uid="{00000000-0005-0000-0000-000013120000}"/>
    <cellStyle name="Porcentagem 4 2 2 4 2 2" xfId="2751" xr:uid="{00000000-0005-0000-0000-000014120000}"/>
    <cellStyle name="Porcentagem 4 2 2 4 3" xfId="2303" xr:uid="{00000000-0005-0000-0000-000015120000}"/>
    <cellStyle name="Porcentagem 4 2 2 5" xfId="1327" xr:uid="{00000000-0005-0000-0000-000016120000}"/>
    <cellStyle name="Porcentagem 4 2 2 5 2" xfId="2487" xr:uid="{00000000-0005-0000-0000-000017120000}"/>
    <cellStyle name="Porcentagem 4 2 2 6" xfId="2041" xr:uid="{00000000-0005-0000-0000-000018120000}"/>
    <cellStyle name="Porcentagem 4 2 3" xfId="893" xr:uid="{00000000-0005-0000-0000-000019120000}"/>
    <cellStyle name="Porcentagem 4 2 3 2" xfId="949" xr:uid="{00000000-0005-0000-0000-00001A120000}"/>
    <cellStyle name="Porcentagem 4 2 3 2 2" xfId="1213" xr:uid="{00000000-0005-0000-0000-00001B120000}"/>
    <cellStyle name="Porcentagem 4 2 3 2 2 2" xfId="1661" xr:uid="{00000000-0005-0000-0000-00001C120000}"/>
    <cellStyle name="Porcentagem 4 2 3 2 2 2 2" xfId="2821" xr:uid="{00000000-0005-0000-0000-00001D120000}"/>
    <cellStyle name="Porcentagem 4 2 3 2 2 3" xfId="2373" xr:uid="{00000000-0005-0000-0000-00001E120000}"/>
    <cellStyle name="Porcentagem 4 2 3 2 3" xfId="1397" xr:uid="{00000000-0005-0000-0000-00001F120000}"/>
    <cellStyle name="Porcentagem 4 2 3 2 3 2" xfId="2557" xr:uid="{00000000-0005-0000-0000-000020120000}"/>
    <cellStyle name="Porcentagem 4 2 3 2 4" xfId="2111" xr:uid="{00000000-0005-0000-0000-000021120000}"/>
    <cellStyle name="Porcentagem 4 2 3 3" xfId="1157" xr:uid="{00000000-0005-0000-0000-000022120000}"/>
    <cellStyle name="Porcentagem 4 2 3 3 2" xfId="1605" xr:uid="{00000000-0005-0000-0000-000023120000}"/>
    <cellStyle name="Porcentagem 4 2 3 3 2 2" xfId="2765" xr:uid="{00000000-0005-0000-0000-000024120000}"/>
    <cellStyle name="Porcentagem 4 2 3 3 3" xfId="2317" xr:uid="{00000000-0005-0000-0000-000025120000}"/>
    <cellStyle name="Porcentagem 4 2 3 4" xfId="1341" xr:uid="{00000000-0005-0000-0000-000026120000}"/>
    <cellStyle name="Porcentagem 4 2 3 4 2" xfId="2501" xr:uid="{00000000-0005-0000-0000-000027120000}"/>
    <cellStyle name="Porcentagem 4 2 3 5" xfId="2055" xr:uid="{00000000-0005-0000-0000-000028120000}"/>
    <cellStyle name="Porcentagem 4 2 4" xfId="921" xr:uid="{00000000-0005-0000-0000-000029120000}"/>
    <cellStyle name="Porcentagem 4 2 4 2" xfId="1185" xr:uid="{00000000-0005-0000-0000-00002A120000}"/>
    <cellStyle name="Porcentagem 4 2 4 2 2" xfId="1633" xr:uid="{00000000-0005-0000-0000-00002B120000}"/>
    <cellStyle name="Porcentagem 4 2 4 2 2 2" xfId="2793" xr:uid="{00000000-0005-0000-0000-00002C120000}"/>
    <cellStyle name="Porcentagem 4 2 4 2 3" xfId="2345" xr:uid="{00000000-0005-0000-0000-00002D120000}"/>
    <cellStyle name="Porcentagem 4 2 4 3" xfId="1369" xr:uid="{00000000-0005-0000-0000-00002E120000}"/>
    <cellStyle name="Porcentagem 4 2 4 3 2" xfId="2529" xr:uid="{00000000-0005-0000-0000-00002F120000}"/>
    <cellStyle name="Porcentagem 4 2 4 4" xfId="2083" xr:uid="{00000000-0005-0000-0000-000030120000}"/>
    <cellStyle name="Porcentagem 4 2 5" xfId="1030" xr:uid="{00000000-0005-0000-0000-000031120000}"/>
    <cellStyle name="Porcentagem 4 2 5 2" xfId="1478" xr:uid="{00000000-0005-0000-0000-000032120000}"/>
    <cellStyle name="Porcentagem 4 2 5 2 2" xfId="2638" xr:uid="{00000000-0005-0000-0000-000033120000}"/>
    <cellStyle name="Porcentagem 4 2 5 3" xfId="2190" xr:uid="{00000000-0005-0000-0000-000034120000}"/>
    <cellStyle name="Porcentagem 4 2 6" xfId="1288" xr:uid="{00000000-0005-0000-0000-000035120000}"/>
    <cellStyle name="Porcentagem 4 2 6 2" xfId="2448" xr:uid="{00000000-0005-0000-0000-000036120000}"/>
    <cellStyle name="Porcentagem 4 2 7" xfId="1954" xr:uid="{00000000-0005-0000-0000-000037120000}"/>
    <cellStyle name="Porcentagem 4 3" xfId="872" xr:uid="{00000000-0005-0000-0000-000038120000}"/>
    <cellStyle name="Porcentagem 4 3 2" xfId="900" xr:uid="{00000000-0005-0000-0000-000039120000}"/>
    <cellStyle name="Porcentagem 4 3 2 2" xfId="956" xr:uid="{00000000-0005-0000-0000-00003A120000}"/>
    <cellStyle name="Porcentagem 4 3 2 2 2" xfId="1220" xr:uid="{00000000-0005-0000-0000-00003B120000}"/>
    <cellStyle name="Porcentagem 4 3 2 2 2 2" xfId="1668" xr:uid="{00000000-0005-0000-0000-00003C120000}"/>
    <cellStyle name="Porcentagem 4 3 2 2 2 2 2" xfId="2828" xr:uid="{00000000-0005-0000-0000-00003D120000}"/>
    <cellStyle name="Porcentagem 4 3 2 2 2 3" xfId="2380" xr:uid="{00000000-0005-0000-0000-00003E120000}"/>
    <cellStyle name="Porcentagem 4 3 2 2 3" xfId="1404" xr:uid="{00000000-0005-0000-0000-00003F120000}"/>
    <cellStyle name="Porcentagem 4 3 2 2 3 2" xfId="2564" xr:uid="{00000000-0005-0000-0000-000040120000}"/>
    <cellStyle name="Porcentagem 4 3 2 2 4" xfId="2118" xr:uid="{00000000-0005-0000-0000-000041120000}"/>
    <cellStyle name="Porcentagem 4 3 2 3" xfId="1164" xr:uid="{00000000-0005-0000-0000-000042120000}"/>
    <cellStyle name="Porcentagem 4 3 2 3 2" xfId="1612" xr:uid="{00000000-0005-0000-0000-000043120000}"/>
    <cellStyle name="Porcentagem 4 3 2 3 2 2" xfId="2772" xr:uid="{00000000-0005-0000-0000-000044120000}"/>
    <cellStyle name="Porcentagem 4 3 2 3 3" xfId="2324" xr:uid="{00000000-0005-0000-0000-000045120000}"/>
    <cellStyle name="Porcentagem 4 3 2 4" xfId="1348" xr:uid="{00000000-0005-0000-0000-000046120000}"/>
    <cellStyle name="Porcentagem 4 3 2 4 2" xfId="2508" xr:uid="{00000000-0005-0000-0000-000047120000}"/>
    <cellStyle name="Porcentagem 4 3 2 5" xfId="2062" xr:uid="{00000000-0005-0000-0000-000048120000}"/>
    <cellStyle name="Porcentagem 4 3 3" xfId="928" xr:uid="{00000000-0005-0000-0000-000049120000}"/>
    <cellStyle name="Porcentagem 4 3 3 2" xfId="1192" xr:uid="{00000000-0005-0000-0000-00004A120000}"/>
    <cellStyle name="Porcentagem 4 3 3 2 2" xfId="1640" xr:uid="{00000000-0005-0000-0000-00004B120000}"/>
    <cellStyle name="Porcentagem 4 3 3 2 2 2" xfId="2800" xr:uid="{00000000-0005-0000-0000-00004C120000}"/>
    <cellStyle name="Porcentagem 4 3 3 2 3" xfId="2352" xr:uid="{00000000-0005-0000-0000-00004D120000}"/>
    <cellStyle name="Porcentagem 4 3 3 3" xfId="1376" xr:uid="{00000000-0005-0000-0000-00004E120000}"/>
    <cellStyle name="Porcentagem 4 3 3 3 2" xfId="2536" xr:uid="{00000000-0005-0000-0000-00004F120000}"/>
    <cellStyle name="Porcentagem 4 3 3 4" xfId="2090" xr:uid="{00000000-0005-0000-0000-000050120000}"/>
    <cellStyle name="Porcentagem 4 3 4" xfId="1136" xr:uid="{00000000-0005-0000-0000-000051120000}"/>
    <cellStyle name="Porcentagem 4 3 4 2" xfId="1584" xr:uid="{00000000-0005-0000-0000-000052120000}"/>
    <cellStyle name="Porcentagem 4 3 4 2 2" xfId="2744" xr:uid="{00000000-0005-0000-0000-000053120000}"/>
    <cellStyle name="Porcentagem 4 3 4 3" xfId="2296" xr:uid="{00000000-0005-0000-0000-000054120000}"/>
    <cellStyle name="Porcentagem 4 3 5" xfId="1320" xr:uid="{00000000-0005-0000-0000-000055120000}"/>
    <cellStyle name="Porcentagem 4 3 5 2" xfId="2480" xr:uid="{00000000-0005-0000-0000-000056120000}"/>
    <cellStyle name="Porcentagem 4 3 6" xfId="2034" xr:uid="{00000000-0005-0000-0000-000057120000}"/>
    <cellStyle name="Porcentagem 4 4" xfId="886" xr:uid="{00000000-0005-0000-0000-000058120000}"/>
    <cellStyle name="Porcentagem 4 4 2" xfId="942" xr:uid="{00000000-0005-0000-0000-000059120000}"/>
    <cellStyle name="Porcentagem 4 4 2 2" xfId="1206" xr:uid="{00000000-0005-0000-0000-00005A120000}"/>
    <cellStyle name="Porcentagem 4 4 2 2 2" xfId="1654" xr:uid="{00000000-0005-0000-0000-00005B120000}"/>
    <cellStyle name="Porcentagem 4 4 2 2 2 2" xfId="2814" xr:uid="{00000000-0005-0000-0000-00005C120000}"/>
    <cellStyle name="Porcentagem 4 4 2 2 3" xfId="2366" xr:uid="{00000000-0005-0000-0000-00005D120000}"/>
    <cellStyle name="Porcentagem 4 4 2 3" xfId="1390" xr:uid="{00000000-0005-0000-0000-00005E120000}"/>
    <cellStyle name="Porcentagem 4 4 2 3 2" xfId="2550" xr:uid="{00000000-0005-0000-0000-00005F120000}"/>
    <cellStyle name="Porcentagem 4 4 2 4" xfId="2104" xr:uid="{00000000-0005-0000-0000-000060120000}"/>
    <cellStyle name="Porcentagem 4 4 3" xfId="1150" xr:uid="{00000000-0005-0000-0000-000061120000}"/>
    <cellStyle name="Porcentagem 4 4 3 2" xfId="1598" xr:uid="{00000000-0005-0000-0000-000062120000}"/>
    <cellStyle name="Porcentagem 4 4 3 2 2" xfId="2758" xr:uid="{00000000-0005-0000-0000-000063120000}"/>
    <cellStyle name="Porcentagem 4 4 3 3" xfId="2310" xr:uid="{00000000-0005-0000-0000-000064120000}"/>
    <cellStyle name="Porcentagem 4 4 4" xfId="1334" xr:uid="{00000000-0005-0000-0000-000065120000}"/>
    <cellStyle name="Porcentagem 4 4 4 2" xfId="2494" xr:uid="{00000000-0005-0000-0000-000066120000}"/>
    <cellStyle name="Porcentagem 4 4 5" xfId="2048" xr:uid="{00000000-0005-0000-0000-000067120000}"/>
    <cellStyle name="Porcentagem 4 5" xfId="914" xr:uid="{00000000-0005-0000-0000-000068120000}"/>
    <cellStyle name="Porcentagem 4 5 2" xfId="1178" xr:uid="{00000000-0005-0000-0000-000069120000}"/>
    <cellStyle name="Porcentagem 4 5 2 2" xfId="1626" xr:uid="{00000000-0005-0000-0000-00006A120000}"/>
    <cellStyle name="Porcentagem 4 5 2 2 2" xfId="2786" xr:uid="{00000000-0005-0000-0000-00006B120000}"/>
    <cellStyle name="Porcentagem 4 5 2 3" xfId="2338" xr:uid="{00000000-0005-0000-0000-00006C120000}"/>
    <cellStyle name="Porcentagem 4 5 3" xfId="1362" xr:uid="{00000000-0005-0000-0000-00006D120000}"/>
    <cellStyle name="Porcentagem 4 5 3 2" xfId="2522" xr:uid="{00000000-0005-0000-0000-00006E120000}"/>
    <cellStyle name="Porcentagem 4 5 4" xfId="2076" xr:uid="{00000000-0005-0000-0000-00006F120000}"/>
    <cellStyle name="Porcentagem 4 6" xfId="1021" xr:uid="{00000000-0005-0000-0000-000070120000}"/>
    <cellStyle name="Porcentagem 4 6 2" xfId="1469" xr:uid="{00000000-0005-0000-0000-000071120000}"/>
    <cellStyle name="Porcentagem 4 6 2 2" xfId="2629" xr:uid="{00000000-0005-0000-0000-000072120000}"/>
    <cellStyle name="Porcentagem 4 6 3" xfId="2181" xr:uid="{00000000-0005-0000-0000-000073120000}"/>
    <cellStyle name="Porcentagem 4 7" xfId="1281" xr:uid="{00000000-0005-0000-0000-000074120000}"/>
    <cellStyle name="Porcentagem 4 7 2" xfId="2441" xr:uid="{00000000-0005-0000-0000-000075120000}"/>
    <cellStyle name="Porcentagem 4 8" xfId="1941" xr:uid="{00000000-0005-0000-0000-000076120000}"/>
    <cellStyle name="Porcentagem 5" xfId="417" xr:uid="{00000000-0005-0000-0000-000077120000}"/>
    <cellStyle name="Porcentagem 6" xfId="777" xr:uid="{00000000-0005-0000-0000-000078120000}"/>
    <cellStyle name="Porcentual_CLIENTES" xfId="604" xr:uid="{00000000-0005-0000-0000-000079120000}"/>
    <cellStyle name="Premissas" xfId="605" xr:uid="{00000000-0005-0000-0000-00007A120000}"/>
    <cellStyle name="PrePop Currency (0)" xfId="606" xr:uid="{00000000-0005-0000-0000-00007B120000}"/>
    <cellStyle name="PrePop Currency (0) 2" xfId="607" xr:uid="{00000000-0005-0000-0000-00007C120000}"/>
    <cellStyle name="PrePop Currency (2)" xfId="608" xr:uid="{00000000-0005-0000-0000-00007D120000}"/>
    <cellStyle name="PrePop Units (0)" xfId="609" xr:uid="{00000000-0005-0000-0000-00007E120000}"/>
    <cellStyle name="PrePop Units (0) 2" xfId="610" xr:uid="{00000000-0005-0000-0000-00007F120000}"/>
    <cellStyle name="PrePop Units (1)" xfId="611" xr:uid="{00000000-0005-0000-0000-000080120000}"/>
    <cellStyle name="PrePop Units (1) 2" xfId="612" xr:uid="{00000000-0005-0000-0000-000081120000}"/>
    <cellStyle name="PrePop Units (2)" xfId="613" xr:uid="{00000000-0005-0000-0000-000082120000}"/>
    <cellStyle name="Projeções" xfId="614" xr:uid="{00000000-0005-0000-0000-000083120000}"/>
    <cellStyle name="RAMEY" xfId="615" xr:uid="{00000000-0005-0000-0000-000084120000}"/>
    <cellStyle name="Ramey $k" xfId="616" xr:uid="{00000000-0005-0000-0000-000085120000}"/>
    <cellStyle name="RAMEY_P&amp;O BKUP" xfId="617" xr:uid="{00000000-0005-0000-0000-000086120000}"/>
    <cellStyle name="SAPBEXaggData" xfId="312" xr:uid="{00000000-0005-0000-0000-000087120000}"/>
    <cellStyle name="SAPBEXaggData 2" xfId="965" xr:uid="{00000000-0005-0000-0000-000088120000}"/>
    <cellStyle name="SAPBEXaggData 2 2" xfId="1413" xr:uid="{00000000-0005-0000-0000-000089120000}"/>
    <cellStyle name="SAPBEXaggData 2 2 2" xfId="2573" xr:uid="{00000000-0005-0000-0000-00008A120000}"/>
    <cellStyle name="SAPBEXaggData 2 2 2 2" xfId="6117" xr:uid="{00000000-0005-0000-0000-00008B120000}"/>
    <cellStyle name="SAPBEXaggData 2 2 2 3" xfId="6890" xr:uid="{00000000-0005-0000-0000-00008C120000}"/>
    <cellStyle name="SAPBEXaggData 2 2 2 4" xfId="8319" xr:uid="{00000000-0005-0000-0000-00008D120000}"/>
    <cellStyle name="SAPBEXaggData 2 2 3" xfId="3121" xr:uid="{00000000-0005-0000-0000-00008E120000}"/>
    <cellStyle name="SAPBEXaggData 2 2 3 2" xfId="6103" xr:uid="{00000000-0005-0000-0000-00008F120000}"/>
    <cellStyle name="SAPBEXaggData 2 2 3 3" xfId="7342" xr:uid="{00000000-0005-0000-0000-000090120000}"/>
    <cellStyle name="SAPBEXaggData 2 2 3 4" xfId="8754" xr:uid="{00000000-0005-0000-0000-000091120000}"/>
    <cellStyle name="SAPBEXaggData 2 2 4" xfId="3302" xr:uid="{00000000-0005-0000-0000-000092120000}"/>
    <cellStyle name="SAPBEXaggData 2 2 4 2" xfId="4265" xr:uid="{00000000-0005-0000-0000-000093120000}"/>
    <cellStyle name="SAPBEXaggData 2 2 4 3" xfId="7523" xr:uid="{00000000-0005-0000-0000-000094120000}"/>
    <cellStyle name="SAPBEXaggData 2 2 4 4" xfId="8935" xr:uid="{00000000-0005-0000-0000-000095120000}"/>
    <cellStyle name="SAPBEXaggData 2 2 5" xfId="3464" xr:uid="{00000000-0005-0000-0000-000096120000}"/>
    <cellStyle name="SAPBEXaggData 2 2 5 2" xfId="3660" xr:uid="{00000000-0005-0000-0000-000097120000}"/>
    <cellStyle name="SAPBEXaggData 2 2 5 3" xfId="7685" xr:uid="{00000000-0005-0000-0000-000098120000}"/>
    <cellStyle name="SAPBEXaggData 2 2 5 4" xfId="9097" xr:uid="{00000000-0005-0000-0000-000099120000}"/>
    <cellStyle name="SAPBEXaggData 2 2 6" xfId="4888" xr:uid="{00000000-0005-0000-0000-00009A120000}"/>
    <cellStyle name="SAPBEXaggData 2 2 7" xfId="4719" xr:uid="{00000000-0005-0000-0000-00009B120000}"/>
    <cellStyle name="SAPBEXaggData 2 2 8" xfId="5414" xr:uid="{00000000-0005-0000-0000-00009C120000}"/>
    <cellStyle name="SAPBEXaggData 2 3" xfId="2127" xr:uid="{00000000-0005-0000-0000-00009D120000}"/>
    <cellStyle name="SAPBEXaggData 2 3 2" xfId="5717" xr:uid="{00000000-0005-0000-0000-00009E120000}"/>
    <cellStyle name="SAPBEXaggData 2 3 3" xfId="6633" xr:uid="{00000000-0005-0000-0000-00009F120000}"/>
    <cellStyle name="SAPBEXaggData 2 3 4" xfId="8098" xr:uid="{00000000-0005-0000-0000-0000A0120000}"/>
    <cellStyle name="SAPBEXaggData 2 4" xfId="2862" xr:uid="{00000000-0005-0000-0000-0000A1120000}"/>
    <cellStyle name="SAPBEXaggData 2 4 2" xfId="4784" xr:uid="{00000000-0005-0000-0000-0000A2120000}"/>
    <cellStyle name="SAPBEXaggData 2 4 3" xfId="7083" xr:uid="{00000000-0005-0000-0000-0000A3120000}"/>
    <cellStyle name="SAPBEXaggData 2 4 4" xfId="8495" xr:uid="{00000000-0005-0000-0000-0000A4120000}"/>
    <cellStyle name="SAPBEXaggData 2 5" xfId="1863" xr:uid="{00000000-0005-0000-0000-0000A5120000}"/>
    <cellStyle name="SAPBEXaggData 2 5 2" xfId="4623" xr:uid="{00000000-0005-0000-0000-0000A6120000}"/>
    <cellStyle name="SAPBEXaggData 2 5 3" xfId="6458" xr:uid="{00000000-0005-0000-0000-0000A7120000}"/>
    <cellStyle name="SAPBEXaggData 2 5 4" xfId="7941" xr:uid="{00000000-0005-0000-0000-0000A8120000}"/>
    <cellStyle name="SAPBEXaggData 2 6" xfId="1845" xr:uid="{00000000-0005-0000-0000-0000A9120000}"/>
    <cellStyle name="SAPBEXaggData 2 6 2" xfId="5150" xr:uid="{00000000-0005-0000-0000-0000AA120000}"/>
    <cellStyle name="SAPBEXaggData 2 6 3" xfId="6440" xr:uid="{00000000-0005-0000-0000-0000AB120000}"/>
    <cellStyle name="SAPBEXaggData 2 6 4" xfId="7923" xr:uid="{00000000-0005-0000-0000-0000AC120000}"/>
    <cellStyle name="SAPBEXaggData 2 7" xfId="4280" xr:uid="{00000000-0005-0000-0000-0000AD120000}"/>
    <cellStyle name="SAPBEXaggData 2 8" xfId="5211" xr:uid="{00000000-0005-0000-0000-0000AE120000}"/>
    <cellStyle name="SAPBEXaggData 2 9" xfId="4364" xr:uid="{00000000-0005-0000-0000-0000AF120000}"/>
    <cellStyle name="SAPBEXaggData 3" xfId="1230" xr:uid="{00000000-0005-0000-0000-0000B0120000}"/>
    <cellStyle name="SAPBEXaggData 3 2" xfId="2390" xr:uid="{00000000-0005-0000-0000-0000B1120000}"/>
    <cellStyle name="SAPBEXaggData 3 2 2" xfId="5631" xr:uid="{00000000-0005-0000-0000-0000B2120000}"/>
    <cellStyle name="SAPBEXaggData 3 2 3" xfId="6801" xr:uid="{00000000-0005-0000-0000-0000B3120000}"/>
    <cellStyle name="SAPBEXaggData 3 2 4" xfId="8248" xr:uid="{00000000-0005-0000-0000-0000B4120000}"/>
    <cellStyle name="SAPBEXaggData 3 3" xfId="3030" xr:uid="{00000000-0005-0000-0000-0000B5120000}"/>
    <cellStyle name="SAPBEXaggData 3 3 2" xfId="4982" xr:uid="{00000000-0005-0000-0000-0000B6120000}"/>
    <cellStyle name="SAPBEXaggData 3 3 3" xfId="7251" xr:uid="{00000000-0005-0000-0000-0000B7120000}"/>
    <cellStyle name="SAPBEXaggData 3 3 4" xfId="8663" xr:uid="{00000000-0005-0000-0000-0000B8120000}"/>
    <cellStyle name="SAPBEXaggData 3 4" xfId="1918" xr:uid="{00000000-0005-0000-0000-0000B9120000}"/>
    <cellStyle name="SAPBEXaggData 3 4 2" xfId="5519" xr:uid="{00000000-0005-0000-0000-0000BA120000}"/>
    <cellStyle name="SAPBEXaggData 3 4 3" xfId="6513" xr:uid="{00000000-0005-0000-0000-0000BB120000}"/>
    <cellStyle name="SAPBEXaggData 3 4 4" xfId="7996" xr:uid="{00000000-0005-0000-0000-0000BC120000}"/>
    <cellStyle name="SAPBEXaggData 3 5" xfId="1729" xr:uid="{00000000-0005-0000-0000-0000BD120000}"/>
    <cellStyle name="SAPBEXaggData 3 5 2" xfId="5725" xr:uid="{00000000-0005-0000-0000-0000BE120000}"/>
    <cellStyle name="SAPBEXaggData 3 5 3" xfId="6090" xr:uid="{00000000-0005-0000-0000-0000BF120000}"/>
    <cellStyle name="SAPBEXaggData 3 5 4" xfId="5061" xr:uid="{00000000-0005-0000-0000-0000C0120000}"/>
    <cellStyle name="SAPBEXaggData 3 6" xfId="5881" xr:uid="{00000000-0005-0000-0000-0000C1120000}"/>
    <cellStyle name="SAPBEXaggData 3 7" xfId="5037" xr:uid="{00000000-0005-0000-0000-0000C2120000}"/>
    <cellStyle name="SAPBEXaggData 3 8" xfId="5115" xr:uid="{00000000-0005-0000-0000-0000C3120000}"/>
    <cellStyle name="SAPBEXaggDataEmph" xfId="313" xr:uid="{00000000-0005-0000-0000-0000C4120000}"/>
    <cellStyle name="SAPBEXaggDataEmph 2" xfId="966" xr:uid="{00000000-0005-0000-0000-0000C5120000}"/>
    <cellStyle name="SAPBEXaggDataEmph 2 2" xfId="1414" xr:uid="{00000000-0005-0000-0000-0000C6120000}"/>
    <cellStyle name="SAPBEXaggDataEmph 2 2 2" xfId="2574" xr:uid="{00000000-0005-0000-0000-0000C7120000}"/>
    <cellStyle name="SAPBEXaggDataEmph 2 2 2 2" xfId="5983" xr:uid="{00000000-0005-0000-0000-0000C8120000}"/>
    <cellStyle name="SAPBEXaggDataEmph 2 2 2 3" xfId="6891" xr:uid="{00000000-0005-0000-0000-0000C9120000}"/>
    <cellStyle name="SAPBEXaggDataEmph 2 2 2 4" xfId="8320" xr:uid="{00000000-0005-0000-0000-0000CA120000}"/>
    <cellStyle name="SAPBEXaggDataEmph 2 2 3" xfId="3122" xr:uid="{00000000-0005-0000-0000-0000CB120000}"/>
    <cellStyle name="SAPBEXaggDataEmph 2 2 3 2" xfId="5970" xr:uid="{00000000-0005-0000-0000-0000CC120000}"/>
    <cellStyle name="SAPBEXaggDataEmph 2 2 3 3" xfId="7343" xr:uid="{00000000-0005-0000-0000-0000CD120000}"/>
    <cellStyle name="SAPBEXaggDataEmph 2 2 3 4" xfId="8755" xr:uid="{00000000-0005-0000-0000-0000CE120000}"/>
    <cellStyle name="SAPBEXaggDataEmph 2 2 4" xfId="3303" xr:uid="{00000000-0005-0000-0000-0000CF120000}"/>
    <cellStyle name="SAPBEXaggDataEmph 2 2 4 2" xfId="3774" xr:uid="{00000000-0005-0000-0000-0000D0120000}"/>
    <cellStyle name="SAPBEXaggDataEmph 2 2 4 3" xfId="7524" xr:uid="{00000000-0005-0000-0000-0000D1120000}"/>
    <cellStyle name="SAPBEXaggDataEmph 2 2 4 4" xfId="8936" xr:uid="{00000000-0005-0000-0000-0000D2120000}"/>
    <cellStyle name="SAPBEXaggDataEmph 2 2 5" xfId="3465" xr:uid="{00000000-0005-0000-0000-0000D3120000}"/>
    <cellStyle name="SAPBEXaggDataEmph 2 2 5 2" xfId="4219" xr:uid="{00000000-0005-0000-0000-0000D4120000}"/>
    <cellStyle name="SAPBEXaggDataEmph 2 2 5 3" xfId="7686" xr:uid="{00000000-0005-0000-0000-0000D5120000}"/>
    <cellStyle name="SAPBEXaggDataEmph 2 2 5 4" xfId="9098" xr:uid="{00000000-0005-0000-0000-0000D6120000}"/>
    <cellStyle name="SAPBEXaggDataEmph 2 2 6" xfId="4562" xr:uid="{00000000-0005-0000-0000-0000D7120000}"/>
    <cellStyle name="SAPBEXaggDataEmph 2 2 7" xfId="6194" xr:uid="{00000000-0005-0000-0000-0000D8120000}"/>
    <cellStyle name="SAPBEXaggDataEmph 2 2 8" xfId="4029" xr:uid="{00000000-0005-0000-0000-0000D9120000}"/>
    <cellStyle name="SAPBEXaggDataEmph 2 3" xfId="2128" xr:uid="{00000000-0005-0000-0000-0000DA120000}"/>
    <cellStyle name="SAPBEXaggDataEmph 2 3 2" xfId="4863" xr:uid="{00000000-0005-0000-0000-0000DB120000}"/>
    <cellStyle name="SAPBEXaggDataEmph 2 3 3" xfId="6634" xr:uid="{00000000-0005-0000-0000-0000DC120000}"/>
    <cellStyle name="SAPBEXaggDataEmph 2 3 4" xfId="8099" xr:uid="{00000000-0005-0000-0000-0000DD120000}"/>
    <cellStyle name="SAPBEXaggDataEmph 2 4" xfId="2863" xr:uid="{00000000-0005-0000-0000-0000DE120000}"/>
    <cellStyle name="SAPBEXaggDataEmph 2 4 2" xfId="4451" xr:uid="{00000000-0005-0000-0000-0000DF120000}"/>
    <cellStyle name="SAPBEXaggDataEmph 2 4 3" xfId="7084" xr:uid="{00000000-0005-0000-0000-0000E0120000}"/>
    <cellStyle name="SAPBEXaggDataEmph 2 4 4" xfId="8496" xr:uid="{00000000-0005-0000-0000-0000E1120000}"/>
    <cellStyle name="SAPBEXaggDataEmph 2 5" xfId="1754" xr:uid="{00000000-0005-0000-0000-0000E2120000}"/>
    <cellStyle name="SAPBEXaggDataEmph 2 5 2" xfId="4841" xr:uid="{00000000-0005-0000-0000-0000E3120000}"/>
    <cellStyle name="SAPBEXaggDataEmph 2 5 3" xfId="6353" xr:uid="{00000000-0005-0000-0000-0000E4120000}"/>
    <cellStyle name="SAPBEXaggDataEmph 2 5 4" xfId="7837" xr:uid="{00000000-0005-0000-0000-0000E5120000}"/>
    <cellStyle name="SAPBEXaggDataEmph 2 6" xfId="3116" xr:uid="{00000000-0005-0000-0000-0000E6120000}"/>
    <cellStyle name="SAPBEXaggDataEmph 2 6 2" xfId="5747" xr:uid="{00000000-0005-0000-0000-0000E7120000}"/>
    <cellStyle name="SAPBEXaggDataEmph 2 6 3" xfId="7337" xr:uid="{00000000-0005-0000-0000-0000E8120000}"/>
    <cellStyle name="SAPBEXaggDataEmph 2 6 4" xfId="8749" xr:uid="{00000000-0005-0000-0000-0000E9120000}"/>
    <cellStyle name="SAPBEXaggDataEmph 2 7" xfId="3867" xr:uid="{00000000-0005-0000-0000-0000EA120000}"/>
    <cellStyle name="SAPBEXaggDataEmph 2 8" xfId="5527" xr:uid="{00000000-0005-0000-0000-0000EB120000}"/>
    <cellStyle name="SAPBEXaggDataEmph 2 9" xfId="6628" xr:uid="{00000000-0005-0000-0000-0000EC120000}"/>
    <cellStyle name="SAPBEXaggDataEmph 3" xfId="1231" xr:uid="{00000000-0005-0000-0000-0000ED120000}"/>
    <cellStyle name="SAPBEXaggDataEmph 3 2" xfId="2391" xr:uid="{00000000-0005-0000-0000-0000EE120000}"/>
    <cellStyle name="SAPBEXaggDataEmph 3 2 2" xfId="4783" xr:uid="{00000000-0005-0000-0000-0000EF120000}"/>
    <cellStyle name="SAPBEXaggDataEmph 3 2 3" xfId="6802" xr:uid="{00000000-0005-0000-0000-0000F0120000}"/>
    <cellStyle name="SAPBEXaggDataEmph 3 2 4" xfId="8249" xr:uid="{00000000-0005-0000-0000-0000F1120000}"/>
    <cellStyle name="SAPBEXaggDataEmph 3 3" xfId="3031" xr:uid="{00000000-0005-0000-0000-0000F2120000}"/>
    <cellStyle name="SAPBEXaggDataEmph 3 3 2" xfId="5827" xr:uid="{00000000-0005-0000-0000-0000F3120000}"/>
    <cellStyle name="SAPBEXaggDataEmph 3 3 3" xfId="7252" xr:uid="{00000000-0005-0000-0000-0000F4120000}"/>
    <cellStyle name="SAPBEXaggDataEmph 3 3 4" xfId="8664" xr:uid="{00000000-0005-0000-0000-0000F5120000}"/>
    <cellStyle name="SAPBEXaggDataEmph 3 4" xfId="2010" xr:uid="{00000000-0005-0000-0000-0000F6120000}"/>
    <cellStyle name="SAPBEXaggDataEmph 3 4 2" xfId="4511" xr:uid="{00000000-0005-0000-0000-0000F7120000}"/>
    <cellStyle name="SAPBEXaggDataEmph 3 4 3" xfId="6598" xr:uid="{00000000-0005-0000-0000-0000F8120000}"/>
    <cellStyle name="SAPBEXaggDataEmph 3 4 4" xfId="8079" xr:uid="{00000000-0005-0000-0000-0000F9120000}"/>
    <cellStyle name="SAPBEXaggDataEmph 3 5" xfId="1849" xr:uid="{00000000-0005-0000-0000-0000FA120000}"/>
    <cellStyle name="SAPBEXaggDataEmph 3 5 2" xfId="5684" xr:uid="{00000000-0005-0000-0000-0000FB120000}"/>
    <cellStyle name="SAPBEXaggDataEmph 3 5 3" xfId="6444" xr:uid="{00000000-0005-0000-0000-0000FC120000}"/>
    <cellStyle name="SAPBEXaggDataEmph 3 5 4" xfId="7927" xr:uid="{00000000-0005-0000-0000-0000FD120000}"/>
    <cellStyle name="SAPBEXaggDataEmph 3 6" xfId="5413" xr:uid="{00000000-0005-0000-0000-0000FE120000}"/>
    <cellStyle name="SAPBEXaggDataEmph 3 7" xfId="5867" xr:uid="{00000000-0005-0000-0000-0000FF120000}"/>
    <cellStyle name="SAPBEXaggDataEmph 3 8" xfId="4740" xr:uid="{00000000-0005-0000-0000-000000130000}"/>
    <cellStyle name="SAPBEXaggItem" xfId="314" xr:uid="{00000000-0005-0000-0000-000001130000}"/>
    <cellStyle name="SAPBEXaggItem 2" xfId="967" xr:uid="{00000000-0005-0000-0000-000002130000}"/>
    <cellStyle name="SAPBEXaggItem 2 2" xfId="1415" xr:uid="{00000000-0005-0000-0000-000003130000}"/>
    <cellStyle name="SAPBEXaggItem 2 2 2" xfId="2575" xr:uid="{00000000-0005-0000-0000-000004130000}"/>
    <cellStyle name="SAPBEXaggItem 2 2 2 2" xfId="5609" xr:uid="{00000000-0005-0000-0000-000005130000}"/>
    <cellStyle name="SAPBEXaggItem 2 2 2 3" xfId="6892" xr:uid="{00000000-0005-0000-0000-000006130000}"/>
    <cellStyle name="SAPBEXaggItem 2 2 2 4" xfId="8321" xr:uid="{00000000-0005-0000-0000-000007130000}"/>
    <cellStyle name="SAPBEXaggItem 2 2 3" xfId="3123" xr:uid="{00000000-0005-0000-0000-000008130000}"/>
    <cellStyle name="SAPBEXaggItem 2 2 3 2" xfId="5592" xr:uid="{00000000-0005-0000-0000-000009130000}"/>
    <cellStyle name="SAPBEXaggItem 2 2 3 3" xfId="7344" xr:uid="{00000000-0005-0000-0000-00000A130000}"/>
    <cellStyle name="SAPBEXaggItem 2 2 3 4" xfId="8756" xr:uid="{00000000-0005-0000-0000-00000B130000}"/>
    <cellStyle name="SAPBEXaggItem 2 2 4" xfId="3304" xr:uid="{00000000-0005-0000-0000-00000C130000}"/>
    <cellStyle name="SAPBEXaggItem 2 2 4 2" xfId="3773" xr:uid="{00000000-0005-0000-0000-00000D130000}"/>
    <cellStyle name="SAPBEXaggItem 2 2 4 3" xfId="7525" xr:uid="{00000000-0005-0000-0000-00000E130000}"/>
    <cellStyle name="SAPBEXaggItem 2 2 4 4" xfId="8937" xr:uid="{00000000-0005-0000-0000-00000F130000}"/>
    <cellStyle name="SAPBEXaggItem 2 2 5" xfId="3466" xr:uid="{00000000-0005-0000-0000-000010130000}"/>
    <cellStyle name="SAPBEXaggItem 2 2 5 2" xfId="3659" xr:uid="{00000000-0005-0000-0000-000011130000}"/>
    <cellStyle name="SAPBEXaggItem 2 2 5 3" xfId="7687" xr:uid="{00000000-0005-0000-0000-000012130000}"/>
    <cellStyle name="SAPBEXaggItem 2 2 5 4" xfId="9099" xr:uid="{00000000-0005-0000-0000-000013130000}"/>
    <cellStyle name="SAPBEXaggItem 2 2 6" xfId="4359" xr:uid="{00000000-0005-0000-0000-000014130000}"/>
    <cellStyle name="SAPBEXaggItem 2 2 7" xfId="5564" xr:uid="{00000000-0005-0000-0000-000015130000}"/>
    <cellStyle name="SAPBEXaggItem 2 2 8" xfId="4724" xr:uid="{00000000-0005-0000-0000-000016130000}"/>
    <cellStyle name="SAPBEXaggItem 2 3" xfId="2129" xr:uid="{00000000-0005-0000-0000-000017130000}"/>
    <cellStyle name="SAPBEXaggItem 2 3 2" xfId="4538" xr:uid="{00000000-0005-0000-0000-000018130000}"/>
    <cellStyle name="SAPBEXaggItem 2 3 3" xfId="6635" xr:uid="{00000000-0005-0000-0000-000019130000}"/>
    <cellStyle name="SAPBEXaggItem 2 3 4" xfId="8100" xr:uid="{00000000-0005-0000-0000-00001A130000}"/>
    <cellStyle name="SAPBEXaggItem 2 4" xfId="2864" xr:uid="{00000000-0005-0000-0000-00001B130000}"/>
    <cellStyle name="SAPBEXaggItem 2 4 2" xfId="5108" xr:uid="{00000000-0005-0000-0000-00001C130000}"/>
    <cellStyle name="SAPBEXaggItem 2 4 3" xfId="7085" xr:uid="{00000000-0005-0000-0000-00001D130000}"/>
    <cellStyle name="SAPBEXaggItem 2 4 4" xfId="8497" xr:uid="{00000000-0005-0000-0000-00001E130000}"/>
    <cellStyle name="SAPBEXaggItem 2 5" xfId="1864" xr:uid="{00000000-0005-0000-0000-00001F130000}"/>
    <cellStyle name="SAPBEXaggItem 2 5 2" xfId="5340" xr:uid="{00000000-0005-0000-0000-000020130000}"/>
    <cellStyle name="SAPBEXaggItem 2 5 3" xfId="6459" xr:uid="{00000000-0005-0000-0000-000021130000}"/>
    <cellStyle name="SAPBEXaggItem 2 5 4" xfId="7942" xr:uid="{00000000-0005-0000-0000-000022130000}"/>
    <cellStyle name="SAPBEXaggItem 2 6" xfId="1743" xr:uid="{00000000-0005-0000-0000-000023130000}"/>
    <cellStyle name="SAPBEXaggItem 2 6 2" xfId="4668" xr:uid="{00000000-0005-0000-0000-000024130000}"/>
    <cellStyle name="SAPBEXaggItem 2 6 3" xfId="5754" xr:uid="{00000000-0005-0000-0000-000025130000}"/>
    <cellStyle name="SAPBEXaggItem 2 6 4" xfId="4968" xr:uid="{00000000-0005-0000-0000-000026130000}"/>
    <cellStyle name="SAPBEXaggItem 2 7" xfId="5000" xr:uid="{00000000-0005-0000-0000-000027130000}"/>
    <cellStyle name="SAPBEXaggItem 2 8" xfId="3924" xr:uid="{00000000-0005-0000-0000-000028130000}"/>
    <cellStyle name="SAPBEXaggItem 2 9" xfId="6885" xr:uid="{00000000-0005-0000-0000-000029130000}"/>
    <cellStyle name="SAPBEXaggItem 3" xfId="1232" xr:uid="{00000000-0005-0000-0000-00002A130000}"/>
    <cellStyle name="SAPBEXaggItem 3 2" xfId="2392" xr:uid="{00000000-0005-0000-0000-00002B130000}"/>
    <cellStyle name="SAPBEXaggItem 3 2 2" xfId="4450" xr:uid="{00000000-0005-0000-0000-00002C130000}"/>
    <cellStyle name="SAPBEXaggItem 3 2 3" xfId="6803" xr:uid="{00000000-0005-0000-0000-00002D130000}"/>
    <cellStyle name="SAPBEXaggItem 3 2 4" xfId="8250" xr:uid="{00000000-0005-0000-0000-00002E130000}"/>
    <cellStyle name="SAPBEXaggItem 3 3" xfId="3032" xr:uid="{00000000-0005-0000-0000-00002F130000}"/>
    <cellStyle name="SAPBEXaggItem 3 3 2" xfId="5295" xr:uid="{00000000-0005-0000-0000-000030130000}"/>
    <cellStyle name="SAPBEXaggItem 3 3 3" xfId="7253" xr:uid="{00000000-0005-0000-0000-000031130000}"/>
    <cellStyle name="SAPBEXaggItem 3 3 4" xfId="8665" xr:uid="{00000000-0005-0000-0000-000032130000}"/>
    <cellStyle name="SAPBEXaggItem 3 4" xfId="1919" xr:uid="{00000000-0005-0000-0000-000033130000}"/>
    <cellStyle name="SAPBEXaggItem 3 4 2" xfId="4673" xr:uid="{00000000-0005-0000-0000-000034130000}"/>
    <cellStyle name="SAPBEXaggItem 3 4 3" xfId="6514" xr:uid="{00000000-0005-0000-0000-000035130000}"/>
    <cellStyle name="SAPBEXaggItem 3 4 4" xfId="7997" xr:uid="{00000000-0005-0000-0000-000036130000}"/>
    <cellStyle name="SAPBEXaggItem 3 5" xfId="1728" xr:uid="{00000000-0005-0000-0000-000037130000}"/>
    <cellStyle name="SAPBEXaggItem 3 5 2" xfId="5394" xr:uid="{00000000-0005-0000-0000-000038130000}"/>
    <cellStyle name="SAPBEXaggItem 3 5 3" xfId="4771" xr:uid="{00000000-0005-0000-0000-000039130000}"/>
    <cellStyle name="SAPBEXaggItem 3 5 4" xfId="5043" xr:uid="{00000000-0005-0000-0000-00003A130000}"/>
    <cellStyle name="SAPBEXaggItem 3 6" xfId="4567" xr:uid="{00000000-0005-0000-0000-00003B130000}"/>
    <cellStyle name="SAPBEXaggItem 3 7" xfId="4607" xr:uid="{00000000-0005-0000-0000-00003C130000}"/>
    <cellStyle name="SAPBEXaggItem 3 8" xfId="3991" xr:uid="{00000000-0005-0000-0000-00003D130000}"/>
    <cellStyle name="SAPBEXaggItemX" xfId="315" xr:uid="{00000000-0005-0000-0000-00003E130000}"/>
    <cellStyle name="SAPBEXaggItemX 2" xfId="968" xr:uid="{00000000-0005-0000-0000-00003F130000}"/>
    <cellStyle name="SAPBEXaggItemX 2 2" xfId="1416" xr:uid="{00000000-0005-0000-0000-000040130000}"/>
    <cellStyle name="SAPBEXaggItemX 2 2 2" xfId="2576" xr:uid="{00000000-0005-0000-0000-000041130000}"/>
    <cellStyle name="SAPBEXaggItemX 2 2 2 2" xfId="4761" xr:uid="{00000000-0005-0000-0000-000042130000}"/>
    <cellStyle name="SAPBEXaggItemX 2 2 2 3" xfId="6893" xr:uid="{00000000-0005-0000-0000-000043130000}"/>
    <cellStyle name="SAPBEXaggItemX 2 2 2 4" xfId="8322" xr:uid="{00000000-0005-0000-0000-000044130000}"/>
    <cellStyle name="SAPBEXaggItemX 2 2 3" xfId="3124" xr:uid="{00000000-0005-0000-0000-000045130000}"/>
    <cellStyle name="SAPBEXaggItemX 2 2 3 2" xfId="4746" xr:uid="{00000000-0005-0000-0000-000046130000}"/>
    <cellStyle name="SAPBEXaggItemX 2 2 3 3" xfId="7345" xr:uid="{00000000-0005-0000-0000-000047130000}"/>
    <cellStyle name="SAPBEXaggItemX 2 2 3 4" xfId="8757" xr:uid="{00000000-0005-0000-0000-000048130000}"/>
    <cellStyle name="SAPBEXaggItemX 2 2 4" xfId="3305" xr:uid="{00000000-0005-0000-0000-000049130000}"/>
    <cellStyle name="SAPBEXaggItemX 2 2 4 2" xfId="3772" xr:uid="{00000000-0005-0000-0000-00004A130000}"/>
    <cellStyle name="SAPBEXaggItemX 2 2 4 3" xfId="7526" xr:uid="{00000000-0005-0000-0000-00004B130000}"/>
    <cellStyle name="SAPBEXaggItemX 2 2 4 4" xfId="8938" xr:uid="{00000000-0005-0000-0000-00004C130000}"/>
    <cellStyle name="SAPBEXaggItemX 2 2 5" xfId="3467" xr:uid="{00000000-0005-0000-0000-00004D130000}"/>
    <cellStyle name="SAPBEXaggItemX 2 2 5 2" xfId="3955" xr:uid="{00000000-0005-0000-0000-00004E130000}"/>
    <cellStyle name="SAPBEXaggItemX 2 2 5 3" xfId="7688" xr:uid="{00000000-0005-0000-0000-00004F130000}"/>
    <cellStyle name="SAPBEXaggItemX 2 2 5 4" xfId="9100" xr:uid="{00000000-0005-0000-0000-000050130000}"/>
    <cellStyle name="SAPBEXaggItemX 2 2 6" xfId="4313" xr:uid="{00000000-0005-0000-0000-000051130000}"/>
    <cellStyle name="SAPBEXaggItemX 2 2 7" xfId="5222" xr:uid="{00000000-0005-0000-0000-000052130000}"/>
    <cellStyle name="SAPBEXaggItemX 2 2 8" xfId="4325" xr:uid="{00000000-0005-0000-0000-000053130000}"/>
    <cellStyle name="SAPBEXaggItemX 2 3" xfId="2130" xr:uid="{00000000-0005-0000-0000-000054130000}"/>
    <cellStyle name="SAPBEXaggItemX 2 3 2" xfId="4335" xr:uid="{00000000-0005-0000-0000-000055130000}"/>
    <cellStyle name="SAPBEXaggItemX 2 3 3" xfId="6636" xr:uid="{00000000-0005-0000-0000-000056130000}"/>
    <cellStyle name="SAPBEXaggItemX 2 3 4" xfId="8101" xr:uid="{00000000-0005-0000-0000-000057130000}"/>
    <cellStyle name="SAPBEXaggItemX 2 4" xfId="2865" xr:uid="{00000000-0005-0000-0000-000058130000}"/>
    <cellStyle name="SAPBEXaggItemX 2 4 2" xfId="4957" xr:uid="{00000000-0005-0000-0000-000059130000}"/>
    <cellStyle name="SAPBEXaggItemX 2 4 3" xfId="7086" xr:uid="{00000000-0005-0000-0000-00005A130000}"/>
    <cellStyle name="SAPBEXaggItemX 2 4 4" xfId="8498" xr:uid="{00000000-0005-0000-0000-00005B130000}"/>
    <cellStyle name="SAPBEXaggItemX 2 5" xfId="1840" xr:uid="{00000000-0005-0000-0000-00005C130000}"/>
    <cellStyle name="SAPBEXaggItemX 2 5 2" xfId="5373" xr:uid="{00000000-0005-0000-0000-00005D130000}"/>
    <cellStyle name="SAPBEXaggItemX 2 5 3" xfId="6435" xr:uid="{00000000-0005-0000-0000-00005E130000}"/>
    <cellStyle name="SAPBEXaggItemX 2 5 4" xfId="7918" xr:uid="{00000000-0005-0000-0000-00005F130000}"/>
    <cellStyle name="SAPBEXaggItemX 2 6" xfId="3017" xr:uid="{00000000-0005-0000-0000-000060130000}"/>
    <cellStyle name="SAPBEXaggItemX 2 6 2" xfId="4778" xr:uid="{00000000-0005-0000-0000-000061130000}"/>
    <cellStyle name="SAPBEXaggItemX 2 6 3" xfId="7238" xr:uid="{00000000-0005-0000-0000-000062130000}"/>
    <cellStyle name="SAPBEXaggItemX 2 6 4" xfId="8650" xr:uid="{00000000-0005-0000-0000-000063130000}"/>
    <cellStyle name="SAPBEXaggItemX 2 7" xfId="4986" xr:uid="{00000000-0005-0000-0000-000064130000}"/>
    <cellStyle name="SAPBEXaggItemX 2 8" xfId="5518" xr:uid="{00000000-0005-0000-0000-000065130000}"/>
    <cellStyle name="SAPBEXaggItemX 2 9" xfId="5807" xr:uid="{00000000-0005-0000-0000-000066130000}"/>
    <cellStyle name="SAPBEXaggItemX 3" xfId="1233" xr:uid="{00000000-0005-0000-0000-000067130000}"/>
    <cellStyle name="SAPBEXaggItemX 3 2" xfId="2393" xr:uid="{00000000-0005-0000-0000-000068130000}"/>
    <cellStyle name="SAPBEXaggItemX 3 2 2" xfId="5096" xr:uid="{00000000-0005-0000-0000-000069130000}"/>
    <cellStyle name="SAPBEXaggItemX 3 2 3" xfId="6804" xr:uid="{00000000-0005-0000-0000-00006A130000}"/>
    <cellStyle name="SAPBEXaggItemX 3 2 4" xfId="8251" xr:uid="{00000000-0005-0000-0000-00006B130000}"/>
    <cellStyle name="SAPBEXaggItemX 3 3" xfId="3033" xr:uid="{00000000-0005-0000-0000-00006C130000}"/>
    <cellStyle name="SAPBEXaggItemX 3 3 2" xfId="6248" xr:uid="{00000000-0005-0000-0000-00006D130000}"/>
    <cellStyle name="SAPBEXaggItemX 3 3 3" xfId="7254" xr:uid="{00000000-0005-0000-0000-00006E130000}"/>
    <cellStyle name="SAPBEXaggItemX 3 3 4" xfId="8666" xr:uid="{00000000-0005-0000-0000-00006F130000}"/>
    <cellStyle name="SAPBEXaggItemX 3 4" xfId="1779" xr:uid="{00000000-0005-0000-0000-000070130000}"/>
    <cellStyle name="SAPBEXaggItemX 3 4 2" xfId="4847" xr:uid="{00000000-0005-0000-0000-000071130000}"/>
    <cellStyle name="SAPBEXaggItemX 3 4 3" xfId="6378" xr:uid="{00000000-0005-0000-0000-000072130000}"/>
    <cellStyle name="SAPBEXaggItemX 3 4 4" xfId="7862" xr:uid="{00000000-0005-0000-0000-000073130000}"/>
    <cellStyle name="SAPBEXaggItemX 3 5" xfId="2023" xr:uid="{00000000-0005-0000-0000-000074130000}"/>
    <cellStyle name="SAPBEXaggItemX 3 5 2" xfId="5441" xr:uid="{00000000-0005-0000-0000-000075130000}"/>
    <cellStyle name="SAPBEXaggItemX 3 5 3" xfId="6611" xr:uid="{00000000-0005-0000-0000-000076130000}"/>
    <cellStyle name="SAPBEXaggItemX 3 5 4" xfId="8092" xr:uid="{00000000-0005-0000-0000-000077130000}"/>
    <cellStyle name="SAPBEXaggItemX 3 6" xfId="4930" xr:uid="{00000000-0005-0000-0000-000078130000}"/>
    <cellStyle name="SAPBEXaggItemX 3 7" xfId="4723" xr:uid="{00000000-0005-0000-0000-000079130000}"/>
    <cellStyle name="SAPBEXaggItemX 3 8" xfId="4027" xr:uid="{00000000-0005-0000-0000-00007A130000}"/>
    <cellStyle name="SAPBEXchaText" xfId="316" xr:uid="{00000000-0005-0000-0000-00007B130000}"/>
    <cellStyle name="SAPBEXchaText 2" xfId="450" xr:uid="{00000000-0005-0000-0000-00007C130000}"/>
    <cellStyle name="SAPBEXexcBad7" xfId="317" xr:uid="{00000000-0005-0000-0000-00007D130000}"/>
    <cellStyle name="SAPBEXexcBad7 2" xfId="969" xr:uid="{00000000-0005-0000-0000-00007E130000}"/>
    <cellStyle name="SAPBEXexcBad7 2 2" xfId="1417" xr:uid="{00000000-0005-0000-0000-00007F130000}"/>
    <cellStyle name="SAPBEXexcBad7 2 2 2" xfId="2577" xr:uid="{00000000-0005-0000-0000-000080130000}"/>
    <cellStyle name="SAPBEXexcBad7 2 2 2 2" xfId="4428" xr:uid="{00000000-0005-0000-0000-000081130000}"/>
    <cellStyle name="SAPBEXexcBad7 2 2 2 3" xfId="6894" xr:uid="{00000000-0005-0000-0000-000082130000}"/>
    <cellStyle name="SAPBEXexcBad7 2 2 2 4" xfId="8323" xr:uid="{00000000-0005-0000-0000-000083130000}"/>
    <cellStyle name="SAPBEXexcBad7 2 2 3" xfId="3125" xr:uid="{00000000-0005-0000-0000-000084130000}"/>
    <cellStyle name="SAPBEXexcBad7 2 2 3 2" xfId="4414" xr:uid="{00000000-0005-0000-0000-000085130000}"/>
    <cellStyle name="SAPBEXexcBad7 2 2 3 3" xfId="7346" xr:uid="{00000000-0005-0000-0000-000086130000}"/>
    <cellStyle name="SAPBEXexcBad7 2 2 3 4" xfId="8758" xr:uid="{00000000-0005-0000-0000-000087130000}"/>
    <cellStyle name="SAPBEXexcBad7 2 2 4" xfId="3306" xr:uid="{00000000-0005-0000-0000-000088130000}"/>
    <cellStyle name="SAPBEXexcBad7 2 2 4 2" xfId="4264" xr:uid="{00000000-0005-0000-0000-000089130000}"/>
    <cellStyle name="SAPBEXexcBad7 2 2 4 3" xfId="7527" xr:uid="{00000000-0005-0000-0000-00008A130000}"/>
    <cellStyle name="SAPBEXexcBad7 2 2 4 4" xfId="8939" xr:uid="{00000000-0005-0000-0000-00008B130000}"/>
    <cellStyle name="SAPBEXexcBad7 2 2 5" xfId="3468" xr:uid="{00000000-0005-0000-0000-00008C130000}"/>
    <cellStyle name="SAPBEXexcBad7 2 2 5 2" xfId="3658" xr:uid="{00000000-0005-0000-0000-00008D130000}"/>
    <cellStyle name="SAPBEXexcBad7 2 2 5 3" xfId="7689" xr:uid="{00000000-0005-0000-0000-00008E130000}"/>
    <cellStyle name="SAPBEXexcBad7 2 2 5 4" xfId="9101" xr:uid="{00000000-0005-0000-0000-00008F130000}"/>
    <cellStyle name="SAPBEXexcBad7 2 2 6" xfId="4292" xr:uid="{00000000-0005-0000-0000-000090130000}"/>
    <cellStyle name="SAPBEXexcBad7 2 2 7" xfId="5954" xr:uid="{00000000-0005-0000-0000-000091130000}"/>
    <cellStyle name="SAPBEXexcBad7 2 2 8" xfId="5813" xr:uid="{00000000-0005-0000-0000-000092130000}"/>
    <cellStyle name="SAPBEXexcBad7 2 3" xfId="2131" xr:uid="{00000000-0005-0000-0000-000093130000}"/>
    <cellStyle name="SAPBEXexcBad7 2 3 2" xfId="5161" xr:uid="{00000000-0005-0000-0000-000094130000}"/>
    <cellStyle name="SAPBEXexcBad7 2 3 3" xfId="6637" xr:uid="{00000000-0005-0000-0000-000095130000}"/>
    <cellStyle name="SAPBEXexcBad7 2 3 4" xfId="8102" xr:uid="{00000000-0005-0000-0000-000096130000}"/>
    <cellStyle name="SAPBEXexcBad7 2 4" xfId="2866" xr:uid="{00000000-0005-0000-0000-000097130000}"/>
    <cellStyle name="SAPBEXexcBad7 2 4 2" xfId="5866" xr:uid="{00000000-0005-0000-0000-000098130000}"/>
    <cellStyle name="SAPBEXexcBad7 2 4 3" xfId="7087" xr:uid="{00000000-0005-0000-0000-000099130000}"/>
    <cellStyle name="SAPBEXexcBad7 2 4 4" xfId="8499" xr:uid="{00000000-0005-0000-0000-00009A130000}"/>
    <cellStyle name="SAPBEXexcBad7 2 5" xfId="1865" xr:uid="{00000000-0005-0000-0000-00009B130000}"/>
    <cellStyle name="SAPBEXexcBad7 2 5 2" xfId="5673" xr:uid="{00000000-0005-0000-0000-00009C130000}"/>
    <cellStyle name="SAPBEXexcBad7 2 5 3" xfId="6460" xr:uid="{00000000-0005-0000-0000-00009D130000}"/>
    <cellStyle name="SAPBEXexcBad7 2 5 4" xfId="7943" xr:uid="{00000000-0005-0000-0000-00009E130000}"/>
    <cellStyle name="SAPBEXexcBad7 2 6" xfId="1742" xr:uid="{00000000-0005-0000-0000-00009F130000}"/>
    <cellStyle name="SAPBEXexcBad7 2 6 2" xfId="5513" xr:uid="{00000000-0005-0000-0000-0000A0130000}"/>
    <cellStyle name="SAPBEXexcBad7 2 6 3" xfId="4421" xr:uid="{00000000-0005-0000-0000-0000A1130000}"/>
    <cellStyle name="SAPBEXexcBad7 2 6 4" xfId="4650" xr:uid="{00000000-0005-0000-0000-0000A2130000}"/>
    <cellStyle name="SAPBEXexcBad7 2 7" xfId="5890" xr:uid="{00000000-0005-0000-0000-0000A3130000}"/>
    <cellStyle name="SAPBEXexcBad7 2 8" xfId="5635" xr:uid="{00000000-0005-0000-0000-0000A4130000}"/>
    <cellStyle name="SAPBEXexcBad7 2 9" xfId="6796" xr:uid="{00000000-0005-0000-0000-0000A5130000}"/>
    <cellStyle name="SAPBEXexcBad7 3" xfId="1234" xr:uid="{00000000-0005-0000-0000-0000A6130000}"/>
    <cellStyle name="SAPBEXexcBad7 3 2" xfId="2394" xr:uid="{00000000-0005-0000-0000-0000A7130000}"/>
    <cellStyle name="SAPBEXexcBad7 3 2 2" xfId="4956" xr:uid="{00000000-0005-0000-0000-0000A8130000}"/>
    <cellStyle name="SAPBEXexcBad7 3 2 3" xfId="6805" xr:uid="{00000000-0005-0000-0000-0000A9130000}"/>
    <cellStyle name="SAPBEXexcBad7 3 2 4" xfId="8252" xr:uid="{00000000-0005-0000-0000-0000AA130000}"/>
    <cellStyle name="SAPBEXexcBad7 3 3" xfId="3034" xr:uid="{00000000-0005-0000-0000-0000AB130000}"/>
    <cellStyle name="SAPBEXexcBad7 3 3 2" xfId="6135" xr:uid="{00000000-0005-0000-0000-0000AC130000}"/>
    <cellStyle name="SAPBEXexcBad7 3 3 3" xfId="7255" xr:uid="{00000000-0005-0000-0000-0000AD130000}"/>
    <cellStyle name="SAPBEXexcBad7 3 3 4" xfId="8667" xr:uid="{00000000-0005-0000-0000-0000AE130000}"/>
    <cellStyle name="SAPBEXexcBad7 3 4" xfId="1694" xr:uid="{00000000-0005-0000-0000-0000AF130000}"/>
    <cellStyle name="SAPBEXexcBad7 3 4 2" xfId="5529" xr:uid="{00000000-0005-0000-0000-0000B0130000}"/>
    <cellStyle name="SAPBEXexcBad7 3 4 3" xfId="5944" xr:uid="{00000000-0005-0000-0000-0000B1130000}"/>
    <cellStyle name="SAPBEXexcBad7 3 4 4" xfId="5946" xr:uid="{00000000-0005-0000-0000-0000B2130000}"/>
    <cellStyle name="SAPBEXexcBad7 3 5" xfId="1848" xr:uid="{00000000-0005-0000-0000-0000B3130000}"/>
    <cellStyle name="SAPBEXexcBad7 3 5 2" xfId="5352" xr:uid="{00000000-0005-0000-0000-0000B4130000}"/>
    <cellStyle name="SAPBEXexcBad7 3 5 3" xfId="6443" xr:uid="{00000000-0005-0000-0000-0000B5130000}"/>
    <cellStyle name="SAPBEXexcBad7 3 5 4" xfId="7926" xr:uid="{00000000-0005-0000-0000-0000B6130000}"/>
    <cellStyle name="SAPBEXexcBad7 3 6" xfId="5019" xr:uid="{00000000-0005-0000-0000-0000B7130000}"/>
    <cellStyle name="SAPBEXexcBad7 3 7" xfId="5453" xr:uid="{00000000-0005-0000-0000-0000B8130000}"/>
    <cellStyle name="SAPBEXexcBad7 3 8" xfId="5537" xr:uid="{00000000-0005-0000-0000-0000B9130000}"/>
    <cellStyle name="SAPBEXexcBad8" xfId="318" xr:uid="{00000000-0005-0000-0000-0000BA130000}"/>
    <cellStyle name="SAPBEXexcBad8 2" xfId="970" xr:uid="{00000000-0005-0000-0000-0000BB130000}"/>
    <cellStyle name="SAPBEXexcBad8 2 2" xfId="1418" xr:uid="{00000000-0005-0000-0000-0000BC130000}"/>
    <cellStyle name="SAPBEXexcBad8 2 2 2" xfId="2578" xr:uid="{00000000-0005-0000-0000-0000BD130000}"/>
    <cellStyle name="SAPBEXexcBad8 2 2 2 2" xfId="4135" xr:uid="{00000000-0005-0000-0000-0000BE130000}"/>
    <cellStyle name="SAPBEXexcBad8 2 2 2 3" xfId="6895" xr:uid="{00000000-0005-0000-0000-0000BF130000}"/>
    <cellStyle name="SAPBEXexcBad8 2 2 2 4" xfId="8324" xr:uid="{00000000-0005-0000-0000-0000C0130000}"/>
    <cellStyle name="SAPBEXexcBad8 2 2 3" xfId="3126" xr:uid="{00000000-0005-0000-0000-0000C1130000}"/>
    <cellStyle name="SAPBEXexcBad8 2 2 3 2" xfId="5907" xr:uid="{00000000-0005-0000-0000-0000C2130000}"/>
    <cellStyle name="SAPBEXexcBad8 2 2 3 3" xfId="7347" xr:uid="{00000000-0005-0000-0000-0000C3130000}"/>
    <cellStyle name="SAPBEXexcBad8 2 2 3 4" xfId="8759" xr:uid="{00000000-0005-0000-0000-0000C4130000}"/>
    <cellStyle name="SAPBEXexcBad8 2 2 4" xfId="3307" xr:uid="{00000000-0005-0000-0000-0000C5130000}"/>
    <cellStyle name="SAPBEXexcBad8 2 2 4 2" xfId="3771" xr:uid="{00000000-0005-0000-0000-0000C6130000}"/>
    <cellStyle name="SAPBEXexcBad8 2 2 4 3" xfId="7528" xr:uid="{00000000-0005-0000-0000-0000C7130000}"/>
    <cellStyle name="SAPBEXexcBad8 2 2 4 4" xfId="8940" xr:uid="{00000000-0005-0000-0000-0000C8130000}"/>
    <cellStyle name="SAPBEXexcBad8 2 2 5" xfId="3469" xr:uid="{00000000-0005-0000-0000-0000C9130000}"/>
    <cellStyle name="SAPBEXexcBad8 2 2 5 2" xfId="4218" xr:uid="{00000000-0005-0000-0000-0000CA130000}"/>
    <cellStyle name="SAPBEXexcBad8 2 2 5 3" xfId="7690" xr:uid="{00000000-0005-0000-0000-0000CB130000}"/>
    <cellStyle name="SAPBEXexcBad8 2 2 5 4" xfId="9102" xr:uid="{00000000-0005-0000-0000-0000CC130000}"/>
    <cellStyle name="SAPBEXexcBad8 2 2 6" xfId="4099" xr:uid="{00000000-0005-0000-0000-0000CD130000}"/>
    <cellStyle name="SAPBEXexcBad8 2 2 7" xfId="5771" xr:uid="{00000000-0005-0000-0000-0000CE130000}"/>
    <cellStyle name="SAPBEXexcBad8 2 2 8" xfId="5132" xr:uid="{00000000-0005-0000-0000-0000CF130000}"/>
    <cellStyle name="SAPBEXexcBad8 2 3" xfId="2132" xr:uid="{00000000-0005-0000-0000-0000D0130000}"/>
    <cellStyle name="SAPBEXexcBad8 2 3 2" xfId="5494" xr:uid="{00000000-0005-0000-0000-0000D1130000}"/>
    <cellStyle name="SAPBEXexcBad8 2 3 3" xfId="6638" xr:uid="{00000000-0005-0000-0000-0000D2130000}"/>
    <cellStyle name="SAPBEXexcBad8 2 3 4" xfId="8103" xr:uid="{00000000-0005-0000-0000-0000D3130000}"/>
    <cellStyle name="SAPBEXexcBad8 2 4" xfId="2867" xr:uid="{00000000-0005-0000-0000-0000D4130000}"/>
    <cellStyle name="SAPBEXexcBad8 2 4 2" xfId="5332" xr:uid="{00000000-0005-0000-0000-0000D5130000}"/>
    <cellStyle name="SAPBEXexcBad8 2 4 3" xfId="7088" xr:uid="{00000000-0005-0000-0000-0000D6130000}"/>
    <cellStyle name="SAPBEXexcBad8 2 4 4" xfId="8500" xr:uid="{00000000-0005-0000-0000-0000D7130000}"/>
    <cellStyle name="SAPBEXexcBad8 2 5" xfId="1839" xr:uid="{00000000-0005-0000-0000-0000D8130000}"/>
    <cellStyle name="SAPBEXexcBad8 2 5 2" xfId="4658" xr:uid="{00000000-0005-0000-0000-0000D9130000}"/>
    <cellStyle name="SAPBEXexcBad8 2 5 3" xfId="6434" xr:uid="{00000000-0005-0000-0000-0000DA130000}"/>
    <cellStyle name="SAPBEXexcBad8 2 5 4" xfId="7917" xr:uid="{00000000-0005-0000-0000-0000DB130000}"/>
    <cellStyle name="SAPBEXexcBad8 2 6" xfId="3277" xr:uid="{00000000-0005-0000-0000-0000DC130000}"/>
    <cellStyle name="SAPBEXexcBad8 2 6 2" xfId="3792" xr:uid="{00000000-0005-0000-0000-0000DD130000}"/>
    <cellStyle name="SAPBEXexcBad8 2 6 3" xfId="7498" xr:uid="{00000000-0005-0000-0000-0000DE130000}"/>
    <cellStyle name="SAPBEXexcBad8 2 6 4" xfId="8910" xr:uid="{00000000-0005-0000-0000-0000DF130000}"/>
    <cellStyle name="SAPBEXexcBad8 2 7" xfId="5420" xr:uid="{00000000-0005-0000-0000-0000E0130000}"/>
    <cellStyle name="SAPBEXexcBad8 2 8" xfId="6156" xr:uid="{00000000-0005-0000-0000-0000E1130000}"/>
    <cellStyle name="SAPBEXexcBad8 2 9" xfId="7054" xr:uid="{00000000-0005-0000-0000-0000E2130000}"/>
    <cellStyle name="SAPBEXexcBad8 3" xfId="1235" xr:uid="{00000000-0005-0000-0000-0000E3130000}"/>
    <cellStyle name="SAPBEXexcBad8 3 2" xfId="2395" xr:uid="{00000000-0005-0000-0000-0000E4130000}"/>
    <cellStyle name="SAPBEXexcBad8 3 2 2" xfId="5865" xr:uid="{00000000-0005-0000-0000-0000E5130000}"/>
    <cellStyle name="SAPBEXexcBad8 3 2 3" xfId="6806" xr:uid="{00000000-0005-0000-0000-0000E6130000}"/>
    <cellStyle name="SAPBEXexcBad8 3 2 4" xfId="8253" xr:uid="{00000000-0005-0000-0000-0000E7130000}"/>
    <cellStyle name="SAPBEXexcBad8 3 3" xfId="3035" xr:uid="{00000000-0005-0000-0000-0000E8130000}"/>
    <cellStyle name="SAPBEXexcBad8 3 3 2" xfId="6001" xr:uid="{00000000-0005-0000-0000-0000E9130000}"/>
    <cellStyle name="SAPBEXexcBad8 3 3 3" xfId="7256" xr:uid="{00000000-0005-0000-0000-0000EA130000}"/>
    <cellStyle name="SAPBEXexcBad8 3 3 4" xfId="8668" xr:uid="{00000000-0005-0000-0000-0000EB130000}"/>
    <cellStyle name="SAPBEXexcBad8 3 4" xfId="1920" xr:uid="{00000000-0005-0000-0000-0000EC130000}"/>
    <cellStyle name="SAPBEXexcBad8 3 4 2" xfId="5389" xr:uid="{00000000-0005-0000-0000-0000ED130000}"/>
    <cellStyle name="SAPBEXexcBad8 3 4 3" xfId="6515" xr:uid="{00000000-0005-0000-0000-0000EE130000}"/>
    <cellStyle name="SAPBEXexcBad8 3 4 4" xfId="7998" xr:uid="{00000000-0005-0000-0000-0000EF130000}"/>
    <cellStyle name="SAPBEXexcBad8 3 5" xfId="1797" xr:uid="{00000000-0005-0000-0000-0000F0130000}"/>
    <cellStyle name="SAPBEXexcBad8 3 5 2" xfId="4294" xr:uid="{00000000-0005-0000-0000-0000F1130000}"/>
    <cellStyle name="SAPBEXexcBad8 3 5 3" xfId="6396" xr:uid="{00000000-0005-0000-0000-0000F2130000}"/>
    <cellStyle name="SAPBEXexcBad8 3 5 4" xfId="7880" xr:uid="{00000000-0005-0000-0000-0000F3130000}"/>
    <cellStyle name="SAPBEXexcBad8 3 6" xfId="5761" xr:uid="{00000000-0005-0000-0000-0000F4130000}"/>
    <cellStyle name="SAPBEXexcBad8 3 7" xfId="5910" xr:uid="{00000000-0005-0000-0000-0000F5130000}"/>
    <cellStyle name="SAPBEXexcBad8 3 8" xfId="5189" xr:uid="{00000000-0005-0000-0000-0000F6130000}"/>
    <cellStyle name="SAPBEXexcBad9" xfId="319" xr:uid="{00000000-0005-0000-0000-0000F7130000}"/>
    <cellStyle name="SAPBEXexcBad9 2" xfId="971" xr:uid="{00000000-0005-0000-0000-0000F8130000}"/>
    <cellStyle name="SAPBEXexcBad9 2 2" xfId="1419" xr:uid="{00000000-0005-0000-0000-0000F9130000}"/>
    <cellStyle name="SAPBEXexcBad9 2 2 2" xfId="2579" xr:uid="{00000000-0005-0000-0000-0000FA130000}"/>
    <cellStyle name="SAPBEXexcBad9 2 2 2 2" xfId="4963" xr:uid="{00000000-0005-0000-0000-0000FB130000}"/>
    <cellStyle name="SAPBEXexcBad9 2 2 2 3" xfId="6896" xr:uid="{00000000-0005-0000-0000-0000FC130000}"/>
    <cellStyle name="SAPBEXexcBad9 2 2 2 4" xfId="8325" xr:uid="{00000000-0005-0000-0000-0000FD130000}"/>
    <cellStyle name="SAPBEXexcBad9 2 2 3" xfId="3127" xr:uid="{00000000-0005-0000-0000-0000FE130000}"/>
    <cellStyle name="SAPBEXexcBad9 2 2 3 2" xfId="4973" xr:uid="{00000000-0005-0000-0000-0000FF130000}"/>
    <cellStyle name="SAPBEXexcBad9 2 2 3 3" xfId="7348" xr:uid="{00000000-0005-0000-0000-000000140000}"/>
    <cellStyle name="SAPBEXexcBad9 2 2 3 4" xfId="8760" xr:uid="{00000000-0005-0000-0000-000001140000}"/>
    <cellStyle name="SAPBEXexcBad9 2 2 4" xfId="3308" xr:uid="{00000000-0005-0000-0000-000002140000}"/>
    <cellStyle name="SAPBEXexcBad9 2 2 4 2" xfId="3770" xr:uid="{00000000-0005-0000-0000-000003140000}"/>
    <cellStyle name="SAPBEXexcBad9 2 2 4 3" xfId="7529" xr:uid="{00000000-0005-0000-0000-000004140000}"/>
    <cellStyle name="SAPBEXexcBad9 2 2 4 4" xfId="8941" xr:uid="{00000000-0005-0000-0000-000005140000}"/>
    <cellStyle name="SAPBEXexcBad9 2 2 5" xfId="3470" xr:uid="{00000000-0005-0000-0000-000006140000}"/>
    <cellStyle name="SAPBEXexcBad9 2 2 5 2" xfId="3657" xr:uid="{00000000-0005-0000-0000-000007140000}"/>
    <cellStyle name="SAPBEXexcBad9 2 2 5 3" xfId="7691" xr:uid="{00000000-0005-0000-0000-000008140000}"/>
    <cellStyle name="SAPBEXexcBad9 2 2 5 4" xfId="9103" xr:uid="{00000000-0005-0000-0000-000009140000}"/>
    <cellStyle name="SAPBEXexcBad9 2 2 6" xfId="4084" xr:uid="{00000000-0005-0000-0000-00000A140000}"/>
    <cellStyle name="SAPBEXexcBad9 2 2 7" xfId="6088" xr:uid="{00000000-0005-0000-0000-00000B140000}"/>
    <cellStyle name="SAPBEXexcBad9 2 2 8" xfId="6227" xr:uid="{00000000-0005-0000-0000-00000C140000}"/>
    <cellStyle name="SAPBEXexcBad9 2 3" xfId="2133" xr:uid="{00000000-0005-0000-0000-00000D140000}"/>
    <cellStyle name="SAPBEXexcBad9 2 3 2" xfId="4647" xr:uid="{00000000-0005-0000-0000-00000E140000}"/>
    <cellStyle name="SAPBEXexcBad9 2 3 3" xfId="6639" xr:uid="{00000000-0005-0000-0000-00000F140000}"/>
    <cellStyle name="SAPBEXexcBad9 2 3 4" xfId="8104" xr:uid="{00000000-0005-0000-0000-000010140000}"/>
    <cellStyle name="SAPBEXexcBad9 2 4" xfId="2868" xr:uid="{00000000-0005-0000-0000-000011140000}"/>
    <cellStyle name="SAPBEXexcBad9 2 4 2" xfId="6287" xr:uid="{00000000-0005-0000-0000-000012140000}"/>
    <cellStyle name="SAPBEXexcBad9 2 4 3" xfId="7089" xr:uid="{00000000-0005-0000-0000-000013140000}"/>
    <cellStyle name="SAPBEXexcBad9 2 4 4" xfId="8501" xr:uid="{00000000-0005-0000-0000-000014140000}"/>
    <cellStyle name="SAPBEXexcBad9 2 5" xfId="1828" xr:uid="{00000000-0005-0000-0000-000015140000}"/>
    <cellStyle name="SAPBEXexcBad9 2 5 2" xfId="4305" xr:uid="{00000000-0005-0000-0000-000016140000}"/>
    <cellStyle name="SAPBEXexcBad9 2 5 3" xfId="6423" xr:uid="{00000000-0005-0000-0000-000017140000}"/>
    <cellStyle name="SAPBEXexcBad9 2 5 4" xfId="7906" xr:uid="{00000000-0005-0000-0000-000018140000}"/>
    <cellStyle name="SAPBEXexcBad9 2 6" xfId="2027" xr:uid="{00000000-0005-0000-0000-000019140000}"/>
    <cellStyle name="SAPBEXexcBad9 2 6 2" xfId="4727" xr:uid="{00000000-0005-0000-0000-00001A140000}"/>
    <cellStyle name="SAPBEXexcBad9 2 6 3" xfId="6615" xr:uid="{00000000-0005-0000-0000-00001B140000}"/>
    <cellStyle name="SAPBEXexcBad9 2 6 4" xfId="8096" xr:uid="{00000000-0005-0000-0000-00001C140000}"/>
    <cellStyle name="SAPBEXexcBad9 2 7" xfId="4575" xr:uid="{00000000-0005-0000-0000-00001D140000}"/>
    <cellStyle name="SAPBEXexcBad9 2 8" xfId="5343" xr:uid="{00000000-0005-0000-0000-00001E140000}"/>
    <cellStyle name="SAPBEXexcBad9 2 9" xfId="5421" xr:uid="{00000000-0005-0000-0000-00001F140000}"/>
    <cellStyle name="SAPBEXexcBad9 3" xfId="1236" xr:uid="{00000000-0005-0000-0000-000020140000}"/>
    <cellStyle name="SAPBEXexcBad9 3 2" xfId="2396" xr:uid="{00000000-0005-0000-0000-000021140000}"/>
    <cellStyle name="SAPBEXexcBad9 3 2 2" xfId="5331" xr:uid="{00000000-0005-0000-0000-000022140000}"/>
    <cellStyle name="SAPBEXexcBad9 3 2 3" xfId="6807" xr:uid="{00000000-0005-0000-0000-000023140000}"/>
    <cellStyle name="SAPBEXexcBad9 3 2 4" xfId="8254" xr:uid="{00000000-0005-0000-0000-000024140000}"/>
    <cellStyle name="SAPBEXexcBad9 3 3" xfId="3036" xr:uid="{00000000-0005-0000-0000-000025140000}"/>
    <cellStyle name="SAPBEXexcBad9 3 3 2" xfId="5624" xr:uid="{00000000-0005-0000-0000-000026140000}"/>
    <cellStyle name="SAPBEXexcBad9 3 3 3" xfId="7257" xr:uid="{00000000-0005-0000-0000-000027140000}"/>
    <cellStyle name="SAPBEXexcBad9 3 3 4" xfId="8669" xr:uid="{00000000-0005-0000-0000-000028140000}"/>
    <cellStyle name="SAPBEXexcBad9 3 4" xfId="1802" xr:uid="{00000000-0005-0000-0000-000029140000}"/>
    <cellStyle name="SAPBEXexcBad9 3 4 2" xfId="5667" xr:uid="{00000000-0005-0000-0000-00002A140000}"/>
    <cellStyle name="SAPBEXexcBad9 3 4 3" xfId="6401" xr:uid="{00000000-0005-0000-0000-00002B140000}"/>
    <cellStyle name="SAPBEXexcBad9 3 4 4" xfId="7885" xr:uid="{00000000-0005-0000-0000-00002C140000}"/>
    <cellStyle name="SAPBEXexcBad9 3 5" xfId="1727" xr:uid="{00000000-0005-0000-0000-00002D140000}"/>
    <cellStyle name="SAPBEXexcBad9 3 5 2" xfId="4677" xr:uid="{00000000-0005-0000-0000-00002E140000}"/>
    <cellStyle name="SAPBEXexcBad9 3 5 3" xfId="5956" xr:uid="{00000000-0005-0000-0000-00002F140000}"/>
    <cellStyle name="SAPBEXexcBad9 3 5 4" xfId="4380" xr:uid="{00000000-0005-0000-0000-000030140000}"/>
    <cellStyle name="SAPBEXexcBad9 3 6" xfId="5209" xr:uid="{00000000-0005-0000-0000-000031140000}"/>
    <cellStyle name="SAPBEXexcBad9 3 7" xfId="5569" xr:uid="{00000000-0005-0000-0000-000032140000}"/>
    <cellStyle name="SAPBEXexcBad9 3 8" xfId="5688" xr:uid="{00000000-0005-0000-0000-000033140000}"/>
    <cellStyle name="SAPBEXexcCritical4" xfId="320" xr:uid="{00000000-0005-0000-0000-000034140000}"/>
    <cellStyle name="SAPBEXexcCritical4 2" xfId="972" xr:uid="{00000000-0005-0000-0000-000035140000}"/>
    <cellStyle name="SAPBEXexcCritical4 2 2" xfId="1420" xr:uid="{00000000-0005-0000-0000-000036140000}"/>
    <cellStyle name="SAPBEXexcCritical4 2 2 2" xfId="2580" xr:uid="{00000000-0005-0000-0000-000037140000}"/>
    <cellStyle name="SAPBEXexcCritical4 2 2 2 2" xfId="5119" xr:uid="{00000000-0005-0000-0000-000038140000}"/>
    <cellStyle name="SAPBEXexcCritical4 2 2 2 3" xfId="6897" xr:uid="{00000000-0005-0000-0000-000039140000}"/>
    <cellStyle name="SAPBEXexcCritical4 2 2 2 4" xfId="8326" xr:uid="{00000000-0005-0000-0000-00003A140000}"/>
    <cellStyle name="SAPBEXexcCritical4 2 2 3" xfId="3128" xr:uid="{00000000-0005-0000-0000-00003B140000}"/>
    <cellStyle name="SAPBEXexcCritical4 2 2 3 2" xfId="5828" xr:uid="{00000000-0005-0000-0000-00003C140000}"/>
    <cellStyle name="SAPBEXexcCritical4 2 2 3 3" xfId="7349" xr:uid="{00000000-0005-0000-0000-00003D140000}"/>
    <cellStyle name="SAPBEXexcCritical4 2 2 3 4" xfId="8761" xr:uid="{00000000-0005-0000-0000-00003E140000}"/>
    <cellStyle name="SAPBEXexcCritical4 2 2 4" xfId="3309" xr:uid="{00000000-0005-0000-0000-00003F140000}"/>
    <cellStyle name="SAPBEXexcCritical4 2 2 4 2" xfId="3769" xr:uid="{00000000-0005-0000-0000-000040140000}"/>
    <cellStyle name="SAPBEXexcCritical4 2 2 4 3" xfId="7530" xr:uid="{00000000-0005-0000-0000-000041140000}"/>
    <cellStyle name="SAPBEXexcCritical4 2 2 4 4" xfId="8942" xr:uid="{00000000-0005-0000-0000-000042140000}"/>
    <cellStyle name="SAPBEXexcCritical4 2 2 5" xfId="3471" xr:uid="{00000000-0005-0000-0000-000043140000}"/>
    <cellStyle name="SAPBEXexcCritical4 2 2 5 2" xfId="3656" xr:uid="{00000000-0005-0000-0000-000044140000}"/>
    <cellStyle name="SAPBEXexcCritical4 2 2 5 3" xfId="7692" xr:uid="{00000000-0005-0000-0000-000045140000}"/>
    <cellStyle name="SAPBEXexcCritical4 2 2 5 4" xfId="9104" xr:uid="{00000000-0005-0000-0000-000046140000}"/>
    <cellStyle name="SAPBEXexcCritical4 2 2 6" xfId="3942" xr:uid="{00000000-0005-0000-0000-000047140000}"/>
    <cellStyle name="SAPBEXexcCritical4 2 2 7" xfId="5107" xr:uid="{00000000-0005-0000-0000-000048140000}"/>
    <cellStyle name="SAPBEXexcCritical4 2 2 8" xfId="4306" xr:uid="{00000000-0005-0000-0000-000049140000}"/>
    <cellStyle name="SAPBEXexcCritical4 2 3" xfId="2134" xr:uid="{00000000-0005-0000-0000-00004A140000}"/>
    <cellStyle name="SAPBEXexcCritical4 2 3 2" xfId="5364" xr:uid="{00000000-0005-0000-0000-00004B140000}"/>
    <cellStyle name="SAPBEXexcCritical4 2 3 3" xfId="6640" xr:uid="{00000000-0005-0000-0000-00004C140000}"/>
    <cellStyle name="SAPBEXexcCritical4 2 3 4" xfId="8105" xr:uid="{00000000-0005-0000-0000-00004D140000}"/>
    <cellStyle name="SAPBEXexcCritical4 2 4" xfId="2869" xr:uid="{00000000-0005-0000-0000-00004E140000}"/>
    <cellStyle name="SAPBEXexcCritical4 2 4 2" xfId="6176" xr:uid="{00000000-0005-0000-0000-00004F140000}"/>
    <cellStyle name="SAPBEXexcCritical4 2 4 3" xfId="7090" xr:uid="{00000000-0005-0000-0000-000050140000}"/>
    <cellStyle name="SAPBEXexcCritical4 2 4 4" xfId="8502" xr:uid="{00000000-0005-0000-0000-000051140000}"/>
    <cellStyle name="SAPBEXexcCritical4 2 5" xfId="1785" xr:uid="{00000000-0005-0000-0000-000052140000}"/>
    <cellStyle name="SAPBEXexcCritical4 2 5 2" xfId="5345" xr:uid="{00000000-0005-0000-0000-000053140000}"/>
    <cellStyle name="SAPBEXexcCritical4 2 5 3" xfId="6384" xr:uid="{00000000-0005-0000-0000-000054140000}"/>
    <cellStyle name="SAPBEXexcCritical4 2 5 4" xfId="7868" xr:uid="{00000000-0005-0000-0000-000055140000}"/>
    <cellStyle name="SAPBEXexcCritical4 2 6" xfId="3106" xr:uid="{00000000-0005-0000-0000-000056140000}"/>
    <cellStyle name="SAPBEXexcCritical4 2 6 2" xfId="5928" xr:uid="{00000000-0005-0000-0000-000057140000}"/>
    <cellStyle name="SAPBEXexcCritical4 2 6 3" xfId="7327" xr:uid="{00000000-0005-0000-0000-000058140000}"/>
    <cellStyle name="SAPBEXexcCritical4 2 6 4" xfId="8739" xr:uid="{00000000-0005-0000-0000-000059140000}"/>
    <cellStyle name="SAPBEXexcCritical4 2 7" xfId="5871" xr:uid="{00000000-0005-0000-0000-00005A140000}"/>
    <cellStyle name="SAPBEXexcCritical4 2 8" xfId="3951" xr:uid="{00000000-0005-0000-0000-00005B140000}"/>
    <cellStyle name="SAPBEXexcCritical4 2 9" xfId="6232" xr:uid="{00000000-0005-0000-0000-00005C140000}"/>
    <cellStyle name="SAPBEXexcCritical4 3" xfId="1237" xr:uid="{00000000-0005-0000-0000-00005D140000}"/>
    <cellStyle name="SAPBEXexcCritical4 3 2" xfId="2397" xr:uid="{00000000-0005-0000-0000-00005E140000}"/>
    <cellStyle name="SAPBEXexcCritical4 3 2 2" xfId="6286" xr:uid="{00000000-0005-0000-0000-00005F140000}"/>
    <cellStyle name="SAPBEXexcCritical4 3 2 3" xfId="6808" xr:uid="{00000000-0005-0000-0000-000060140000}"/>
    <cellStyle name="SAPBEXexcCritical4 3 2 4" xfId="8255" xr:uid="{00000000-0005-0000-0000-000061140000}"/>
    <cellStyle name="SAPBEXexcCritical4 3 3" xfId="3037" xr:uid="{00000000-0005-0000-0000-000062140000}"/>
    <cellStyle name="SAPBEXexcCritical4 3 3 2" xfId="4776" xr:uid="{00000000-0005-0000-0000-000063140000}"/>
    <cellStyle name="SAPBEXexcCritical4 3 3 3" xfId="7258" xr:uid="{00000000-0005-0000-0000-000064140000}"/>
    <cellStyle name="SAPBEXexcCritical4 3 3 4" xfId="8670" xr:uid="{00000000-0005-0000-0000-000065140000}"/>
    <cellStyle name="SAPBEXexcCritical4 3 4" xfId="1817" xr:uid="{00000000-0005-0000-0000-000066140000}"/>
    <cellStyle name="SAPBEXexcCritical4 3 4 2" xfId="5691" xr:uid="{00000000-0005-0000-0000-000067140000}"/>
    <cellStyle name="SAPBEXexcCritical4 3 4 3" xfId="6415" xr:uid="{00000000-0005-0000-0000-000068140000}"/>
    <cellStyle name="SAPBEXexcCritical4 3 4 4" xfId="7898" xr:uid="{00000000-0005-0000-0000-000069140000}"/>
    <cellStyle name="SAPBEXexcCritical4 3 5" xfId="1757" xr:uid="{00000000-0005-0000-0000-00006A140000}"/>
    <cellStyle name="SAPBEXexcCritical4 3 5 2" xfId="5533" xr:uid="{00000000-0005-0000-0000-00006B140000}"/>
    <cellStyle name="SAPBEXexcCritical4 3 5 3" xfId="6356" xr:uid="{00000000-0005-0000-0000-00006C140000}"/>
    <cellStyle name="SAPBEXexcCritical4 3 5 4" xfId="7840" xr:uid="{00000000-0005-0000-0000-00006D140000}"/>
    <cellStyle name="SAPBEXexcCritical4 3 6" xfId="6184" xr:uid="{00000000-0005-0000-0000-00006E140000}"/>
    <cellStyle name="SAPBEXexcCritical4 3 7" xfId="4959" xr:uid="{00000000-0005-0000-0000-00006F140000}"/>
    <cellStyle name="SAPBEXexcCritical4 3 8" xfId="5868" xr:uid="{00000000-0005-0000-0000-000070140000}"/>
    <cellStyle name="SAPBEXexcCritical5" xfId="321" xr:uid="{00000000-0005-0000-0000-000071140000}"/>
    <cellStyle name="SAPBEXexcCritical5 2" xfId="973" xr:uid="{00000000-0005-0000-0000-000072140000}"/>
    <cellStyle name="SAPBEXexcCritical5 2 2" xfId="1421" xr:uid="{00000000-0005-0000-0000-000073140000}"/>
    <cellStyle name="SAPBEXexcCritical5 2 2 2" xfId="2581" xr:uid="{00000000-0005-0000-0000-000074140000}"/>
    <cellStyle name="SAPBEXexcCritical5 2 2 2 2" xfId="5841" xr:uid="{00000000-0005-0000-0000-000075140000}"/>
    <cellStyle name="SAPBEXexcCritical5 2 2 2 3" xfId="6898" xr:uid="{00000000-0005-0000-0000-000076140000}"/>
    <cellStyle name="SAPBEXexcCritical5 2 2 2 4" xfId="8327" xr:uid="{00000000-0005-0000-0000-000077140000}"/>
    <cellStyle name="SAPBEXexcCritical5 2 2 3" xfId="3129" xr:uid="{00000000-0005-0000-0000-000078140000}"/>
    <cellStyle name="SAPBEXexcCritical5 2 2 3 2" xfId="5296" xr:uid="{00000000-0005-0000-0000-000079140000}"/>
    <cellStyle name="SAPBEXexcCritical5 2 2 3 3" xfId="7350" xr:uid="{00000000-0005-0000-0000-00007A140000}"/>
    <cellStyle name="SAPBEXexcCritical5 2 2 3 4" xfId="8762" xr:uid="{00000000-0005-0000-0000-00007B140000}"/>
    <cellStyle name="SAPBEXexcCritical5 2 2 4" xfId="3310" xr:uid="{00000000-0005-0000-0000-00007C140000}"/>
    <cellStyle name="SAPBEXexcCritical5 2 2 4 2" xfId="4263" xr:uid="{00000000-0005-0000-0000-00007D140000}"/>
    <cellStyle name="SAPBEXexcCritical5 2 2 4 3" xfId="7531" xr:uid="{00000000-0005-0000-0000-00007E140000}"/>
    <cellStyle name="SAPBEXexcCritical5 2 2 4 4" xfId="8943" xr:uid="{00000000-0005-0000-0000-00007F140000}"/>
    <cellStyle name="SAPBEXexcCritical5 2 2 5" xfId="3472" xr:uid="{00000000-0005-0000-0000-000080140000}"/>
    <cellStyle name="SAPBEXexcCritical5 2 2 5 2" xfId="3655" xr:uid="{00000000-0005-0000-0000-000081140000}"/>
    <cellStyle name="SAPBEXexcCritical5 2 2 5 3" xfId="7693" xr:uid="{00000000-0005-0000-0000-000082140000}"/>
    <cellStyle name="SAPBEXexcCritical5 2 2 5 4" xfId="9105" xr:uid="{00000000-0005-0000-0000-000083140000}"/>
    <cellStyle name="SAPBEXexcCritical5 2 2 6" xfId="3880" xr:uid="{00000000-0005-0000-0000-000084140000}"/>
    <cellStyle name="SAPBEXexcCritical5 2 2 7" xfId="6204" xr:uid="{00000000-0005-0000-0000-000085140000}"/>
    <cellStyle name="SAPBEXexcCritical5 2 2 8" xfId="5729" xr:uid="{00000000-0005-0000-0000-000086140000}"/>
    <cellStyle name="SAPBEXexcCritical5 2 3" xfId="2135" xr:uid="{00000000-0005-0000-0000-000087140000}"/>
    <cellStyle name="SAPBEXexcCritical5 2 3 2" xfId="5697" xr:uid="{00000000-0005-0000-0000-000088140000}"/>
    <cellStyle name="SAPBEXexcCritical5 2 3 3" xfId="6641" xr:uid="{00000000-0005-0000-0000-000089140000}"/>
    <cellStyle name="SAPBEXexcCritical5 2 3 4" xfId="8106" xr:uid="{00000000-0005-0000-0000-00008A140000}"/>
    <cellStyle name="SAPBEXexcCritical5 2 4" xfId="2870" xr:uid="{00000000-0005-0000-0000-00008B140000}"/>
    <cellStyle name="SAPBEXexcCritical5 2 4 2" xfId="6043" xr:uid="{00000000-0005-0000-0000-00008C140000}"/>
    <cellStyle name="SAPBEXexcCritical5 2 4 3" xfId="7091" xr:uid="{00000000-0005-0000-0000-00008D140000}"/>
    <cellStyle name="SAPBEXexcCritical5 2 4 4" xfId="8503" xr:uid="{00000000-0005-0000-0000-00008E140000}"/>
    <cellStyle name="SAPBEXexcCritical5 2 5" xfId="1866" xr:uid="{00000000-0005-0000-0000-00008F140000}"/>
    <cellStyle name="SAPBEXexcCritical5 2 5 2" xfId="4822" xr:uid="{00000000-0005-0000-0000-000090140000}"/>
    <cellStyle name="SAPBEXexcCritical5 2 5 3" xfId="6461" xr:uid="{00000000-0005-0000-0000-000091140000}"/>
    <cellStyle name="SAPBEXexcCritical5 2 5 4" xfId="7944" xr:uid="{00000000-0005-0000-0000-000092140000}"/>
    <cellStyle name="SAPBEXexcCritical5 2 6" xfId="1741" xr:uid="{00000000-0005-0000-0000-000093140000}"/>
    <cellStyle name="SAPBEXexcCritical5 2 6 2" xfId="5180" xr:uid="{00000000-0005-0000-0000-000094140000}"/>
    <cellStyle name="SAPBEXexcCritical5 2 6 3" xfId="6045" xr:uid="{00000000-0005-0000-0000-000095140000}"/>
    <cellStyle name="SAPBEXexcCritical5 2 6 4" xfId="5773" xr:uid="{00000000-0005-0000-0000-000096140000}"/>
    <cellStyle name="SAPBEXexcCritical5 2 7" xfId="4967" xr:uid="{00000000-0005-0000-0000-000097140000}"/>
    <cellStyle name="SAPBEXexcCritical5 2 8" xfId="3881" xr:uid="{00000000-0005-0000-0000-000098140000}"/>
    <cellStyle name="SAPBEXexcCritical5 2 9" xfId="4066" xr:uid="{00000000-0005-0000-0000-000099140000}"/>
    <cellStyle name="SAPBEXexcCritical5 3" xfId="1238" xr:uid="{00000000-0005-0000-0000-00009A140000}"/>
    <cellStyle name="SAPBEXexcCritical5 3 2" xfId="2398" xr:uid="{00000000-0005-0000-0000-00009B140000}"/>
    <cellStyle name="SAPBEXexcCritical5 3 2 2" xfId="6175" xr:uid="{00000000-0005-0000-0000-00009C140000}"/>
    <cellStyle name="SAPBEXexcCritical5 3 2 3" xfId="6809" xr:uid="{00000000-0005-0000-0000-00009D140000}"/>
    <cellStyle name="SAPBEXexcCritical5 3 2 4" xfId="8256" xr:uid="{00000000-0005-0000-0000-00009E140000}"/>
    <cellStyle name="SAPBEXexcCritical5 3 3" xfId="3038" xr:uid="{00000000-0005-0000-0000-00009F140000}"/>
    <cellStyle name="SAPBEXexcCritical5 3 3 2" xfId="4443" xr:uid="{00000000-0005-0000-0000-0000A0140000}"/>
    <cellStyle name="SAPBEXexcCritical5 3 3 3" xfId="7259" xr:uid="{00000000-0005-0000-0000-0000A1140000}"/>
    <cellStyle name="SAPBEXexcCritical5 3 3 4" xfId="8671" xr:uid="{00000000-0005-0000-0000-0000A2140000}"/>
    <cellStyle name="SAPBEXexcCritical5 3 4" xfId="1803" xr:uid="{00000000-0005-0000-0000-0000A3140000}"/>
    <cellStyle name="SAPBEXexcCritical5 3 4 2" xfId="4816" xr:uid="{00000000-0005-0000-0000-0000A4140000}"/>
    <cellStyle name="SAPBEXexcCritical5 3 4 3" xfId="6402" xr:uid="{00000000-0005-0000-0000-0000A5140000}"/>
    <cellStyle name="SAPBEXexcCritical5 3 4 4" xfId="7886" xr:uid="{00000000-0005-0000-0000-0000A6140000}"/>
    <cellStyle name="SAPBEXexcCritical5 3 5" xfId="2000" xr:uid="{00000000-0005-0000-0000-0000A7140000}"/>
    <cellStyle name="SAPBEXexcCritical5 3 5 2" xfId="5715" xr:uid="{00000000-0005-0000-0000-0000A8140000}"/>
    <cellStyle name="SAPBEXexcCritical5 3 5 3" xfId="6588" xr:uid="{00000000-0005-0000-0000-0000A9140000}"/>
    <cellStyle name="SAPBEXexcCritical5 3 5 4" xfId="8069" xr:uid="{00000000-0005-0000-0000-0000AA140000}"/>
    <cellStyle name="SAPBEXexcCritical5 3 6" xfId="6063" xr:uid="{00000000-0005-0000-0000-0000AB140000}"/>
    <cellStyle name="SAPBEXexcCritical5 3 7" xfId="4962" xr:uid="{00000000-0005-0000-0000-0000AC140000}"/>
    <cellStyle name="SAPBEXexcCritical5 3 8" xfId="4397" xr:uid="{00000000-0005-0000-0000-0000AD140000}"/>
    <cellStyle name="SAPBEXexcCritical6" xfId="322" xr:uid="{00000000-0005-0000-0000-0000AE140000}"/>
    <cellStyle name="SAPBEXexcCritical6 2" xfId="974" xr:uid="{00000000-0005-0000-0000-0000AF140000}"/>
    <cellStyle name="SAPBEXexcCritical6 2 2" xfId="1422" xr:uid="{00000000-0005-0000-0000-0000B0140000}"/>
    <cellStyle name="SAPBEXexcCritical6 2 2 2" xfId="2582" xr:uid="{00000000-0005-0000-0000-0000B1140000}"/>
    <cellStyle name="SAPBEXexcCritical6 2 2 2 2" xfId="5309" xr:uid="{00000000-0005-0000-0000-0000B2140000}"/>
    <cellStyle name="SAPBEXexcCritical6 2 2 2 3" xfId="6899" xr:uid="{00000000-0005-0000-0000-0000B3140000}"/>
    <cellStyle name="SAPBEXexcCritical6 2 2 2 4" xfId="8328" xr:uid="{00000000-0005-0000-0000-0000B4140000}"/>
    <cellStyle name="SAPBEXexcCritical6 2 2 3" xfId="3130" xr:uid="{00000000-0005-0000-0000-0000B5140000}"/>
    <cellStyle name="SAPBEXexcCritical6 2 2 3 2" xfId="6249" xr:uid="{00000000-0005-0000-0000-0000B6140000}"/>
    <cellStyle name="SAPBEXexcCritical6 2 2 3 3" xfId="7351" xr:uid="{00000000-0005-0000-0000-0000B7140000}"/>
    <cellStyle name="SAPBEXexcCritical6 2 2 3 4" xfId="8763" xr:uid="{00000000-0005-0000-0000-0000B8140000}"/>
    <cellStyle name="SAPBEXexcCritical6 2 2 4" xfId="3311" xr:uid="{00000000-0005-0000-0000-0000B9140000}"/>
    <cellStyle name="SAPBEXexcCritical6 2 2 4 2" xfId="3768" xr:uid="{00000000-0005-0000-0000-0000BA140000}"/>
    <cellStyle name="SAPBEXexcCritical6 2 2 4 3" xfId="7532" xr:uid="{00000000-0005-0000-0000-0000BB140000}"/>
    <cellStyle name="SAPBEXexcCritical6 2 2 4 4" xfId="8944" xr:uid="{00000000-0005-0000-0000-0000BC140000}"/>
    <cellStyle name="SAPBEXexcCritical6 2 2 5" xfId="3473" xr:uid="{00000000-0005-0000-0000-0000BD140000}"/>
    <cellStyle name="SAPBEXexcCritical6 2 2 5 2" xfId="4217" xr:uid="{00000000-0005-0000-0000-0000BE140000}"/>
    <cellStyle name="SAPBEXexcCritical6 2 2 5 3" xfId="7694" xr:uid="{00000000-0005-0000-0000-0000BF140000}"/>
    <cellStyle name="SAPBEXexcCritical6 2 2 5 4" xfId="9106" xr:uid="{00000000-0005-0000-0000-0000C0140000}"/>
    <cellStyle name="SAPBEXexcCritical6 2 2 6" xfId="3932" xr:uid="{00000000-0005-0000-0000-0000C1140000}"/>
    <cellStyle name="SAPBEXexcCritical6 2 2 7" xfId="5921" xr:uid="{00000000-0005-0000-0000-0000C2140000}"/>
    <cellStyle name="SAPBEXexcCritical6 2 2 8" xfId="5071" xr:uid="{00000000-0005-0000-0000-0000C3140000}"/>
    <cellStyle name="SAPBEXexcCritical6 2 3" xfId="2136" xr:uid="{00000000-0005-0000-0000-0000C4140000}"/>
    <cellStyle name="SAPBEXexcCritical6 2 3 2" xfId="4844" xr:uid="{00000000-0005-0000-0000-0000C5140000}"/>
    <cellStyle name="SAPBEXexcCritical6 2 3 3" xfId="6642" xr:uid="{00000000-0005-0000-0000-0000C6140000}"/>
    <cellStyle name="SAPBEXexcCritical6 2 3 4" xfId="8107" xr:uid="{00000000-0005-0000-0000-0000C7140000}"/>
    <cellStyle name="SAPBEXexcCritical6 2 4" xfId="2871" xr:uid="{00000000-0005-0000-0000-0000C8140000}"/>
    <cellStyle name="SAPBEXexcCritical6 2 4 2" xfId="5665" xr:uid="{00000000-0005-0000-0000-0000C9140000}"/>
    <cellStyle name="SAPBEXexcCritical6 2 4 3" xfId="7092" xr:uid="{00000000-0005-0000-0000-0000CA140000}"/>
    <cellStyle name="SAPBEXexcCritical6 2 4 4" xfId="8504" xr:uid="{00000000-0005-0000-0000-0000CB140000}"/>
    <cellStyle name="SAPBEXexcCritical6 2 5" xfId="1792" xr:uid="{00000000-0005-0000-0000-0000CC140000}"/>
    <cellStyle name="SAPBEXexcCritical6 2 5 2" xfId="5390" xr:uid="{00000000-0005-0000-0000-0000CD140000}"/>
    <cellStyle name="SAPBEXexcCritical6 2 5 3" xfId="6391" xr:uid="{00000000-0005-0000-0000-0000CE140000}"/>
    <cellStyle name="SAPBEXexcCritical6 2 5 4" xfId="7875" xr:uid="{00000000-0005-0000-0000-0000CF140000}"/>
    <cellStyle name="SAPBEXexcCritical6 2 6" xfId="2852" xr:uid="{00000000-0005-0000-0000-0000D0140000}"/>
    <cellStyle name="SAPBEXexcCritical6 2 6 2" xfId="4752" xr:uid="{00000000-0005-0000-0000-0000D1140000}"/>
    <cellStyle name="SAPBEXexcCritical6 2 6 3" xfId="7073" xr:uid="{00000000-0005-0000-0000-0000D2140000}"/>
    <cellStyle name="SAPBEXexcCritical6 2 6 4" xfId="8485" xr:uid="{00000000-0005-0000-0000-0000D3140000}"/>
    <cellStyle name="SAPBEXexcCritical6 2 7" xfId="5768" xr:uid="{00000000-0005-0000-0000-0000D4140000}"/>
    <cellStyle name="SAPBEXexcCritical6 2 8" xfId="6245" xr:uid="{00000000-0005-0000-0000-0000D5140000}"/>
    <cellStyle name="SAPBEXexcCritical6 2 9" xfId="5587" xr:uid="{00000000-0005-0000-0000-0000D6140000}"/>
    <cellStyle name="SAPBEXexcCritical6 3" xfId="1239" xr:uid="{00000000-0005-0000-0000-0000D7140000}"/>
    <cellStyle name="SAPBEXexcCritical6 3 2" xfId="2399" xr:uid="{00000000-0005-0000-0000-0000D8140000}"/>
    <cellStyle name="SAPBEXexcCritical6 3 2 2" xfId="6042" xr:uid="{00000000-0005-0000-0000-0000D9140000}"/>
    <cellStyle name="SAPBEXexcCritical6 3 2 3" xfId="6810" xr:uid="{00000000-0005-0000-0000-0000DA140000}"/>
    <cellStyle name="SAPBEXexcCritical6 3 2 4" xfId="8257" xr:uid="{00000000-0005-0000-0000-0000DB140000}"/>
    <cellStyle name="SAPBEXexcCritical6 3 3" xfId="3039" xr:uid="{00000000-0005-0000-0000-0000DC140000}"/>
    <cellStyle name="SAPBEXexcCritical6 3 3 2" xfId="5008" xr:uid="{00000000-0005-0000-0000-0000DD140000}"/>
    <cellStyle name="SAPBEXexcCritical6 3 3 3" xfId="7260" xr:uid="{00000000-0005-0000-0000-0000DE140000}"/>
    <cellStyle name="SAPBEXexcCritical6 3 3 4" xfId="8672" xr:uid="{00000000-0005-0000-0000-0000DF140000}"/>
    <cellStyle name="SAPBEXexcCritical6 3 4" xfId="1695" xr:uid="{00000000-0005-0000-0000-0000E0140000}"/>
    <cellStyle name="SAPBEXexcCritical6 3 4 2" xfId="4682" xr:uid="{00000000-0005-0000-0000-0000E1140000}"/>
    <cellStyle name="SAPBEXexcCritical6 3 4 3" xfId="4080" xr:uid="{00000000-0005-0000-0000-0000E2140000}"/>
    <cellStyle name="SAPBEXexcCritical6 3 4 4" xfId="5851" xr:uid="{00000000-0005-0000-0000-0000E3140000}"/>
    <cellStyle name="SAPBEXexcCritical6 3 5" xfId="1965" xr:uid="{00000000-0005-0000-0000-0000E4140000}"/>
    <cellStyle name="SAPBEXexcCritical6 3 5 2" xfId="5170" xr:uid="{00000000-0005-0000-0000-0000E5140000}"/>
    <cellStyle name="SAPBEXexcCritical6 3 5 3" xfId="6553" xr:uid="{00000000-0005-0000-0000-0000E6140000}"/>
    <cellStyle name="SAPBEXexcCritical6 3 5 4" xfId="8034" xr:uid="{00000000-0005-0000-0000-0000E7140000}"/>
    <cellStyle name="SAPBEXexcCritical6 3 6" xfId="5931" xr:uid="{00000000-0005-0000-0000-0000E8140000}"/>
    <cellStyle name="SAPBEXexcCritical6 3 7" xfId="5959" xr:uid="{00000000-0005-0000-0000-0000E9140000}"/>
    <cellStyle name="SAPBEXexcCritical6 3 8" xfId="6147" xr:uid="{00000000-0005-0000-0000-0000EA140000}"/>
    <cellStyle name="SAPBEXexcGood1" xfId="323" xr:uid="{00000000-0005-0000-0000-0000EB140000}"/>
    <cellStyle name="SAPBEXexcGood1 2" xfId="975" xr:uid="{00000000-0005-0000-0000-0000EC140000}"/>
    <cellStyle name="SAPBEXexcGood1 2 2" xfId="1423" xr:uid="{00000000-0005-0000-0000-0000ED140000}"/>
    <cellStyle name="SAPBEXexcGood1 2 2 2" xfId="2583" xr:uid="{00000000-0005-0000-0000-0000EE140000}"/>
    <cellStyle name="SAPBEXexcGood1 2 2 2 2" xfId="6262" xr:uid="{00000000-0005-0000-0000-0000EF140000}"/>
    <cellStyle name="SAPBEXexcGood1 2 2 2 3" xfId="6900" xr:uid="{00000000-0005-0000-0000-0000F0140000}"/>
    <cellStyle name="SAPBEXexcGood1 2 2 2 4" xfId="8329" xr:uid="{00000000-0005-0000-0000-0000F1140000}"/>
    <cellStyle name="SAPBEXexcGood1 2 2 3" xfId="3131" xr:uid="{00000000-0005-0000-0000-0000F2140000}"/>
    <cellStyle name="SAPBEXexcGood1 2 2 3 2" xfId="6136" xr:uid="{00000000-0005-0000-0000-0000F3140000}"/>
    <cellStyle name="SAPBEXexcGood1 2 2 3 3" xfId="7352" xr:uid="{00000000-0005-0000-0000-0000F4140000}"/>
    <cellStyle name="SAPBEXexcGood1 2 2 3 4" xfId="8764" xr:uid="{00000000-0005-0000-0000-0000F5140000}"/>
    <cellStyle name="SAPBEXexcGood1 2 2 4" xfId="3312" xr:uid="{00000000-0005-0000-0000-0000F6140000}"/>
    <cellStyle name="SAPBEXexcGood1 2 2 4 2" xfId="3767" xr:uid="{00000000-0005-0000-0000-0000F7140000}"/>
    <cellStyle name="SAPBEXexcGood1 2 2 4 3" xfId="7533" xr:uid="{00000000-0005-0000-0000-0000F8140000}"/>
    <cellStyle name="SAPBEXexcGood1 2 2 4 4" xfId="8945" xr:uid="{00000000-0005-0000-0000-0000F9140000}"/>
    <cellStyle name="SAPBEXexcGood1 2 2 5" xfId="3474" xr:uid="{00000000-0005-0000-0000-0000FA140000}"/>
    <cellStyle name="SAPBEXexcGood1 2 2 5 2" xfId="3654" xr:uid="{00000000-0005-0000-0000-0000FB140000}"/>
    <cellStyle name="SAPBEXexcGood1 2 2 5 3" xfId="7695" xr:uid="{00000000-0005-0000-0000-0000FC140000}"/>
    <cellStyle name="SAPBEXexcGood1 2 2 5 4" xfId="9107" xr:uid="{00000000-0005-0000-0000-0000FD140000}"/>
    <cellStyle name="SAPBEXexcGood1 2 2 6" xfId="3946" xr:uid="{00000000-0005-0000-0000-0000FE140000}"/>
    <cellStyle name="SAPBEXexcGood1 2 2 7" xfId="5236" xr:uid="{00000000-0005-0000-0000-0000FF140000}"/>
    <cellStyle name="SAPBEXexcGood1 2 2 8" xfId="5093" xr:uid="{00000000-0005-0000-0000-000000150000}"/>
    <cellStyle name="SAPBEXexcGood1 2 3" xfId="2137" xr:uid="{00000000-0005-0000-0000-000001150000}"/>
    <cellStyle name="SAPBEXexcGood1 2 3 2" xfId="4513" xr:uid="{00000000-0005-0000-0000-000002150000}"/>
    <cellStyle name="SAPBEXexcGood1 2 3 3" xfId="6643" xr:uid="{00000000-0005-0000-0000-000003150000}"/>
    <cellStyle name="SAPBEXexcGood1 2 3 4" xfId="8108" xr:uid="{00000000-0005-0000-0000-000004150000}"/>
    <cellStyle name="SAPBEXexcGood1 2 4" xfId="2872" xr:uid="{00000000-0005-0000-0000-000005150000}"/>
    <cellStyle name="SAPBEXexcGood1 2 4 2" xfId="4814" xr:uid="{00000000-0005-0000-0000-000006150000}"/>
    <cellStyle name="SAPBEXexcGood1 2 4 3" xfId="7093" xr:uid="{00000000-0005-0000-0000-000007150000}"/>
    <cellStyle name="SAPBEXexcGood1 2 4 4" xfId="8505" xr:uid="{00000000-0005-0000-0000-000008150000}"/>
    <cellStyle name="SAPBEXexcGood1 2 5" xfId="1867" xr:uid="{00000000-0005-0000-0000-000009150000}"/>
    <cellStyle name="SAPBEXexcGood1 2 5 2" xfId="4491" xr:uid="{00000000-0005-0000-0000-00000A150000}"/>
    <cellStyle name="SAPBEXexcGood1 2 5 3" xfId="6462" xr:uid="{00000000-0005-0000-0000-00000B150000}"/>
    <cellStyle name="SAPBEXexcGood1 2 5 4" xfId="7945" xr:uid="{00000000-0005-0000-0000-00000C150000}"/>
    <cellStyle name="SAPBEXexcGood1 2 6" xfId="3029" xr:uid="{00000000-0005-0000-0000-00000D150000}"/>
    <cellStyle name="SAPBEXexcGood1 2 6 2" xfId="5964" xr:uid="{00000000-0005-0000-0000-00000E150000}"/>
    <cellStyle name="SAPBEXexcGood1 2 6 3" xfId="7250" xr:uid="{00000000-0005-0000-0000-00000F150000}"/>
    <cellStyle name="SAPBEXexcGood1 2 6 4" xfId="8662" xr:uid="{00000000-0005-0000-0000-000010150000}"/>
    <cellStyle name="SAPBEXexcGood1 2 7" xfId="5217" xr:uid="{00000000-0005-0000-0000-000011150000}"/>
    <cellStyle name="SAPBEXexcGood1 2 8" xfId="5477" xr:uid="{00000000-0005-0000-0000-000012150000}"/>
    <cellStyle name="SAPBEXexcGood1 2 9" xfId="6617" xr:uid="{00000000-0005-0000-0000-000013150000}"/>
    <cellStyle name="SAPBEXexcGood1 3" xfId="1240" xr:uid="{00000000-0005-0000-0000-000014150000}"/>
    <cellStyle name="SAPBEXexcGood1 3 2" xfId="2400" xr:uid="{00000000-0005-0000-0000-000015150000}"/>
    <cellStyle name="SAPBEXexcGood1 3 2 2" xfId="5664" xr:uid="{00000000-0005-0000-0000-000016150000}"/>
    <cellStyle name="SAPBEXexcGood1 3 2 3" xfId="6811" xr:uid="{00000000-0005-0000-0000-000017150000}"/>
    <cellStyle name="SAPBEXexcGood1 3 2 4" xfId="8258" xr:uid="{00000000-0005-0000-0000-000018150000}"/>
    <cellStyle name="SAPBEXexcGood1 3 3" xfId="3040" xr:uid="{00000000-0005-0000-0000-000019150000}"/>
    <cellStyle name="SAPBEXexcGood1 3 3 2" xfId="4903" xr:uid="{00000000-0005-0000-0000-00001A150000}"/>
    <cellStyle name="SAPBEXexcGood1 3 3 3" xfId="7261" xr:uid="{00000000-0005-0000-0000-00001B150000}"/>
    <cellStyle name="SAPBEXexcGood1 3 3 4" xfId="8673" xr:uid="{00000000-0005-0000-0000-00001C150000}"/>
    <cellStyle name="SAPBEXexcGood1 3 4" xfId="1818" xr:uid="{00000000-0005-0000-0000-00001D150000}"/>
    <cellStyle name="SAPBEXexcGood1 3 4 2" xfId="4838" xr:uid="{00000000-0005-0000-0000-00001E150000}"/>
    <cellStyle name="SAPBEXexcGood1 3 4 3" xfId="6416" xr:uid="{00000000-0005-0000-0000-00001F150000}"/>
    <cellStyle name="SAPBEXexcGood1 3 4 4" xfId="7899" xr:uid="{00000000-0005-0000-0000-000020150000}"/>
    <cellStyle name="SAPBEXexcGood1 3 5" xfId="1756" xr:uid="{00000000-0005-0000-0000-000021150000}"/>
    <cellStyle name="SAPBEXexcGood1 3 5 2" xfId="5199" xr:uid="{00000000-0005-0000-0000-000022150000}"/>
    <cellStyle name="SAPBEXexcGood1 3 5 3" xfId="6355" xr:uid="{00000000-0005-0000-0000-000023150000}"/>
    <cellStyle name="SAPBEXexcGood1 3 5 4" xfId="7839" xr:uid="{00000000-0005-0000-0000-000024150000}"/>
    <cellStyle name="SAPBEXexcGood1 3 6" xfId="5541" xr:uid="{00000000-0005-0000-0000-000025150000}"/>
    <cellStyle name="SAPBEXexcGood1 3 7" xfId="4375" xr:uid="{00000000-0005-0000-0000-000026150000}"/>
    <cellStyle name="SAPBEXexcGood1 3 8" xfId="4413" xr:uid="{00000000-0005-0000-0000-000027150000}"/>
    <cellStyle name="SAPBEXexcGood2" xfId="324" xr:uid="{00000000-0005-0000-0000-000028150000}"/>
    <cellStyle name="SAPBEXexcGood2 2" xfId="976" xr:uid="{00000000-0005-0000-0000-000029150000}"/>
    <cellStyle name="SAPBEXexcGood2 2 2" xfId="1424" xr:uid="{00000000-0005-0000-0000-00002A150000}"/>
    <cellStyle name="SAPBEXexcGood2 2 2 2" xfId="2584" xr:uid="{00000000-0005-0000-0000-00002B150000}"/>
    <cellStyle name="SAPBEXexcGood2 2 2 2 2" xfId="6151" xr:uid="{00000000-0005-0000-0000-00002C150000}"/>
    <cellStyle name="SAPBEXexcGood2 2 2 2 3" xfId="6901" xr:uid="{00000000-0005-0000-0000-00002D150000}"/>
    <cellStyle name="SAPBEXexcGood2 2 2 2 4" xfId="8330" xr:uid="{00000000-0005-0000-0000-00002E150000}"/>
    <cellStyle name="SAPBEXexcGood2 2 2 3" xfId="3132" xr:uid="{00000000-0005-0000-0000-00002F150000}"/>
    <cellStyle name="SAPBEXexcGood2 2 2 3 2" xfId="6002" xr:uid="{00000000-0005-0000-0000-000030150000}"/>
    <cellStyle name="SAPBEXexcGood2 2 2 3 3" xfId="7353" xr:uid="{00000000-0005-0000-0000-000031150000}"/>
    <cellStyle name="SAPBEXexcGood2 2 2 3 4" xfId="8765" xr:uid="{00000000-0005-0000-0000-000032150000}"/>
    <cellStyle name="SAPBEXexcGood2 2 2 4" xfId="3313" xr:uid="{00000000-0005-0000-0000-000033150000}"/>
    <cellStyle name="SAPBEXexcGood2 2 2 4 2" xfId="3766" xr:uid="{00000000-0005-0000-0000-000034150000}"/>
    <cellStyle name="SAPBEXexcGood2 2 2 4 3" xfId="7534" xr:uid="{00000000-0005-0000-0000-000035150000}"/>
    <cellStyle name="SAPBEXexcGood2 2 2 4 4" xfId="8946" xr:uid="{00000000-0005-0000-0000-000036150000}"/>
    <cellStyle name="SAPBEXexcGood2 2 2 5" xfId="3475" xr:uid="{00000000-0005-0000-0000-000037150000}"/>
    <cellStyle name="SAPBEXexcGood2 2 2 5 2" xfId="3653" xr:uid="{00000000-0005-0000-0000-000038150000}"/>
    <cellStyle name="SAPBEXexcGood2 2 2 5 3" xfId="7696" xr:uid="{00000000-0005-0000-0000-000039150000}"/>
    <cellStyle name="SAPBEXexcGood2 2 2 5 4" xfId="9108" xr:uid="{00000000-0005-0000-0000-00003A150000}"/>
    <cellStyle name="SAPBEXexcGood2 2 2 6" xfId="3854" xr:uid="{00000000-0005-0000-0000-00003B150000}"/>
    <cellStyle name="SAPBEXexcGood2 2 2 7" xfId="4472" xr:uid="{00000000-0005-0000-0000-00003C150000}"/>
    <cellStyle name="SAPBEXexcGood2 2 2 8" xfId="5975" xr:uid="{00000000-0005-0000-0000-00003D150000}"/>
    <cellStyle name="SAPBEXexcGood2 2 3" xfId="2138" xr:uid="{00000000-0005-0000-0000-00003E150000}"/>
    <cellStyle name="SAPBEXexcGood2 2 3 2" xfId="5202" xr:uid="{00000000-0005-0000-0000-00003F150000}"/>
    <cellStyle name="SAPBEXexcGood2 2 3 3" xfId="6644" xr:uid="{00000000-0005-0000-0000-000040150000}"/>
    <cellStyle name="SAPBEXexcGood2 2 3 4" xfId="8109" xr:uid="{00000000-0005-0000-0000-000041150000}"/>
    <cellStyle name="SAPBEXexcGood2 2 4" xfId="2873" xr:uid="{00000000-0005-0000-0000-000042150000}"/>
    <cellStyle name="SAPBEXexcGood2 2 4 2" xfId="4482" xr:uid="{00000000-0005-0000-0000-000043150000}"/>
    <cellStyle name="SAPBEXexcGood2 2 4 3" xfId="7094" xr:uid="{00000000-0005-0000-0000-000044150000}"/>
    <cellStyle name="SAPBEXexcGood2 2 4 4" xfId="8506" xr:uid="{00000000-0005-0000-0000-000045150000}"/>
    <cellStyle name="SAPBEXexcGood2 2 5" xfId="1868" xr:uid="{00000000-0005-0000-0000-000046150000}"/>
    <cellStyle name="SAPBEXexcGood2 2 5 2" xfId="5182" xr:uid="{00000000-0005-0000-0000-000047150000}"/>
    <cellStyle name="SAPBEXexcGood2 2 5 3" xfId="6463" xr:uid="{00000000-0005-0000-0000-000048150000}"/>
    <cellStyle name="SAPBEXexcGood2 2 5 4" xfId="7946" xr:uid="{00000000-0005-0000-0000-000049150000}"/>
    <cellStyle name="SAPBEXexcGood2 2 6" xfId="1860" xr:uid="{00000000-0005-0000-0000-00004A150000}"/>
    <cellStyle name="SAPBEXexcGood2 2 6 2" xfId="4300" xr:uid="{00000000-0005-0000-0000-00004B150000}"/>
    <cellStyle name="SAPBEXexcGood2 2 6 3" xfId="6455" xr:uid="{00000000-0005-0000-0000-00004C150000}"/>
    <cellStyle name="SAPBEXexcGood2 2 6 4" xfId="7938" xr:uid="{00000000-0005-0000-0000-00004D150000}"/>
    <cellStyle name="SAPBEXexcGood2 2 7" xfId="6190" xr:uid="{00000000-0005-0000-0000-00004E150000}"/>
    <cellStyle name="SAPBEXexcGood2 2 8" xfId="4964" xr:uid="{00000000-0005-0000-0000-00004F150000}"/>
    <cellStyle name="SAPBEXexcGood2 2 9" xfId="6874" xr:uid="{00000000-0005-0000-0000-000050150000}"/>
    <cellStyle name="SAPBEXexcGood2 3" xfId="1241" xr:uid="{00000000-0005-0000-0000-000051150000}"/>
    <cellStyle name="SAPBEXexcGood2 3 2" xfId="2401" xr:uid="{00000000-0005-0000-0000-000052150000}"/>
    <cellStyle name="SAPBEXexcGood2 3 2 2" xfId="4813" xr:uid="{00000000-0005-0000-0000-000053150000}"/>
    <cellStyle name="SAPBEXexcGood2 3 2 3" xfId="6812" xr:uid="{00000000-0005-0000-0000-000054150000}"/>
    <cellStyle name="SAPBEXexcGood2 3 2 4" xfId="8259" xr:uid="{00000000-0005-0000-0000-000055150000}"/>
    <cellStyle name="SAPBEXexcGood2 3 3" xfId="3041" xr:uid="{00000000-0005-0000-0000-000056150000}"/>
    <cellStyle name="SAPBEXexcGood2 3 3 2" xfId="5858" xr:uid="{00000000-0005-0000-0000-000057150000}"/>
    <cellStyle name="SAPBEXexcGood2 3 3 3" xfId="7262" xr:uid="{00000000-0005-0000-0000-000058150000}"/>
    <cellStyle name="SAPBEXexcGood2 3 3 4" xfId="8674" xr:uid="{00000000-0005-0000-0000-000059150000}"/>
    <cellStyle name="SAPBEXexcGood2 3 4" xfId="1804" xr:uid="{00000000-0005-0000-0000-00005A150000}"/>
    <cellStyle name="SAPBEXexcGood2 3 4 2" xfId="4485" xr:uid="{00000000-0005-0000-0000-00005B150000}"/>
    <cellStyle name="SAPBEXexcGood2 3 4 3" xfId="6403" xr:uid="{00000000-0005-0000-0000-00005C150000}"/>
    <cellStyle name="SAPBEXexcGood2 3 4 4" xfId="7887" xr:uid="{00000000-0005-0000-0000-00005D150000}"/>
    <cellStyle name="SAPBEXexcGood2 3 5" xfId="1963" xr:uid="{00000000-0005-0000-0000-00005E150000}"/>
    <cellStyle name="SAPBEXexcGood2 3 5 2" xfId="4736" xr:uid="{00000000-0005-0000-0000-00005F150000}"/>
    <cellStyle name="SAPBEXexcGood2 3 5 3" xfId="6551" xr:uid="{00000000-0005-0000-0000-000060150000}"/>
    <cellStyle name="SAPBEXexcGood2 3 5 4" xfId="8032" xr:uid="{00000000-0005-0000-0000-000061150000}"/>
    <cellStyle name="SAPBEXexcGood2 3 6" xfId="4696" xr:uid="{00000000-0005-0000-0000-000062150000}"/>
    <cellStyle name="SAPBEXexcGood2 3 7" xfId="4707" xr:uid="{00000000-0005-0000-0000-000063150000}"/>
    <cellStyle name="SAPBEXexcGood2 3 8" xfId="5750" xr:uid="{00000000-0005-0000-0000-000064150000}"/>
    <cellStyle name="SAPBEXexcGood3" xfId="325" xr:uid="{00000000-0005-0000-0000-000065150000}"/>
    <cellStyle name="SAPBEXexcGood3 2" xfId="977" xr:uid="{00000000-0005-0000-0000-000066150000}"/>
    <cellStyle name="SAPBEXexcGood3 2 2" xfId="1425" xr:uid="{00000000-0005-0000-0000-000067150000}"/>
    <cellStyle name="SAPBEXexcGood3 2 2 2" xfId="2585" xr:uid="{00000000-0005-0000-0000-000068150000}"/>
    <cellStyle name="SAPBEXexcGood3 2 2 2 2" xfId="6016" xr:uid="{00000000-0005-0000-0000-000069150000}"/>
    <cellStyle name="SAPBEXexcGood3 2 2 2 3" xfId="6902" xr:uid="{00000000-0005-0000-0000-00006A150000}"/>
    <cellStyle name="SAPBEXexcGood3 2 2 2 4" xfId="8331" xr:uid="{00000000-0005-0000-0000-00006B150000}"/>
    <cellStyle name="SAPBEXexcGood3 2 2 3" xfId="3133" xr:uid="{00000000-0005-0000-0000-00006C150000}"/>
    <cellStyle name="SAPBEXexcGood3 2 2 3 2" xfId="5625" xr:uid="{00000000-0005-0000-0000-00006D150000}"/>
    <cellStyle name="SAPBEXexcGood3 2 2 3 3" xfId="7354" xr:uid="{00000000-0005-0000-0000-00006E150000}"/>
    <cellStyle name="SAPBEXexcGood3 2 2 3 4" xfId="8766" xr:uid="{00000000-0005-0000-0000-00006F150000}"/>
    <cellStyle name="SAPBEXexcGood3 2 2 4" xfId="3314" xr:uid="{00000000-0005-0000-0000-000070150000}"/>
    <cellStyle name="SAPBEXexcGood3 2 2 4 2" xfId="4262" xr:uid="{00000000-0005-0000-0000-000071150000}"/>
    <cellStyle name="SAPBEXexcGood3 2 2 4 3" xfId="7535" xr:uid="{00000000-0005-0000-0000-000072150000}"/>
    <cellStyle name="SAPBEXexcGood3 2 2 4 4" xfId="8947" xr:uid="{00000000-0005-0000-0000-000073150000}"/>
    <cellStyle name="SAPBEXexcGood3 2 2 5" xfId="3476" xr:uid="{00000000-0005-0000-0000-000074150000}"/>
    <cellStyle name="SAPBEXexcGood3 2 2 5 2" xfId="3652" xr:uid="{00000000-0005-0000-0000-000075150000}"/>
    <cellStyle name="SAPBEXexcGood3 2 2 5 3" xfId="7697" xr:uid="{00000000-0005-0000-0000-000076150000}"/>
    <cellStyle name="SAPBEXexcGood3 2 2 5 4" xfId="9109" xr:uid="{00000000-0005-0000-0000-000077150000}"/>
    <cellStyle name="SAPBEXexcGood3 2 2 6" xfId="4563" xr:uid="{00000000-0005-0000-0000-000078150000}"/>
    <cellStyle name="SAPBEXexcGood3 2 2 7" xfId="5781" xr:uid="{00000000-0005-0000-0000-000079150000}"/>
    <cellStyle name="SAPBEXexcGood3 2 2 8" xfId="6118" xr:uid="{00000000-0005-0000-0000-00007A150000}"/>
    <cellStyle name="SAPBEXexcGood3 2 3" xfId="2139" xr:uid="{00000000-0005-0000-0000-00007B150000}"/>
    <cellStyle name="SAPBEXexcGood3 2 3 2" xfId="5536" xr:uid="{00000000-0005-0000-0000-00007C150000}"/>
    <cellStyle name="SAPBEXexcGood3 2 3 3" xfId="6645" xr:uid="{00000000-0005-0000-0000-00007D150000}"/>
    <cellStyle name="SAPBEXexcGood3 2 3 4" xfId="8110" xr:uid="{00000000-0005-0000-0000-00007E150000}"/>
    <cellStyle name="SAPBEXexcGood3 2 4" xfId="2874" xr:uid="{00000000-0005-0000-0000-00007F150000}"/>
    <cellStyle name="SAPBEXexcGood3 2 4 2" xfId="5876" xr:uid="{00000000-0005-0000-0000-000080150000}"/>
    <cellStyle name="SAPBEXexcGood3 2 4 3" xfId="7095" xr:uid="{00000000-0005-0000-0000-000081150000}"/>
    <cellStyle name="SAPBEXexcGood3 2 4 4" xfId="8507" xr:uid="{00000000-0005-0000-0000-000082150000}"/>
    <cellStyle name="SAPBEXexcGood3 2 5" xfId="1869" xr:uid="{00000000-0005-0000-0000-000083150000}"/>
    <cellStyle name="SAPBEXexcGood3 2 5 2" xfId="5515" xr:uid="{00000000-0005-0000-0000-000084150000}"/>
    <cellStyle name="SAPBEXexcGood3 2 5 3" xfId="6464" xr:uid="{00000000-0005-0000-0000-000085150000}"/>
    <cellStyle name="SAPBEXexcGood3 2 5 4" xfId="7947" xr:uid="{00000000-0005-0000-0000-000086150000}"/>
    <cellStyle name="SAPBEXexcGood3 2 6" xfId="1982" xr:uid="{00000000-0005-0000-0000-000087150000}"/>
    <cellStyle name="SAPBEXexcGood3 2 6 2" xfId="4678" xr:uid="{00000000-0005-0000-0000-000088150000}"/>
    <cellStyle name="SAPBEXexcGood3 2 6 3" xfId="6570" xr:uid="{00000000-0005-0000-0000-000089150000}"/>
    <cellStyle name="SAPBEXexcGood3 2 6 4" xfId="8051" xr:uid="{00000000-0005-0000-0000-00008A150000}"/>
    <cellStyle name="SAPBEXexcGood3 2 7" xfId="6072" xr:uid="{00000000-0005-0000-0000-00008B150000}"/>
    <cellStyle name="SAPBEXexcGood3 2 8" xfId="5468" xr:uid="{00000000-0005-0000-0000-00008C150000}"/>
    <cellStyle name="SAPBEXexcGood3 2 9" xfId="5431" xr:uid="{00000000-0005-0000-0000-00008D150000}"/>
    <cellStyle name="SAPBEXexcGood3 3" xfId="1242" xr:uid="{00000000-0005-0000-0000-00008E150000}"/>
    <cellStyle name="SAPBEXexcGood3 3 2" xfId="2402" xr:uid="{00000000-0005-0000-0000-00008F150000}"/>
    <cellStyle name="SAPBEXexcGood3 3 2 2" xfId="4481" xr:uid="{00000000-0005-0000-0000-000090150000}"/>
    <cellStyle name="SAPBEXexcGood3 3 2 3" xfId="6813" xr:uid="{00000000-0005-0000-0000-000091150000}"/>
    <cellStyle name="SAPBEXexcGood3 3 2 4" xfId="8260" xr:uid="{00000000-0005-0000-0000-000092150000}"/>
    <cellStyle name="SAPBEXexcGood3 3 3" xfId="3042" xr:uid="{00000000-0005-0000-0000-000093150000}"/>
    <cellStyle name="SAPBEXexcGood3 3 3 2" xfId="5324" xr:uid="{00000000-0005-0000-0000-000094150000}"/>
    <cellStyle name="SAPBEXexcGood3 3 3 3" xfId="7263" xr:uid="{00000000-0005-0000-0000-000095150000}"/>
    <cellStyle name="SAPBEXexcGood3 3 3 4" xfId="8675" xr:uid="{00000000-0005-0000-0000-000096150000}"/>
    <cellStyle name="SAPBEXexcGood3 3 4" xfId="1696" xr:uid="{00000000-0005-0000-0000-000097150000}"/>
    <cellStyle name="SAPBEXexcGood3 3 4 2" xfId="5401" xr:uid="{00000000-0005-0000-0000-000098150000}"/>
    <cellStyle name="SAPBEXexcGood3 3 4 3" xfId="6200" xr:uid="{00000000-0005-0000-0000-000099150000}"/>
    <cellStyle name="SAPBEXexcGood3 3 4 4" xfId="4919" xr:uid="{00000000-0005-0000-0000-00009A150000}"/>
    <cellStyle name="SAPBEXexcGood3 3 5" xfId="2017" xr:uid="{00000000-0005-0000-0000-00009B150000}"/>
    <cellStyle name="SAPBEXexcGood3 3 5 2" xfId="4557" xr:uid="{00000000-0005-0000-0000-00009C150000}"/>
    <cellStyle name="SAPBEXexcGood3 3 5 3" xfId="6605" xr:uid="{00000000-0005-0000-0000-00009D150000}"/>
    <cellStyle name="SAPBEXexcGood3 3 5 4" xfId="8086" xr:uid="{00000000-0005-0000-0000-00009E150000}"/>
    <cellStyle name="SAPBEXexcGood3 3 6" xfId="4363" xr:uid="{00000000-0005-0000-0000-00009F150000}"/>
    <cellStyle name="SAPBEXexcGood3 3 7" xfId="4705" xr:uid="{00000000-0005-0000-0000-0000A0150000}"/>
    <cellStyle name="SAPBEXexcGood3 3 8" xfId="4817" xr:uid="{00000000-0005-0000-0000-0000A1150000}"/>
    <cellStyle name="SAPBEXfilterDrill" xfId="326" xr:uid="{00000000-0005-0000-0000-0000A2150000}"/>
    <cellStyle name="SAPBEXfilterDrill 2" xfId="9248" xr:uid="{00000000-0005-0000-0000-0000A3150000}"/>
    <cellStyle name="SAPBEXfilterItem" xfId="327" xr:uid="{00000000-0005-0000-0000-0000A4150000}"/>
    <cellStyle name="SAPBEXfilterText" xfId="328" xr:uid="{00000000-0005-0000-0000-0000A5150000}"/>
    <cellStyle name="SAPBEXformats" xfId="329" xr:uid="{00000000-0005-0000-0000-0000A6150000}"/>
    <cellStyle name="SAPBEXformats 2" xfId="675" xr:uid="{00000000-0005-0000-0000-0000A7150000}"/>
    <cellStyle name="SAPBEXformats 2 2" xfId="763" xr:uid="{00000000-0005-0000-0000-0000A8150000}"/>
    <cellStyle name="SAPBEXformats 2 2 2" xfId="1116" xr:uid="{00000000-0005-0000-0000-0000A9150000}"/>
    <cellStyle name="SAPBEXformats 2 2 2 2" xfId="1564" xr:uid="{00000000-0005-0000-0000-0000AA150000}"/>
    <cellStyle name="SAPBEXformats 2 2 2 2 2" xfId="2724" xr:uid="{00000000-0005-0000-0000-0000AB150000}"/>
    <cellStyle name="SAPBEXformats 2 2 2 2 2 2" xfId="4004" xr:uid="{00000000-0005-0000-0000-0000AC150000}"/>
    <cellStyle name="SAPBEXformats 2 2 2 2 2 3" xfId="7029" xr:uid="{00000000-0005-0000-0000-0000AD150000}"/>
    <cellStyle name="SAPBEXformats 2 2 2 2 2 4" xfId="8456" xr:uid="{00000000-0005-0000-0000-0000AE150000}"/>
    <cellStyle name="SAPBEXformats 2 2 2 2 3" xfId="3261" xr:uid="{00000000-0005-0000-0000-0000AF150000}"/>
    <cellStyle name="SAPBEXformats 2 2 2 2 3 2" xfId="4276" xr:uid="{00000000-0005-0000-0000-0000B0150000}"/>
    <cellStyle name="SAPBEXformats 2 2 2 2 3 3" xfId="7482" xr:uid="{00000000-0005-0000-0000-0000B1150000}"/>
    <cellStyle name="SAPBEXformats 2 2 2 2 3 4" xfId="8894" xr:uid="{00000000-0005-0000-0000-0000B2150000}"/>
    <cellStyle name="SAPBEXformats 2 2 2 2 4" xfId="3439" xr:uid="{00000000-0005-0000-0000-0000B3150000}"/>
    <cellStyle name="SAPBEXformats 2 2 2 2 4 2" xfId="3678" xr:uid="{00000000-0005-0000-0000-0000B4150000}"/>
    <cellStyle name="SAPBEXformats 2 2 2 2 4 3" xfId="7660" xr:uid="{00000000-0005-0000-0000-0000B5150000}"/>
    <cellStyle name="SAPBEXformats 2 2 2 2 4 4" xfId="9072" xr:uid="{00000000-0005-0000-0000-0000B6150000}"/>
    <cellStyle name="SAPBEXformats 2 2 2 2 5" xfId="3601" xr:uid="{00000000-0005-0000-0000-0000B7150000}"/>
    <cellStyle name="SAPBEXformats 2 2 2 2 5 2" xfId="6339" xr:uid="{00000000-0005-0000-0000-0000B8150000}"/>
    <cellStyle name="SAPBEXformats 2 2 2 2 5 3" xfId="7822" xr:uid="{00000000-0005-0000-0000-0000B9150000}"/>
    <cellStyle name="SAPBEXformats 2 2 2 2 5 4" xfId="9234" xr:uid="{00000000-0005-0000-0000-0000BA150000}"/>
    <cellStyle name="SAPBEXformats 2 2 2 2 6" xfId="5531" xr:uid="{00000000-0005-0000-0000-0000BB150000}"/>
    <cellStyle name="SAPBEXformats 2 2 2 2 7" xfId="4712" xr:uid="{00000000-0005-0000-0000-0000BC150000}"/>
    <cellStyle name="SAPBEXformats 2 2 2 2 8" xfId="3927" xr:uid="{00000000-0005-0000-0000-0000BD150000}"/>
    <cellStyle name="SAPBEXformats 2 2 2 3" xfId="2276" xr:uid="{00000000-0005-0000-0000-0000BE150000}"/>
    <cellStyle name="SAPBEXformats 2 2 2 3 2" xfId="4671" xr:uid="{00000000-0005-0000-0000-0000BF150000}"/>
    <cellStyle name="SAPBEXformats 2 2 2 3 3" xfId="6770" xr:uid="{00000000-0005-0000-0000-0000C0150000}"/>
    <cellStyle name="SAPBEXformats 2 2 2 3 4" xfId="8233" xr:uid="{00000000-0005-0000-0000-0000C1150000}"/>
    <cellStyle name="SAPBEXformats 2 2 2 4" xfId="3001" xr:uid="{00000000-0005-0000-0000-0000C2150000}"/>
    <cellStyle name="SAPBEXformats 2 2 2 4 2" xfId="5797" xr:uid="{00000000-0005-0000-0000-0000C3150000}"/>
    <cellStyle name="SAPBEXformats 2 2 2 4 3" xfId="7222" xr:uid="{00000000-0005-0000-0000-0000C4150000}"/>
    <cellStyle name="SAPBEXformats 2 2 2 4 4" xfId="8634" xr:uid="{00000000-0005-0000-0000-0000C5150000}"/>
    <cellStyle name="SAPBEXformats 2 2 2 5" xfId="1770" xr:uid="{00000000-0005-0000-0000-0000C6150000}"/>
    <cellStyle name="SAPBEXformats 2 2 2 5 2" xfId="5244" xr:uid="{00000000-0005-0000-0000-0000C7150000}"/>
    <cellStyle name="SAPBEXformats 2 2 2 5 3" xfId="6369" xr:uid="{00000000-0005-0000-0000-0000C8150000}"/>
    <cellStyle name="SAPBEXformats 2 2 2 5 4" xfId="7853" xr:uid="{00000000-0005-0000-0000-0000C9150000}"/>
    <cellStyle name="SAPBEXformats 2 2 2 6" xfId="1988" xr:uid="{00000000-0005-0000-0000-0000CA150000}"/>
    <cellStyle name="SAPBEXformats 2 2 2 6 2" xfId="4299" xr:uid="{00000000-0005-0000-0000-0000CB150000}"/>
    <cellStyle name="SAPBEXformats 2 2 2 6 3" xfId="6576" xr:uid="{00000000-0005-0000-0000-0000CC150000}"/>
    <cellStyle name="SAPBEXformats 2 2 2 6 4" xfId="8057" xr:uid="{00000000-0005-0000-0000-0000CD150000}"/>
    <cellStyle name="SAPBEXformats 2 2 2 7" xfId="5886" xr:uid="{00000000-0005-0000-0000-0000CE150000}"/>
    <cellStyle name="SAPBEXformats 2 2 2 8" xfId="6066" xr:uid="{00000000-0005-0000-0000-0000CF150000}"/>
    <cellStyle name="SAPBEXformats 2 2 2 9" xfId="6274" xr:uid="{00000000-0005-0000-0000-0000D0150000}"/>
    <cellStyle name="SAPBEXformats 2 2 3" xfId="1310" xr:uid="{00000000-0005-0000-0000-0000D1150000}"/>
    <cellStyle name="SAPBEXformats 2 2 3 2" xfId="2470" xr:uid="{00000000-0005-0000-0000-0000D2150000}"/>
    <cellStyle name="SAPBEXformats 2 2 3 2 2" xfId="6038" xr:uid="{00000000-0005-0000-0000-0000D3150000}"/>
    <cellStyle name="SAPBEXformats 2 2 3 2 3" xfId="6869" xr:uid="{00000000-0005-0000-0000-0000D4150000}"/>
    <cellStyle name="SAPBEXformats 2 2 3 2 4" xfId="8314" xr:uid="{00000000-0005-0000-0000-0000D5150000}"/>
    <cellStyle name="SAPBEXformats 2 2 3 3" xfId="3099" xr:uid="{00000000-0005-0000-0000-0000D6150000}"/>
    <cellStyle name="SAPBEXformats 2 2 3 3 2" xfId="3839" xr:uid="{00000000-0005-0000-0000-0000D7150000}"/>
    <cellStyle name="SAPBEXformats 2 2 3 3 3" xfId="7320" xr:uid="{00000000-0005-0000-0000-0000D8150000}"/>
    <cellStyle name="SAPBEXformats 2 2 3 3 4" xfId="8732" xr:uid="{00000000-0005-0000-0000-0000D9150000}"/>
    <cellStyle name="SAPBEXformats 2 2 3 4" xfId="3297" xr:uid="{00000000-0005-0000-0000-0000DA150000}"/>
    <cellStyle name="SAPBEXformats 2 2 3 4 2" xfId="3778" xr:uid="{00000000-0005-0000-0000-0000DB150000}"/>
    <cellStyle name="SAPBEXformats 2 2 3 4 3" xfId="7518" xr:uid="{00000000-0005-0000-0000-0000DC150000}"/>
    <cellStyle name="SAPBEXformats 2 2 3 4 4" xfId="8930" xr:uid="{00000000-0005-0000-0000-0000DD150000}"/>
    <cellStyle name="SAPBEXformats 2 2 3 5" xfId="3459" xr:uid="{00000000-0005-0000-0000-0000DE150000}"/>
    <cellStyle name="SAPBEXformats 2 2 3 5 2" xfId="3664" xr:uid="{00000000-0005-0000-0000-0000DF150000}"/>
    <cellStyle name="SAPBEXformats 2 2 3 5 3" xfId="7680" xr:uid="{00000000-0005-0000-0000-0000E0150000}"/>
    <cellStyle name="SAPBEXformats 2 2 3 5 4" xfId="9092" xr:uid="{00000000-0005-0000-0000-0000E1150000}"/>
    <cellStyle name="SAPBEXformats 2 2 3 6" xfId="5349" xr:uid="{00000000-0005-0000-0000-0000E2150000}"/>
    <cellStyle name="SAPBEXformats 2 2 3 7" xfId="5111" xr:uid="{00000000-0005-0000-0000-0000E3150000}"/>
    <cellStyle name="SAPBEXformats 2 2 3 8" xfId="6195" xr:uid="{00000000-0005-0000-0000-0000E4150000}"/>
    <cellStyle name="SAPBEXformats 2 3" xfId="722" xr:uid="{00000000-0005-0000-0000-0000E5150000}"/>
    <cellStyle name="SAPBEXformats 2 3 2" xfId="1075" xr:uid="{00000000-0005-0000-0000-0000E6150000}"/>
    <cellStyle name="SAPBEXformats 2 3 2 2" xfId="1523" xr:uid="{00000000-0005-0000-0000-0000E7150000}"/>
    <cellStyle name="SAPBEXformats 2 3 2 2 2" xfId="2683" xr:uid="{00000000-0005-0000-0000-0000E8150000}"/>
    <cellStyle name="SAPBEXformats 2 3 2 2 2 2" xfId="5662" xr:uid="{00000000-0005-0000-0000-0000E9150000}"/>
    <cellStyle name="SAPBEXformats 2 3 2 2 2 3" xfId="6988" xr:uid="{00000000-0005-0000-0000-0000EA150000}"/>
    <cellStyle name="SAPBEXformats 2 3 2 2 2 4" xfId="8415" xr:uid="{00000000-0005-0000-0000-0000EB150000}"/>
    <cellStyle name="SAPBEXformats 2 3 2 2 3" xfId="3220" xr:uid="{00000000-0005-0000-0000-0000EC150000}"/>
    <cellStyle name="SAPBEXformats 2 3 2 2 3 2" xfId="3897" xr:uid="{00000000-0005-0000-0000-0000ED150000}"/>
    <cellStyle name="SAPBEXformats 2 3 2 2 3 3" xfId="7441" xr:uid="{00000000-0005-0000-0000-0000EE150000}"/>
    <cellStyle name="SAPBEXformats 2 3 2 2 3 4" xfId="8853" xr:uid="{00000000-0005-0000-0000-0000EF150000}"/>
    <cellStyle name="SAPBEXformats 2 3 2 2 4" xfId="3398" xr:uid="{00000000-0005-0000-0000-0000F0150000}"/>
    <cellStyle name="SAPBEXformats 2 3 2 2 4 2" xfId="3708" xr:uid="{00000000-0005-0000-0000-0000F1150000}"/>
    <cellStyle name="SAPBEXformats 2 3 2 2 4 3" xfId="7619" xr:uid="{00000000-0005-0000-0000-0000F2150000}"/>
    <cellStyle name="SAPBEXformats 2 3 2 2 4 4" xfId="9031" xr:uid="{00000000-0005-0000-0000-0000F3150000}"/>
    <cellStyle name="SAPBEXformats 2 3 2 2 5" xfId="3560" xr:uid="{00000000-0005-0000-0000-0000F4150000}"/>
    <cellStyle name="SAPBEXformats 2 3 2 2 5 2" xfId="6298" xr:uid="{00000000-0005-0000-0000-0000F5150000}"/>
    <cellStyle name="SAPBEXformats 2 3 2 2 5 3" xfId="7781" xr:uid="{00000000-0005-0000-0000-0000F6150000}"/>
    <cellStyle name="SAPBEXformats 2 3 2 2 5 4" xfId="9193" xr:uid="{00000000-0005-0000-0000-0000F7150000}"/>
    <cellStyle name="SAPBEXformats 2 3 2 2 6" xfId="4519" xr:uid="{00000000-0005-0000-0000-0000F8150000}"/>
    <cellStyle name="SAPBEXformats 2 3 2 2 7" xfId="5565" xr:uid="{00000000-0005-0000-0000-0000F9150000}"/>
    <cellStyle name="SAPBEXformats 2 3 2 2 8" xfId="5962" xr:uid="{00000000-0005-0000-0000-0000FA150000}"/>
    <cellStyle name="SAPBEXformats 2 3 2 3" xfId="2235" xr:uid="{00000000-0005-0000-0000-0000FB150000}"/>
    <cellStyle name="SAPBEXformats 2 3 2 3 2" xfId="4285" xr:uid="{00000000-0005-0000-0000-0000FC150000}"/>
    <cellStyle name="SAPBEXformats 2 3 2 3 3" xfId="6729" xr:uid="{00000000-0005-0000-0000-0000FD150000}"/>
    <cellStyle name="SAPBEXformats 2 3 2 3 4" xfId="8192" xr:uid="{00000000-0005-0000-0000-0000FE150000}"/>
    <cellStyle name="SAPBEXformats 2 3 2 4" xfId="2960" xr:uid="{00000000-0005-0000-0000-0000FF150000}"/>
    <cellStyle name="SAPBEXformats 2 3 2 4 2" xfId="5312" xr:uid="{00000000-0005-0000-0000-000000160000}"/>
    <cellStyle name="SAPBEXformats 2 3 2 4 3" xfId="7181" xr:uid="{00000000-0005-0000-0000-000001160000}"/>
    <cellStyle name="SAPBEXformats 2 3 2 4 4" xfId="8593" xr:uid="{00000000-0005-0000-0000-000002160000}"/>
    <cellStyle name="SAPBEXformats 2 3 2 5" xfId="1684" xr:uid="{00000000-0005-0000-0000-000003160000}"/>
    <cellStyle name="SAPBEXformats 2 3 2 5 2" xfId="4528" xr:uid="{00000000-0005-0000-0000-000004160000}"/>
    <cellStyle name="SAPBEXformats 2 3 2 5 3" xfId="5560" xr:uid="{00000000-0005-0000-0000-000005160000}"/>
    <cellStyle name="SAPBEXformats 2 3 2 5 4" xfId="5552" xr:uid="{00000000-0005-0000-0000-000006160000}"/>
    <cellStyle name="SAPBEXformats 2 3 2 6" xfId="1861" xr:uid="{00000000-0005-0000-0000-000007160000}"/>
    <cellStyle name="SAPBEXformats 2 3 2 6 2" xfId="5141" xr:uid="{00000000-0005-0000-0000-000008160000}"/>
    <cellStyle name="SAPBEXformats 2 3 2 6 3" xfId="6456" xr:uid="{00000000-0005-0000-0000-000009160000}"/>
    <cellStyle name="SAPBEXformats 2 3 2 6 4" xfId="7939" xr:uid="{00000000-0005-0000-0000-00000A160000}"/>
    <cellStyle name="SAPBEXformats 2 3 2 7" xfId="6189" xr:uid="{00000000-0005-0000-0000-00000B160000}"/>
    <cellStyle name="SAPBEXformats 2 3 2 8" xfId="4044" xr:uid="{00000000-0005-0000-0000-00000C160000}"/>
    <cellStyle name="SAPBEXformats 2 3 2 9" xfId="5219" xr:uid="{00000000-0005-0000-0000-00000D160000}"/>
    <cellStyle name="SAPBEXformats 2 3 3" xfId="1300" xr:uid="{00000000-0005-0000-0000-00000E160000}"/>
    <cellStyle name="SAPBEXformats 2 3 3 2" xfId="2460" xr:uid="{00000000-0005-0000-0000-00000F160000}"/>
    <cellStyle name="SAPBEXformats 2 3 3 2 2" xfId="6004" xr:uid="{00000000-0005-0000-0000-000010160000}"/>
    <cellStyle name="SAPBEXformats 2 3 3 2 3" xfId="6859" xr:uid="{00000000-0005-0000-0000-000011160000}"/>
    <cellStyle name="SAPBEXformats 2 3 3 2 4" xfId="8304" xr:uid="{00000000-0005-0000-0000-000012160000}"/>
    <cellStyle name="SAPBEXformats 2 3 3 3" xfId="3089" xr:uid="{00000000-0005-0000-0000-000013160000}"/>
    <cellStyle name="SAPBEXformats 2 3 3 3 2" xfId="3983" xr:uid="{00000000-0005-0000-0000-000014160000}"/>
    <cellStyle name="SAPBEXformats 2 3 3 3 3" xfId="7310" xr:uid="{00000000-0005-0000-0000-000015160000}"/>
    <cellStyle name="SAPBEXformats 2 3 3 3 4" xfId="8722" xr:uid="{00000000-0005-0000-0000-000016160000}"/>
    <cellStyle name="SAPBEXformats 2 3 3 4" xfId="1939" xr:uid="{00000000-0005-0000-0000-000017160000}"/>
    <cellStyle name="SAPBEXformats 2 3 3 4 2" xfId="4529" xr:uid="{00000000-0005-0000-0000-000018160000}"/>
    <cellStyle name="SAPBEXformats 2 3 3 4 3" xfId="6534" xr:uid="{00000000-0005-0000-0000-000019160000}"/>
    <cellStyle name="SAPBEXformats 2 3 3 4 4" xfId="8017" xr:uid="{00000000-0005-0000-0000-00001A160000}"/>
    <cellStyle name="SAPBEXformats 2 3 3 5" xfId="1857" xr:uid="{00000000-0005-0000-0000-00001B160000}"/>
    <cellStyle name="SAPBEXformats 2 3 3 5 2" xfId="4874" xr:uid="{00000000-0005-0000-0000-00001C160000}"/>
    <cellStyle name="SAPBEXformats 2 3 3 5 3" xfId="6452" xr:uid="{00000000-0005-0000-0000-00001D160000}"/>
    <cellStyle name="SAPBEXformats 2 3 3 5 4" xfId="7935" xr:uid="{00000000-0005-0000-0000-00001E160000}"/>
    <cellStyle name="SAPBEXformats 2 3 3 6" xfId="5502" xr:uid="{00000000-0005-0000-0000-00001F160000}"/>
    <cellStyle name="SAPBEXformats 2 3 3 7" xfId="5083" xr:uid="{00000000-0005-0000-0000-000020160000}"/>
    <cellStyle name="SAPBEXformats 2 3 3 8" xfId="4033" xr:uid="{00000000-0005-0000-0000-000021160000}"/>
    <cellStyle name="SAPBEXformats 2 4" xfId="1036" xr:uid="{00000000-0005-0000-0000-000022160000}"/>
    <cellStyle name="SAPBEXformats 2 4 2" xfId="1484" xr:uid="{00000000-0005-0000-0000-000023160000}"/>
    <cellStyle name="SAPBEXformats 2 4 2 2" xfId="2644" xr:uid="{00000000-0005-0000-0000-000024160000}"/>
    <cellStyle name="SAPBEXformats 2 4 2 2 2" xfId="4923" xr:uid="{00000000-0005-0000-0000-000025160000}"/>
    <cellStyle name="SAPBEXformats 2 4 2 2 3" xfId="6949" xr:uid="{00000000-0005-0000-0000-000026160000}"/>
    <cellStyle name="SAPBEXformats 2 4 2 2 4" xfId="8376" xr:uid="{00000000-0005-0000-0000-000027160000}"/>
    <cellStyle name="SAPBEXformats 2 4 2 3" xfId="3181" xr:uid="{00000000-0005-0000-0000-000028160000}"/>
    <cellStyle name="SAPBEXformats 2 4 2 3 2" xfId="6240" xr:uid="{00000000-0005-0000-0000-000029160000}"/>
    <cellStyle name="SAPBEXformats 2 4 2 3 3" xfId="7402" xr:uid="{00000000-0005-0000-0000-00002A160000}"/>
    <cellStyle name="SAPBEXformats 2 4 2 3 4" xfId="8814" xr:uid="{00000000-0005-0000-0000-00002B160000}"/>
    <cellStyle name="SAPBEXformats 2 4 2 4" xfId="3359" xr:uid="{00000000-0005-0000-0000-00002C160000}"/>
    <cellStyle name="SAPBEXformats 2 4 2 4 2" xfId="3733" xr:uid="{00000000-0005-0000-0000-00002D160000}"/>
    <cellStyle name="SAPBEXformats 2 4 2 4 3" xfId="7580" xr:uid="{00000000-0005-0000-0000-00002E160000}"/>
    <cellStyle name="SAPBEXformats 2 4 2 4 4" xfId="8992" xr:uid="{00000000-0005-0000-0000-00002F160000}"/>
    <cellStyle name="SAPBEXformats 2 4 2 5" xfId="3521" xr:uid="{00000000-0005-0000-0000-000030160000}"/>
    <cellStyle name="SAPBEXformats 2 4 2 5 2" xfId="3621" xr:uid="{00000000-0005-0000-0000-000031160000}"/>
    <cellStyle name="SAPBEXformats 2 4 2 5 3" xfId="7742" xr:uid="{00000000-0005-0000-0000-000032160000}"/>
    <cellStyle name="SAPBEXformats 2 4 2 5 4" xfId="9154" xr:uid="{00000000-0005-0000-0000-000033160000}"/>
    <cellStyle name="SAPBEXformats 2 4 2 6" xfId="5833" xr:uid="{00000000-0005-0000-0000-000034160000}"/>
    <cellStyle name="SAPBEXformats 2 4 2 7" xfId="4925" xr:uid="{00000000-0005-0000-0000-000035160000}"/>
    <cellStyle name="SAPBEXformats 2 4 2 8" xfId="4546" xr:uid="{00000000-0005-0000-0000-000036160000}"/>
    <cellStyle name="SAPBEXformats 2 4 3" xfId="2196" xr:uid="{00000000-0005-0000-0000-000037160000}"/>
    <cellStyle name="SAPBEXformats 2 4 3 2" xfId="5522" xr:uid="{00000000-0005-0000-0000-000038160000}"/>
    <cellStyle name="SAPBEXformats 2 4 3 3" xfId="6690" xr:uid="{00000000-0005-0000-0000-000039160000}"/>
    <cellStyle name="SAPBEXformats 2 4 3 4" xfId="8153" xr:uid="{00000000-0005-0000-0000-00003A160000}"/>
    <cellStyle name="SAPBEXformats 2 4 4" xfId="2921" xr:uid="{00000000-0005-0000-0000-00003B160000}"/>
    <cellStyle name="SAPBEXformats 2 4 4 2" xfId="6215" xr:uid="{00000000-0005-0000-0000-00003C160000}"/>
    <cellStyle name="SAPBEXformats 2 4 4 3" xfId="7142" xr:uid="{00000000-0005-0000-0000-00003D160000}"/>
    <cellStyle name="SAPBEXformats 2 4 4 4" xfId="8554" xr:uid="{00000000-0005-0000-0000-00003E160000}"/>
    <cellStyle name="SAPBEXformats 2 4 5" xfId="1815" xr:uid="{00000000-0005-0000-0000-00003F160000}"/>
    <cellStyle name="SAPBEXformats 2 4 5 2" xfId="4639" xr:uid="{00000000-0005-0000-0000-000040160000}"/>
    <cellStyle name="SAPBEXformats 2 4 5 3" xfId="6413" xr:uid="{00000000-0005-0000-0000-000041160000}"/>
    <cellStyle name="SAPBEXformats 2 4 5 4" xfId="7896" xr:uid="{00000000-0005-0000-0000-000042160000}"/>
    <cellStyle name="SAPBEXformats 2 4 6" xfId="2915" xr:uid="{00000000-0005-0000-0000-000043160000}"/>
    <cellStyle name="SAPBEXformats 2 4 6 2" xfId="4785" xr:uid="{00000000-0005-0000-0000-000044160000}"/>
    <cellStyle name="SAPBEXformats 2 4 6 3" xfId="7136" xr:uid="{00000000-0005-0000-0000-000045160000}"/>
    <cellStyle name="SAPBEXformats 2 4 6 4" xfId="8548" xr:uid="{00000000-0005-0000-0000-000046160000}"/>
    <cellStyle name="SAPBEXformats 2 4 7" xfId="5824" xr:uid="{00000000-0005-0000-0000-000047160000}"/>
    <cellStyle name="SAPBEXformats 2 4 8" xfId="6095" xr:uid="{00000000-0005-0000-0000-000048160000}"/>
    <cellStyle name="SAPBEXformats 2 4 9" xfId="6940" xr:uid="{00000000-0005-0000-0000-000049160000}"/>
    <cellStyle name="SAPBEXformats 2 5" xfId="1290" xr:uid="{00000000-0005-0000-0000-00004A160000}"/>
    <cellStyle name="SAPBEXformats 2 5 2" xfId="2450" xr:uid="{00000000-0005-0000-0000-00004B160000}"/>
    <cellStyle name="SAPBEXformats 2 5 2 2" xfId="5972" xr:uid="{00000000-0005-0000-0000-00004C160000}"/>
    <cellStyle name="SAPBEXformats 2 5 2 3" xfId="6849" xr:uid="{00000000-0005-0000-0000-00004D160000}"/>
    <cellStyle name="SAPBEXformats 2 5 2 4" xfId="8294" xr:uid="{00000000-0005-0000-0000-00004E160000}"/>
    <cellStyle name="SAPBEXformats 2 5 3" xfId="3079" xr:uid="{00000000-0005-0000-0000-00004F160000}"/>
    <cellStyle name="SAPBEXformats 2 5 3 2" xfId="4465" xr:uid="{00000000-0005-0000-0000-000050160000}"/>
    <cellStyle name="SAPBEXformats 2 5 3 3" xfId="7300" xr:uid="{00000000-0005-0000-0000-000051160000}"/>
    <cellStyle name="SAPBEXformats 2 5 3 4" xfId="8712" xr:uid="{00000000-0005-0000-0000-000052160000}"/>
    <cellStyle name="SAPBEXformats 2 5 4" xfId="1702" xr:uid="{00000000-0005-0000-0000-000053160000}"/>
    <cellStyle name="SAPBEXformats 2 5 4 2" xfId="4281" xr:uid="{00000000-0005-0000-0000-000054160000}"/>
    <cellStyle name="SAPBEXformats 2 5 4 3" xfId="3943" xr:uid="{00000000-0005-0000-0000-000055160000}"/>
    <cellStyle name="SAPBEXformats 2 5 4 4" xfId="5058" xr:uid="{00000000-0005-0000-0000-000056160000}"/>
    <cellStyle name="SAPBEXformats 2 5 5" xfId="1831" xr:uid="{00000000-0005-0000-0000-000057160000}"/>
    <cellStyle name="SAPBEXformats 2 5 5 2" xfId="5446" xr:uid="{00000000-0005-0000-0000-000058160000}"/>
    <cellStyle name="SAPBEXformats 2 5 5 3" xfId="6426" xr:uid="{00000000-0005-0000-0000-000059160000}"/>
    <cellStyle name="SAPBEXformats 2 5 5 4" xfId="7909" xr:uid="{00000000-0005-0000-0000-00005A160000}"/>
    <cellStyle name="SAPBEXformats 2 5 6" xfId="4193" xr:uid="{00000000-0005-0000-0000-00005B160000}"/>
    <cellStyle name="SAPBEXformats 2 5 7" xfId="6201" xr:uid="{00000000-0005-0000-0000-00005C160000}"/>
    <cellStyle name="SAPBEXformats 2 5 8" xfId="6030" xr:uid="{00000000-0005-0000-0000-00005D160000}"/>
    <cellStyle name="SAPBEXformats 3" xfId="742" xr:uid="{00000000-0005-0000-0000-00005E160000}"/>
    <cellStyle name="SAPBEXformats 3 2" xfId="1095" xr:uid="{00000000-0005-0000-0000-00005F160000}"/>
    <cellStyle name="SAPBEXformats 3 2 2" xfId="1543" xr:uid="{00000000-0005-0000-0000-000060160000}"/>
    <cellStyle name="SAPBEXformats 3 2 2 2" xfId="2703" xr:uid="{00000000-0005-0000-0000-000061160000}"/>
    <cellStyle name="SAPBEXformats 3 2 2 2 2" xfId="3918" xr:uid="{00000000-0005-0000-0000-000062160000}"/>
    <cellStyle name="SAPBEXformats 3 2 2 2 3" xfId="7008" xr:uid="{00000000-0005-0000-0000-000063160000}"/>
    <cellStyle name="SAPBEXformats 3 2 2 2 4" xfId="8435" xr:uid="{00000000-0005-0000-0000-000064160000}"/>
    <cellStyle name="SAPBEXformats 3 2 2 3" xfId="3240" xr:uid="{00000000-0005-0000-0000-000065160000}"/>
    <cellStyle name="SAPBEXformats 3 2 2 3 2" xfId="3894" xr:uid="{00000000-0005-0000-0000-000066160000}"/>
    <cellStyle name="SAPBEXformats 3 2 2 3 3" xfId="7461" xr:uid="{00000000-0005-0000-0000-000067160000}"/>
    <cellStyle name="SAPBEXformats 3 2 2 3 4" xfId="8873" xr:uid="{00000000-0005-0000-0000-000068160000}"/>
    <cellStyle name="SAPBEXformats 3 2 2 4" xfId="3418" xr:uid="{00000000-0005-0000-0000-000069160000}"/>
    <cellStyle name="SAPBEXformats 3 2 2 4 2" xfId="3694" xr:uid="{00000000-0005-0000-0000-00006A160000}"/>
    <cellStyle name="SAPBEXformats 3 2 2 4 3" xfId="7639" xr:uid="{00000000-0005-0000-0000-00006B160000}"/>
    <cellStyle name="SAPBEXformats 3 2 2 4 4" xfId="9051" xr:uid="{00000000-0005-0000-0000-00006C160000}"/>
    <cellStyle name="SAPBEXformats 3 2 2 5" xfId="3580" xr:uid="{00000000-0005-0000-0000-00006D160000}"/>
    <cellStyle name="SAPBEXformats 3 2 2 5 2" xfId="6318" xr:uid="{00000000-0005-0000-0000-00006E160000}"/>
    <cellStyle name="SAPBEXformats 3 2 2 5 3" xfId="7801" xr:uid="{00000000-0005-0000-0000-00006F160000}"/>
    <cellStyle name="SAPBEXformats 3 2 2 5 4" xfId="9213" xr:uid="{00000000-0005-0000-0000-000070160000}"/>
    <cellStyle name="SAPBEXformats 3 2 2 6" xfId="4618" xr:uid="{00000000-0005-0000-0000-000071160000}"/>
    <cellStyle name="SAPBEXformats 3 2 2 7" xfId="5562" xr:uid="{00000000-0005-0000-0000-000072160000}"/>
    <cellStyle name="SAPBEXformats 3 2 2 8" xfId="5059" xr:uid="{00000000-0005-0000-0000-000073160000}"/>
    <cellStyle name="SAPBEXformats 3 2 3" xfId="2255" xr:uid="{00000000-0005-0000-0000-000074160000}"/>
    <cellStyle name="SAPBEXformats 3 2 3 2" xfId="5687" xr:uid="{00000000-0005-0000-0000-000075160000}"/>
    <cellStyle name="SAPBEXformats 3 2 3 3" xfId="6749" xr:uid="{00000000-0005-0000-0000-000076160000}"/>
    <cellStyle name="SAPBEXformats 3 2 3 4" xfId="8212" xr:uid="{00000000-0005-0000-0000-000077160000}"/>
    <cellStyle name="SAPBEXformats 3 2 4" xfId="2980" xr:uid="{00000000-0005-0000-0000-000078160000}"/>
    <cellStyle name="SAPBEXformats 3 2 4 2" xfId="4895" xr:uid="{00000000-0005-0000-0000-000079160000}"/>
    <cellStyle name="SAPBEXformats 3 2 4 3" xfId="7201" xr:uid="{00000000-0005-0000-0000-00007A160000}"/>
    <cellStyle name="SAPBEXformats 3 2 4 4" xfId="8613" xr:uid="{00000000-0005-0000-0000-00007B160000}"/>
    <cellStyle name="SAPBEXformats 3 2 5" xfId="1687" xr:uid="{00000000-0005-0000-0000-00007C160000}"/>
    <cellStyle name="SAPBEXformats 3 2 5 2" xfId="5487" xr:uid="{00000000-0005-0000-0000-00007D160000}"/>
    <cellStyle name="SAPBEXformats 3 2 5 3" xfId="4078" xr:uid="{00000000-0005-0000-0000-00007E160000}"/>
    <cellStyle name="SAPBEXformats 3 2 5 4" xfId="6196" xr:uid="{00000000-0005-0000-0000-00007F160000}"/>
    <cellStyle name="SAPBEXformats 3 2 6" xfId="1833" xr:uid="{00000000-0005-0000-0000-000080160000}"/>
    <cellStyle name="SAPBEXformats 3 2 6 2" xfId="5254" xr:uid="{00000000-0005-0000-0000-000081160000}"/>
    <cellStyle name="SAPBEXformats 3 2 6 3" xfId="6428" xr:uid="{00000000-0005-0000-0000-000082160000}"/>
    <cellStyle name="SAPBEXformats 3 2 6 4" xfId="7911" xr:uid="{00000000-0005-0000-0000-000083160000}"/>
    <cellStyle name="SAPBEXformats 3 2 7" xfId="4700" xr:uid="{00000000-0005-0000-0000-000084160000}"/>
    <cellStyle name="SAPBEXformats 3 2 8" xfId="4879" xr:uid="{00000000-0005-0000-0000-000085160000}"/>
    <cellStyle name="SAPBEXformats 3 2 9" xfId="6542" xr:uid="{00000000-0005-0000-0000-000086160000}"/>
    <cellStyle name="SAPBEXformats 3 3" xfId="1305" xr:uid="{00000000-0005-0000-0000-000087160000}"/>
    <cellStyle name="SAPBEXformats 3 3 2" xfId="2465" xr:uid="{00000000-0005-0000-0000-000088160000}"/>
    <cellStyle name="SAPBEXformats 3 3 2 2" xfId="4904" xr:uid="{00000000-0005-0000-0000-000089160000}"/>
    <cellStyle name="SAPBEXformats 3 3 2 3" xfId="6864" xr:uid="{00000000-0005-0000-0000-00008A160000}"/>
    <cellStyle name="SAPBEXformats 3 3 2 4" xfId="8309" xr:uid="{00000000-0005-0000-0000-00008B160000}"/>
    <cellStyle name="SAPBEXformats 3 3 3" xfId="3094" xr:uid="{00000000-0005-0000-0000-00008C160000}"/>
    <cellStyle name="SAPBEXformats 3 3 3 2" xfId="3842" xr:uid="{00000000-0005-0000-0000-00008D160000}"/>
    <cellStyle name="SAPBEXformats 3 3 3 3" xfId="7315" xr:uid="{00000000-0005-0000-0000-00008E160000}"/>
    <cellStyle name="SAPBEXformats 3 3 3 4" xfId="8727" xr:uid="{00000000-0005-0000-0000-00008F160000}"/>
    <cellStyle name="SAPBEXformats 3 3 4" xfId="3292" xr:uid="{00000000-0005-0000-0000-000090160000}"/>
    <cellStyle name="SAPBEXformats 3 3 4 2" xfId="3782" xr:uid="{00000000-0005-0000-0000-000091160000}"/>
    <cellStyle name="SAPBEXformats 3 3 4 3" xfId="7513" xr:uid="{00000000-0005-0000-0000-000092160000}"/>
    <cellStyle name="SAPBEXformats 3 3 4 4" xfId="8925" xr:uid="{00000000-0005-0000-0000-000093160000}"/>
    <cellStyle name="SAPBEXformats 3 3 5" xfId="3454" xr:uid="{00000000-0005-0000-0000-000094160000}"/>
    <cellStyle name="SAPBEXformats 3 3 5 2" xfId="4222" xr:uid="{00000000-0005-0000-0000-000095160000}"/>
    <cellStyle name="SAPBEXformats 3 3 5 3" xfId="7675" xr:uid="{00000000-0005-0000-0000-000096160000}"/>
    <cellStyle name="SAPBEXformats 3 3 5 4" xfId="9087" xr:uid="{00000000-0005-0000-0000-000097160000}"/>
    <cellStyle name="SAPBEXformats 3 3 6" xfId="4520" xr:uid="{00000000-0005-0000-0000-000098160000}"/>
    <cellStyle name="SAPBEXformats 3 3 7" xfId="5958" xr:uid="{00000000-0005-0000-0000-000099160000}"/>
    <cellStyle name="SAPBEXformats 3 3 8" xfId="4431" xr:uid="{00000000-0005-0000-0000-00009A160000}"/>
    <cellStyle name="SAPBEXformats 4" xfId="701" xr:uid="{00000000-0005-0000-0000-00009B160000}"/>
    <cellStyle name="SAPBEXformats 4 2" xfId="1055" xr:uid="{00000000-0005-0000-0000-00009C160000}"/>
    <cellStyle name="SAPBEXformats 4 2 2" xfId="1503" xr:uid="{00000000-0005-0000-0000-00009D160000}"/>
    <cellStyle name="SAPBEXformats 4 2 2 2" xfId="2663" xr:uid="{00000000-0005-0000-0000-00009E160000}"/>
    <cellStyle name="SAPBEXformats 4 2 2 2 2" xfId="4750" xr:uid="{00000000-0005-0000-0000-00009F160000}"/>
    <cellStyle name="SAPBEXformats 4 2 2 2 3" xfId="6968" xr:uid="{00000000-0005-0000-0000-0000A0160000}"/>
    <cellStyle name="SAPBEXformats 4 2 2 2 4" xfId="8395" xr:uid="{00000000-0005-0000-0000-0000A1160000}"/>
    <cellStyle name="SAPBEXformats 4 2 2 3" xfId="3200" xr:uid="{00000000-0005-0000-0000-0000A2160000}"/>
    <cellStyle name="SAPBEXformats 4 2 2 3 2" xfId="3836" xr:uid="{00000000-0005-0000-0000-0000A3160000}"/>
    <cellStyle name="SAPBEXformats 4 2 2 3 3" xfId="7421" xr:uid="{00000000-0005-0000-0000-0000A4160000}"/>
    <cellStyle name="SAPBEXformats 4 2 2 3 4" xfId="8833" xr:uid="{00000000-0005-0000-0000-0000A5160000}"/>
    <cellStyle name="SAPBEXformats 4 2 2 4" xfId="3378" xr:uid="{00000000-0005-0000-0000-0000A6160000}"/>
    <cellStyle name="SAPBEXformats 4 2 2 4 2" xfId="3721" xr:uid="{00000000-0005-0000-0000-0000A7160000}"/>
    <cellStyle name="SAPBEXformats 4 2 2 4 3" xfId="7599" xr:uid="{00000000-0005-0000-0000-0000A8160000}"/>
    <cellStyle name="SAPBEXformats 4 2 2 4 4" xfId="9011" xr:uid="{00000000-0005-0000-0000-0000A9160000}"/>
    <cellStyle name="SAPBEXformats 4 2 2 5" xfId="3540" xr:uid="{00000000-0005-0000-0000-0000AA160000}"/>
    <cellStyle name="SAPBEXformats 4 2 2 5 2" xfId="440" xr:uid="{00000000-0005-0000-0000-0000AB160000}"/>
    <cellStyle name="SAPBEXformats 4 2 2 5 3" xfId="7761" xr:uid="{00000000-0005-0000-0000-0000AC160000}"/>
    <cellStyle name="SAPBEXformats 4 2 2 5 4" xfId="9173" xr:uid="{00000000-0005-0000-0000-0000AD160000}"/>
    <cellStyle name="SAPBEXformats 4 2 2 6" xfId="4190" xr:uid="{00000000-0005-0000-0000-0000AE160000}"/>
    <cellStyle name="SAPBEXformats 4 2 2 7" xfId="6079" xr:uid="{00000000-0005-0000-0000-0000AF160000}"/>
    <cellStyle name="SAPBEXformats 4 2 2 8" xfId="6112" xr:uid="{00000000-0005-0000-0000-0000B0160000}"/>
    <cellStyle name="SAPBEXformats 4 2 3" xfId="2215" xr:uid="{00000000-0005-0000-0000-0000B1160000}"/>
    <cellStyle name="SAPBEXformats 4 2 3 2" xfId="5712" xr:uid="{00000000-0005-0000-0000-0000B2160000}"/>
    <cellStyle name="SAPBEXformats 4 2 3 3" xfId="6709" xr:uid="{00000000-0005-0000-0000-0000B3160000}"/>
    <cellStyle name="SAPBEXformats 4 2 3 4" xfId="8172" xr:uid="{00000000-0005-0000-0000-0000B4160000}"/>
    <cellStyle name="SAPBEXformats 4 2 4" xfId="2940" xr:uid="{00000000-0005-0000-0000-0000B5160000}"/>
    <cellStyle name="SAPBEXformats 4 2 4 2" xfId="5320" xr:uid="{00000000-0005-0000-0000-0000B6160000}"/>
    <cellStyle name="SAPBEXformats 4 2 4 3" xfId="7161" xr:uid="{00000000-0005-0000-0000-0000B7160000}"/>
    <cellStyle name="SAPBEXformats 4 2 4 4" xfId="8573" xr:uid="{00000000-0005-0000-0000-0000B8160000}"/>
    <cellStyle name="SAPBEXformats 4 2 5" xfId="1892" xr:uid="{00000000-0005-0000-0000-0000B9160000}"/>
    <cellStyle name="SAPBEXformats 4 2 5 2" xfId="4288" xr:uid="{00000000-0005-0000-0000-0000BA160000}"/>
    <cellStyle name="SAPBEXformats 4 2 5 3" xfId="6487" xr:uid="{00000000-0005-0000-0000-0000BB160000}"/>
    <cellStyle name="SAPBEXformats 4 2 5 4" xfId="7970" xr:uid="{00000000-0005-0000-0000-0000BC160000}"/>
    <cellStyle name="SAPBEXformats 4 2 6" xfId="3284" xr:uid="{00000000-0005-0000-0000-0000BD160000}"/>
    <cellStyle name="SAPBEXformats 4 2 6 2" xfId="4270" xr:uid="{00000000-0005-0000-0000-0000BE160000}"/>
    <cellStyle name="SAPBEXformats 4 2 6 3" xfId="7505" xr:uid="{00000000-0005-0000-0000-0000BF160000}"/>
    <cellStyle name="SAPBEXformats 4 2 6 4" xfId="8917" xr:uid="{00000000-0005-0000-0000-0000C0160000}"/>
    <cellStyle name="SAPBEXformats 4 2 7" xfId="6164" xr:uid="{00000000-0005-0000-0000-0000C1160000}"/>
    <cellStyle name="SAPBEXformats 4 2 8" xfId="4469" xr:uid="{00000000-0005-0000-0000-0000C2160000}"/>
    <cellStyle name="SAPBEXformats 4 2 9" xfId="6884" xr:uid="{00000000-0005-0000-0000-0000C3160000}"/>
    <cellStyle name="SAPBEXformats 4 3" xfId="1295" xr:uid="{00000000-0005-0000-0000-0000C4160000}"/>
    <cellStyle name="SAPBEXformats 4 3 2" xfId="2455" xr:uid="{00000000-0005-0000-0000-0000C5160000}"/>
    <cellStyle name="SAPBEXformats 4 3 2 2" xfId="4897" xr:uid="{00000000-0005-0000-0000-0000C6160000}"/>
    <cellStyle name="SAPBEXformats 4 3 2 3" xfId="6854" xr:uid="{00000000-0005-0000-0000-0000C7160000}"/>
    <cellStyle name="SAPBEXformats 4 3 2 4" xfId="8299" xr:uid="{00000000-0005-0000-0000-0000C8160000}"/>
    <cellStyle name="SAPBEXformats 4 3 3" xfId="3084" xr:uid="{00000000-0005-0000-0000-0000C9160000}"/>
    <cellStyle name="SAPBEXformats 4 3 3 2" xfId="3987" xr:uid="{00000000-0005-0000-0000-0000CA160000}"/>
    <cellStyle name="SAPBEXformats 4 3 3 3" xfId="7305" xr:uid="{00000000-0005-0000-0000-0000CB160000}"/>
    <cellStyle name="SAPBEXformats 4 3 3 4" xfId="8717" xr:uid="{00000000-0005-0000-0000-0000CC160000}"/>
    <cellStyle name="SAPBEXformats 4 3 4" xfId="1938" xr:uid="{00000000-0005-0000-0000-0000CD160000}"/>
    <cellStyle name="SAPBEXformats 4 3 4 2" xfId="4856" xr:uid="{00000000-0005-0000-0000-0000CE160000}"/>
    <cellStyle name="SAPBEXformats 4 3 4 3" xfId="6533" xr:uid="{00000000-0005-0000-0000-0000CF160000}"/>
    <cellStyle name="SAPBEXformats 4 3 4 4" xfId="8016" xr:uid="{00000000-0005-0000-0000-0000D0160000}"/>
    <cellStyle name="SAPBEXformats 4 3 5" xfId="1977" xr:uid="{00000000-0005-0000-0000-0000D1160000}"/>
    <cellStyle name="SAPBEXformats 4 3 5 2" xfId="5683" xr:uid="{00000000-0005-0000-0000-0000D2160000}"/>
    <cellStyle name="SAPBEXformats 4 3 5 3" xfId="6565" xr:uid="{00000000-0005-0000-0000-0000D3160000}"/>
    <cellStyle name="SAPBEXformats 4 3 5 4" xfId="8046" xr:uid="{00000000-0005-0000-0000-0000D4160000}"/>
    <cellStyle name="SAPBEXformats 4 3 6" xfId="5250" xr:uid="{00000000-0005-0000-0000-0000D5160000}"/>
    <cellStyle name="SAPBEXformats 4 3 7" xfId="4579" xr:uid="{00000000-0005-0000-0000-0000D6160000}"/>
    <cellStyle name="SAPBEXformats 4 3 8" xfId="5798" xr:uid="{00000000-0005-0000-0000-0000D7160000}"/>
    <cellStyle name="SAPBEXformats 5" xfId="978" xr:uid="{00000000-0005-0000-0000-0000D8160000}"/>
    <cellStyle name="SAPBEXformats 5 2" xfId="1426" xr:uid="{00000000-0005-0000-0000-0000D9160000}"/>
    <cellStyle name="SAPBEXformats 5 2 2" xfId="2586" xr:uid="{00000000-0005-0000-0000-0000DA160000}"/>
    <cellStyle name="SAPBEXformats 5 2 2 2" xfId="5638" xr:uid="{00000000-0005-0000-0000-0000DB160000}"/>
    <cellStyle name="SAPBEXformats 5 2 2 3" xfId="6903" xr:uid="{00000000-0005-0000-0000-0000DC160000}"/>
    <cellStyle name="SAPBEXformats 5 2 2 4" xfId="8332" xr:uid="{00000000-0005-0000-0000-0000DD160000}"/>
    <cellStyle name="SAPBEXformats 5 2 3" xfId="3134" xr:uid="{00000000-0005-0000-0000-0000DE160000}"/>
    <cellStyle name="SAPBEXformats 5 2 3 2" xfId="4777" xr:uid="{00000000-0005-0000-0000-0000DF160000}"/>
    <cellStyle name="SAPBEXformats 5 2 3 3" xfId="7355" xr:uid="{00000000-0005-0000-0000-0000E0160000}"/>
    <cellStyle name="SAPBEXformats 5 2 3 4" xfId="8767" xr:uid="{00000000-0005-0000-0000-0000E1160000}"/>
    <cellStyle name="SAPBEXformats 5 2 4" xfId="3315" xr:uid="{00000000-0005-0000-0000-0000E2160000}"/>
    <cellStyle name="SAPBEXformats 5 2 4 2" xfId="3765" xr:uid="{00000000-0005-0000-0000-0000E3160000}"/>
    <cellStyle name="SAPBEXformats 5 2 4 3" xfId="7536" xr:uid="{00000000-0005-0000-0000-0000E4160000}"/>
    <cellStyle name="SAPBEXformats 5 2 4 4" xfId="8948" xr:uid="{00000000-0005-0000-0000-0000E5160000}"/>
    <cellStyle name="SAPBEXformats 5 2 5" xfId="3477" xr:uid="{00000000-0005-0000-0000-0000E6160000}"/>
    <cellStyle name="SAPBEXformats 5 2 5 2" xfId="4216" xr:uid="{00000000-0005-0000-0000-0000E7160000}"/>
    <cellStyle name="SAPBEXformats 5 2 5 3" xfId="7698" xr:uid="{00000000-0005-0000-0000-0000E8160000}"/>
    <cellStyle name="SAPBEXformats 5 2 5 4" xfId="9110" xr:uid="{00000000-0005-0000-0000-0000E9160000}"/>
    <cellStyle name="SAPBEXformats 5 2 6" xfId="4062" xr:uid="{00000000-0005-0000-0000-0000EA160000}"/>
    <cellStyle name="SAPBEXformats 5 2 7" xfId="5028" xr:uid="{00000000-0005-0000-0000-0000EB160000}"/>
    <cellStyle name="SAPBEXformats 5 2 8" xfId="4630" xr:uid="{00000000-0005-0000-0000-0000EC160000}"/>
    <cellStyle name="SAPBEXformats 5 3" xfId="2140" xr:uid="{00000000-0005-0000-0000-0000ED160000}"/>
    <cellStyle name="SAPBEXformats 5 3 2" xfId="4690" xr:uid="{00000000-0005-0000-0000-0000EE160000}"/>
    <cellStyle name="SAPBEXformats 5 3 3" xfId="6646" xr:uid="{00000000-0005-0000-0000-0000EF160000}"/>
    <cellStyle name="SAPBEXformats 5 3 4" xfId="8111" xr:uid="{00000000-0005-0000-0000-0000F0160000}"/>
    <cellStyle name="SAPBEXformats 5 4" xfId="2875" xr:uid="{00000000-0005-0000-0000-0000F1160000}"/>
    <cellStyle name="SAPBEXformats 5 4 2" xfId="5041" xr:uid="{00000000-0005-0000-0000-0000F2160000}"/>
    <cellStyle name="SAPBEXformats 5 4 3" xfId="7096" xr:uid="{00000000-0005-0000-0000-0000F3160000}"/>
    <cellStyle name="SAPBEXformats 5 4 4" xfId="8508" xr:uid="{00000000-0005-0000-0000-0000F4160000}"/>
    <cellStyle name="SAPBEXformats 5 5" xfId="1793" xr:uid="{00000000-0005-0000-0000-0000F5160000}"/>
    <cellStyle name="SAPBEXformats 5 5 2" xfId="5721" xr:uid="{00000000-0005-0000-0000-0000F6160000}"/>
    <cellStyle name="SAPBEXformats 5 5 3" xfId="6392" xr:uid="{00000000-0005-0000-0000-0000F7160000}"/>
    <cellStyle name="SAPBEXformats 5 5 4" xfId="7876" xr:uid="{00000000-0005-0000-0000-0000F8160000}"/>
    <cellStyle name="SAPBEXformats 5 6" xfId="3020" xr:uid="{00000000-0005-0000-0000-0000F9160000}"/>
    <cellStyle name="SAPBEXformats 5 6 2" xfId="4954" xr:uid="{00000000-0005-0000-0000-0000FA160000}"/>
    <cellStyle name="SAPBEXformats 5 6 3" xfId="7241" xr:uid="{00000000-0005-0000-0000-0000FB160000}"/>
    <cellStyle name="SAPBEXformats 5 6 4" xfId="8653" xr:uid="{00000000-0005-0000-0000-0000FC160000}"/>
    <cellStyle name="SAPBEXformats 5 7" xfId="5938" xr:uid="{00000000-0005-0000-0000-0000FD160000}"/>
    <cellStyle name="SAPBEXformats 5 8" xfId="4083" xr:uid="{00000000-0005-0000-0000-0000FE160000}"/>
    <cellStyle name="SAPBEXformats 5 9" xfId="6785" xr:uid="{00000000-0005-0000-0000-0000FF160000}"/>
    <cellStyle name="SAPBEXformats 6" xfId="1243" xr:uid="{00000000-0005-0000-0000-000000170000}"/>
    <cellStyle name="SAPBEXformats 6 2" xfId="2403" xr:uid="{00000000-0005-0000-0000-000001170000}"/>
    <cellStyle name="SAPBEXformats 6 2 2" xfId="6050" xr:uid="{00000000-0005-0000-0000-000002170000}"/>
    <cellStyle name="SAPBEXformats 6 2 3" xfId="6814" xr:uid="{00000000-0005-0000-0000-000003170000}"/>
    <cellStyle name="SAPBEXformats 6 2 4" xfId="8261" xr:uid="{00000000-0005-0000-0000-000004170000}"/>
    <cellStyle name="SAPBEXformats 6 3" xfId="3043" xr:uid="{00000000-0005-0000-0000-000005170000}"/>
    <cellStyle name="SAPBEXformats 6 3 2" xfId="6279" xr:uid="{00000000-0005-0000-0000-000006170000}"/>
    <cellStyle name="SAPBEXformats 6 3 3" xfId="7264" xr:uid="{00000000-0005-0000-0000-000007170000}"/>
    <cellStyle name="SAPBEXformats 6 3 4" xfId="8676" xr:uid="{00000000-0005-0000-0000-000008170000}"/>
    <cellStyle name="SAPBEXformats 6 4" xfId="1819" xr:uid="{00000000-0005-0000-0000-000009170000}"/>
    <cellStyle name="SAPBEXformats 6 4 2" xfId="4506" xr:uid="{00000000-0005-0000-0000-00000A170000}"/>
    <cellStyle name="SAPBEXformats 6 4 3" xfId="6417" xr:uid="{00000000-0005-0000-0000-00000B170000}"/>
    <cellStyle name="SAPBEXformats 6 4 4" xfId="7900" xr:uid="{00000000-0005-0000-0000-00000C170000}"/>
    <cellStyle name="SAPBEXformats 6 5" xfId="1843" xr:uid="{00000000-0005-0000-0000-00000D170000}"/>
    <cellStyle name="SAPBEXformats 6 5 2" xfId="4523" xr:uid="{00000000-0005-0000-0000-00000E170000}"/>
    <cellStyle name="SAPBEXformats 6 5 3" xfId="6438" xr:uid="{00000000-0005-0000-0000-00000F170000}"/>
    <cellStyle name="SAPBEXformats 6 5 4" xfId="7921" xr:uid="{00000000-0005-0000-0000-000010170000}"/>
    <cellStyle name="SAPBEXformats 6 6" xfId="3857" xr:uid="{00000000-0005-0000-0000-000011170000}"/>
    <cellStyle name="SAPBEXformats 6 7" xfId="6260" xr:uid="{00000000-0005-0000-0000-000012170000}"/>
    <cellStyle name="SAPBEXformats 6 8" xfId="4031" xr:uid="{00000000-0005-0000-0000-000013170000}"/>
    <cellStyle name="SAPBEXheaderItem" xfId="330" xr:uid="{00000000-0005-0000-0000-000014170000}"/>
    <cellStyle name="SAPBEXheaderItem 2" xfId="864" xr:uid="{00000000-0005-0000-0000-000015170000}"/>
    <cellStyle name="SAPBEXheaderText" xfId="331" xr:uid="{00000000-0005-0000-0000-000016170000}"/>
    <cellStyle name="SAPBEXheaderText 2" xfId="865" xr:uid="{00000000-0005-0000-0000-000017170000}"/>
    <cellStyle name="SAPBEXHLevel0" xfId="332" xr:uid="{00000000-0005-0000-0000-000018170000}"/>
    <cellStyle name="SAPBEXHLevel0 2" xfId="979" xr:uid="{00000000-0005-0000-0000-000019170000}"/>
    <cellStyle name="SAPBEXHLevel0 2 2" xfId="1427" xr:uid="{00000000-0005-0000-0000-00001A170000}"/>
    <cellStyle name="SAPBEXHLevel0 2 2 2" xfId="2587" xr:uid="{00000000-0005-0000-0000-00001B170000}"/>
    <cellStyle name="SAPBEXHLevel0 2 2 2 2" xfId="4790" xr:uid="{00000000-0005-0000-0000-00001C170000}"/>
    <cellStyle name="SAPBEXHLevel0 2 2 2 3" xfId="6904" xr:uid="{00000000-0005-0000-0000-00001D170000}"/>
    <cellStyle name="SAPBEXHLevel0 2 2 2 4" xfId="8333" xr:uid="{00000000-0005-0000-0000-00001E170000}"/>
    <cellStyle name="SAPBEXHLevel0 2 2 3" xfId="3135" xr:uid="{00000000-0005-0000-0000-00001F170000}"/>
    <cellStyle name="SAPBEXHLevel0 2 2 3 2" xfId="4444" xr:uid="{00000000-0005-0000-0000-000020170000}"/>
    <cellStyle name="SAPBEXHLevel0 2 2 3 3" xfId="7356" xr:uid="{00000000-0005-0000-0000-000021170000}"/>
    <cellStyle name="SAPBEXHLevel0 2 2 3 4" xfId="8768" xr:uid="{00000000-0005-0000-0000-000022170000}"/>
    <cellStyle name="SAPBEXHLevel0 2 2 4" xfId="3316" xr:uid="{00000000-0005-0000-0000-000023170000}"/>
    <cellStyle name="SAPBEXHLevel0 2 2 4 2" xfId="3764" xr:uid="{00000000-0005-0000-0000-000024170000}"/>
    <cellStyle name="SAPBEXHLevel0 2 2 4 3" xfId="7537" xr:uid="{00000000-0005-0000-0000-000025170000}"/>
    <cellStyle name="SAPBEXHLevel0 2 2 4 4" xfId="8949" xr:uid="{00000000-0005-0000-0000-000026170000}"/>
    <cellStyle name="SAPBEXHLevel0 2 2 5" xfId="3478" xr:uid="{00000000-0005-0000-0000-000027170000}"/>
    <cellStyle name="SAPBEXHLevel0 2 2 5 2" xfId="3651" xr:uid="{00000000-0005-0000-0000-000028170000}"/>
    <cellStyle name="SAPBEXHLevel0 2 2 5 3" xfId="7699" xr:uid="{00000000-0005-0000-0000-000029170000}"/>
    <cellStyle name="SAPBEXHLevel0 2 2 5 4" xfId="9111" xr:uid="{00000000-0005-0000-0000-00002A170000}"/>
    <cellStyle name="SAPBEXHLevel0 2 2 6" xfId="4061" xr:uid="{00000000-0005-0000-0000-00002B170000}"/>
    <cellStyle name="SAPBEXHLevel0 2 2 7" xfId="6047" xr:uid="{00000000-0005-0000-0000-00002C170000}"/>
    <cellStyle name="SAPBEXHLevel0 2 2 8" xfId="4507" xr:uid="{00000000-0005-0000-0000-00002D170000}"/>
    <cellStyle name="SAPBEXHLevel0 2 3" xfId="2141" xr:uid="{00000000-0005-0000-0000-00002E170000}"/>
    <cellStyle name="SAPBEXHLevel0 2 3 2" xfId="5408" xr:uid="{00000000-0005-0000-0000-00002F170000}"/>
    <cellStyle name="SAPBEXHLevel0 2 3 3" xfId="6647" xr:uid="{00000000-0005-0000-0000-000030170000}"/>
    <cellStyle name="SAPBEXHLevel0 2 3 4" xfId="8112" xr:uid="{00000000-0005-0000-0000-000031170000}"/>
    <cellStyle name="SAPBEXHLevel0 2 4" xfId="2876" xr:uid="{00000000-0005-0000-0000-000032170000}"/>
    <cellStyle name="SAPBEXHLevel0 2 4 2" xfId="5814" xr:uid="{00000000-0005-0000-0000-000033170000}"/>
    <cellStyle name="SAPBEXHLevel0 2 4 3" xfId="7097" xr:uid="{00000000-0005-0000-0000-000034170000}"/>
    <cellStyle name="SAPBEXHLevel0 2 4 4" xfId="8509" xr:uid="{00000000-0005-0000-0000-000035170000}"/>
    <cellStyle name="SAPBEXHLevel0 2 5" xfId="1870" xr:uid="{00000000-0005-0000-0000-000036170000}"/>
    <cellStyle name="SAPBEXHLevel0 2 5 2" xfId="4670" xr:uid="{00000000-0005-0000-0000-000037170000}"/>
    <cellStyle name="SAPBEXHLevel0 2 5 3" xfId="6465" xr:uid="{00000000-0005-0000-0000-000038170000}"/>
    <cellStyle name="SAPBEXHLevel0 2 5 4" xfId="7948" xr:uid="{00000000-0005-0000-0000-000039170000}"/>
    <cellStyle name="SAPBEXHLevel0 2 6" xfId="1758" xr:uid="{00000000-0005-0000-0000-00003A170000}"/>
    <cellStyle name="SAPBEXHLevel0 2 6 2" xfId="4687" xr:uid="{00000000-0005-0000-0000-00003B170000}"/>
    <cellStyle name="SAPBEXHLevel0 2 6 3" xfId="6357" xr:uid="{00000000-0005-0000-0000-00003C170000}"/>
    <cellStyle name="SAPBEXHLevel0 2 6 4" xfId="7841" xr:uid="{00000000-0005-0000-0000-00003D170000}"/>
    <cellStyle name="SAPBEXHLevel0 2 7" xfId="5548" xr:uid="{00000000-0005-0000-0000-00003E170000}"/>
    <cellStyle name="SAPBEXHLevel0 2 8" xfId="3848" xr:uid="{00000000-0005-0000-0000-00003F170000}"/>
    <cellStyle name="SAPBEXHLevel0 2 9" xfId="7044" xr:uid="{00000000-0005-0000-0000-000040170000}"/>
    <cellStyle name="SAPBEXHLevel0 3" xfId="1244" xr:uid="{00000000-0005-0000-0000-000041170000}"/>
    <cellStyle name="SAPBEXHLevel0 3 2" xfId="2404" xr:uid="{00000000-0005-0000-0000-000042170000}"/>
    <cellStyle name="SAPBEXHLevel0 3 2 2" xfId="4972" xr:uid="{00000000-0005-0000-0000-000043170000}"/>
    <cellStyle name="SAPBEXHLevel0 3 2 3" xfId="6815" xr:uid="{00000000-0005-0000-0000-000044170000}"/>
    <cellStyle name="SAPBEXHLevel0 3 2 4" xfId="8262" xr:uid="{00000000-0005-0000-0000-000045170000}"/>
    <cellStyle name="SAPBEXHLevel0 3 3" xfId="3044" xr:uid="{00000000-0005-0000-0000-000046170000}"/>
    <cellStyle name="SAPBEXHLevel0 3 3 2" xfId="6168" xr:uid="{00000000-0005-0000-0000-000047170000}"/>
    <cellStyle name="SAPBEXHLevel0 3 3 3" xfId="7265" xr:uid="{00000000-0005-0000-0000-000048170000}"/>
    <cellStyle name="SAPBEXHLevel0 3 3 4" xfId="8677" xr:uid="{00000000-0005-0000-0000-000049170000}"/>
    <cellStyle name="SAPBEXHLevel0 3 4" xfId="1943" xr:uid="{00000000-0005-0000-0000-00004A170000}"/>
    <cellStyle name="SAPBEXHLevel0 3 4 2" xfId="4638" xr:uid="{00000000-0005-0000-0000-00004B170000}"/>
    <cellStyle name="SAPBEXHLevel0 3 4 3" xfId="6537" xr:uid="{00000000-0005-0000-0000-00004C170000}"/>
    <cellStyle name="SAPBEXHLevel0 3 4 4" xfId="8019" xr:uid="{00000000-0005-0000-0000-00004D170000}"/>
    <cellStyle name="SAPBEXHLevel0 3 5" xfId="3107" xr:uid="{00000000-0005-0000-0000-00004E170000}"/>
    <cellStyle name="SAPBEXHLevel0 3 5 2" xfId="5538" xr:uid="{00000000-0005-0000-0000-00004F170000}"/>
    <cellStyle name="SAPBEXHLevel0 3 5 3" xfId="7328" xr:uid="{00000000-0005-0000-0000-000050170000}"/>
    <cellStyle name="SAPBEXHLevel0 3 5 4" xfId="8740" xr:uid="{00000000-0005-0000-0000-000051170000}"/>
    <cellStyle name="SAPBEXHLevel0 3 6" xfId="5005" xr:uid="{00000000-0005-0000-0000-000052170000}"/>
    <cellStyle name="SAPBEXHLevel0 3 7" xfId="5461" xr:uid="{00000000-0005-0000-0000-000053170000}"/>
    <cellStyle name="SAPBEXHLevel0 3 8" xfId="5718" xr:uid="{00000000-0005-0000-0000-000054170000}"/>
    <cellStyle name="SAPBEXHLevel0 6" xfId="355" xr:uid="{00000000-0005-0000-0000-000055170000}"/>
    <cellStyle name="SAPBEXHLevel0 6 2" xfId="997" xr:uid="{00000000-0005-0000-0000-000056170000}"/>
    <cellStyle name="SAPBEXHLevel0 6 2 2" xfId="1445" xr:uid="{00000000-0005-0000-0000-000057170000}"/>
    <cellStyle name="SAPBEXHLevel0 6 2 2 2" xfId="2605" xr:uid="{00000000-0005-0000-0000-000058170000}"/>
    <cellStyle name="SAPBEXHLevel0 6 2 2 2 2" xfId="6139" xr:uid="{00000000-0005-0000-0000-000059170000}"/>
    <cellStyle name="SAPBEXHLevel0 6 2 2 2 3" xfId="6922" xr:uid="{00000000-0005-0000-0000-00005A170000}"/>
    <cellStyle name="SAPBEXHLevel0 6 2 2 2 4" xfId="8351" xr:uid="{00000000-0005-0000-0000-00005B170000}"/>
    <cellStyle name="SAPBEXHLevel0 6 2 2 3" xfId="3153" xr:uid="{00000000-0005-0000-0000-00005C170000}"/>
    <cellStyle name="SAPBEXHLevel0 6 2 2 3 2" xfId="5623" xr:uid="{00000000-0005-0000-0000-00005D170000}"/>
    <cellStyle name="SAPBEXHLevel0 6 2 2 3 3" xfId="7374" xr:uid="{00000000-0005-0000-0000-00005E170000}"/>
    <cellStyle name="SAPBEXHLevel0 6 2 2 3 4" xfId="8786" xr:uid="{00000000-0005-0000-0000-00005F170000}"/>
    <cellStyle name="SAPBEXHLevel0 6 2 2 4" xfId="3334" xr:uid="{00000000-0005-0000-0000-000060170000}"/>
    <cellStyle name="SAPBEXHLevel0 6 2 2 4 2" xfId="3751" xr:uid="{00000000-0005-0000-0000-000061170000}"/>
    <cellStyle name="SAPBEXHLevel0 6 2 2 4 3" xfId="7555" xr:uid="{00000000-0005-0000-0000-000062170000}"/>
    <cellStyle name="SAPBEXHLevel0 6 2 2 4 4" xfId="8967" xr:uid="{00000000-0005-0000-0000-000063170000}"/>
    <cellStyle name="SAPBEXHLevel0 6 2 2 5" xfId="3496" xr:uid="{00000000-0005-0000-0000-000064170000}"/>
    <cellStyle name="SAPBEXHLevel0 6 2 2 5 2" xfId="4211" xr:uid="{00000000-0005-0000-0000-000065170000}"/>
    <cellStyle name="SAPBEXHLevel0 6 2 2 5 3" xfId="7717" xr:uid="{00000000-0005-0000-0000-000066170000}"/>
    <cellStyle name="SAPBEXHLevel0 6 2 2 5 4" xfId="9129" xr:uid="{00000000-0005-0000-0000-000067170000}"/>
    <cellStyle name="SAPBEXHLevel0 6 2 2 6" xfId="6096" xr:uid="{00000000-0005-0000-0000-000068170000}"/>
    <cellStyle name="SAPBEXHLevel0 6 2 2 7" xfId="5554" xr:uid="{00000000-0005-0000-0000-000069170000}"/>
    <cellStyle name="SAPBEXHLevel0 6 2 2 8" xfId="4540" xr:uid="{00000000-0005-0000-0000-00006A170000}"/>
    <cellStyle name="SAPBEXHLevel0 6 2 3" xfId="2158" xr:uid="{00000000-0005-0000-0000-00006B170000}"/>
    <cellStyle name="SAPBEXHLevel0 6 2 3 2" xfId="4564" xr:uid="{00000000-0005-0000-0000-00006C170000}"/>
    <cellStyle name="SAPBEXHLevel0 6 2 3 3" xfId="6664" xr:uid="{00000000-0005-0000-0000-00006D170000}"/>
    <cellStyle name="SAPBEXHLevel0 6 2 3 4" xfId="8129" xr:uid="{00000000-0005-0000-0000-00006E170000}"/>
    <cellStyle name="SAPBEXHLevel0 6 2 4" xfId="2893" xr:uid="{00000000-0005-0000-0000-00006F170000}"/>
    <cellStyle name="SAPBEXHLevel0 6 2 4 2" xfId="4462" xr:uid="{00000000-0005-0000-0000-000070170000}"/>
    <cellStyle name="SAPBEXHLevel0 6 2 4 3" xfId="7114" xr:uid="{00000000-0005-0000-0000-000071170000}"/>
    <cellStyle name="SAPBEXHLevel0 6 2 4 4" xfId="8526" xr:uid="{00000000-0005-0000-0000-000072170000}"/>
    <cellStyle name="SAPBEXHLevel0 6 2 5" xfId="1959" xr:uid="{00000000-0005-0000-0000-000073170000}"/>
    <cellStyle name="SAPBEXHLevel0 6 2 5 2" xfId="5445" xr:uid="{00000000-0005-0000-0000-000074170000}"/>
    <cellStyle name="SAPBEXHLevel0 6 2 5 3" xfId="6547" xr:uid="{00000000-0005-0000-0000-000075170000}"/>
    <cellStyle name="SAPBEXHLevel0 6 2 5 4" xfId="8028" xr:uid="{00000000-0005-0000-0000-000076170000}"/>
    <cellStyle name="SAPBEXHLevel0 6 2 6" xfId="2849" xr:uid="{00000000-0005-0000-0000-000077170000}"/>
    <cellStyle name="SAPBEXHLevel0 6 2 6 2" xfId="6109" xr:uid="{00000000-0005-0000-0000-000078170000}"/>
    <cellStyle name="SAPBEXHLevel0 6 2 6 3" xfId="7070" xr:uid="{00000000-0005-0000-0000-000079170000}"/>
    <cellStyle name="SAPBEXHLevel0 6 2 6 4" xfId="8482" xr:uid="{00000000-0005-0000-0000-00007A170000}"/>
    <cellStyle name="SAPBEXHLevel0 6 2 7" xfId="4133" xr:uid="{00000000-0005-0000-0000-00007B170000}"/>
    <cellStyle name="SAPBEXHLevel0 6 2 8" xfId="4492" xr:uid="{00000000-0005-0000-0000-00007C170000}"/>
    <cellStyle name="SAPBEXHLevel0 6 2 9" xfId="6631" xr:uid="{00000000-0005-0000-0000-00007D170000}"/>
    <cellStyle name="SAPBEXHLevel0 6 3" xfId="363" xr:uid="{00000000-0005-0000-0000-00007E170000}"/>
    <cellStyle name="SAPBEXHLevel0 6 3 2" xfId="1004" xr:uid="{00000000-0005-0000-0000-00007F170000}"/>
    <cellStyle name="SAPBEXHLevel0 6 3 2 2" xfId="1452" xr:uid="{00000000-0005-0000-0000-000080170000}"/>
    <cellStyle name="SAPBEXHLevel0 6 3 2 2 2" xfId="2612" xr:uid="{00000000-0005-0000-0000-000081170000}"/>
    <cellStyle name="SAPBEXHLevel0 6 3 2 2 2 2" xfId="4955" xr:uid="{00000000-0005-0000-0000-000082170000}"/>
    <cellStyle name="SAPBEXHLevel0 6 3 2 2 2 3" xfId="6929" xr:uid="{00000000-0005-0000-0000-000083170000}"/>
    <cellStyle name="SAPBEXHLevel0 6 3 2 2 2 4" xfId="8358" xr:uid="{00000000-0005-0000-0000-000084170000}"/>
    <cellStyle name="SAPBEXHLevel0 6 3 2 2 3" xfId="3160" xr:uid="{00000000-0005-0000-0000-000085170000}"/>
    <cellStyle name="SAPBEXHLevel0 6 3 2 2 3 2" xfId="6278" xr:uid="{00000000-0005-0000-0000-000086170000}"/>
    <cellStyle name="SAPBEXHLevel0 6 3 2 2 3 3" xfId="7381" xr:uid="{00000000-0005-0000-0000-000087170000}"/>
    <cellStyle name="SAPBEXHLevel0 6 3 2 2 3 4" xfId="8793" xr:uid="{00000000-0005-0000-0000-000088170000}"/>
    <cellStyle name="SAPBEXHLevel0 6 3 2 2 4" xfId="3341" xr:uid="{00000000-0005-0000-0000-000089170000}"/>
    <cellStyle name="SAPBEXHLevel0 6 3 2 2 4 2" xfId="4255" xr:uid="{00000000-0005-0000-0000-00008A170000}"/>
    <cellStyle name="SAPBEXHLevel0 6 3 2 2 4 3" xfId="7562" xr:uid="{00000000-0005-0000-0000-00008B170000}"/>
    <cellStyle name="SAPBEXHLevel0 6 3 2 2 4 4" xfId="8974" xr:uid="{00000000-0005-0000-0000-00008C170000}"/>
    <cellStyle name="SAPBEXHLevel0 6 3 2 2 5" xfId="3503" xr:uid="{00000000-0005-0000-0000-00008D170000}"/>
    <cellStyle name="SAPBEXHLevel0 6 3 2 2 5 2" xfId="3633" xr:uid="{00000000-0005-0000-0000-00008E170000}"/>
    <cellStyle name="SAPBEXHLevel0 6 3 2 2 5 3" xfId="7724" xr:uid="{00000000-0005-0000-0000-00008F170000}"/>
    <cellStyle name="SAPBEXHLevel0 6 3 2 2 5 4" xfId="9136" xr:uid="{00000000-0005-0000-0000-000090170000}"/>
    <cellStyle name="SAPBEXHLevel0 6 3 2 2 6" xfId="5811" xr:uid="{00000000-0005-0000-0000-000091170000}"/>
    <cellStyle name="SAPBEXHLevel0 6 3 2 2 7" xfId="6202" xr:uid="{00000000-0005-0000-0000-000092170000}"/>
    <cellStyle name="SAPBEXHLevel0 6 3 2 2 8" xfId="5961" xr:uid="{00000000-0005-0000-0000-000093170000}"/>
    <cellStyle name="SAPBEXHLevel0 6 3 2 3" xfId="2165" xr:uid="{00000000-0005-0000-0000-000094170000}"/>
    <cellStyle name="SAPBEXHLevel0 6 3 2 3 2" xfId="4102" xr:uid="{00000000-0005-0000-0000-000095170000}"/>
    <cellStyle name="SAPBEXHLevel0 6 3 2 3 3" xfId="6671" xr:uid="{00000000-0005-0000-0000-000096170000}"/>
    <cellStyle name="SAPBEXHLevel0 6 3 2 3 4" xfId="8136" xr:uid="{00000000-0005-0000-0000-000097170000}"/>
    <cellStyle name="SAPBEXHLevel0 6 3 2 4" xfId="2900" xr:uid="{00000000-0005-0000-0000-000098170000}"/>
    <cellStyle name="SAPBEXHLevel0 6 3 2 4 2" xfId="5272" xr:uid="{00000000-0005-0000-0000-000099170000}"/>
    <cellStyle name="SAPBEXHLevel0 6 3 2 4 3" xfId="7121" xr:uid="{00000000-0005-0000-0000-00009A170000}"/>
    <cellStyle name="SAPBEXHLevel0 6 3 2 4 4" xfId="8533" xr:uid="{00000000-0005-0000-0000-00009B170000}"/>
    <cellStyle name="SAPBEXHLevel0 6 3 2 5" xfId="2841" xr:uid="{00000000-0005-0000-0000-00009C170000}"/>
    <cellStyle name="SAPBEXHLevel0 6 3 2 5 2" xfId="5634" xr:uid="{00000000-0005-0000-0000-00009D170000}"/>
    <cellStyle name="SAPBEXHLevel0 6 3 2 5 3" xfId="7062" xr:uid="{00000000-0005-0000-0000-00009E170000}"/>
    <cellStyle name="SAPBEXHLevel0 6 3 2 5 4" xfId="8474" xr:uid="{00000000-0005-0000-0000-00009F170000}"/>
    <cellStyle name="SAPBEXHLevel0 6 3 2 6" xfId="1972" xr:uid="{00000000-0005-0000-0000-0000A0170000}"/>
    <cellStyle name="SAPBEXHLevel0 6 3 2 6 2" xfId="4322" xr:uid="{00000000-0005-0000-0000-0000A1170000}"/>
    <cellStyle name="SAPBEXHLevel0 6 3 2 6 3" xfId="6560" xr:uid="{00000000-0005-0000-0000-0000A2170000}"/>
    <cellStyle name="SAPBEXHLevel0 6 3 2 6 4" xfId="8041" xr:uid="{00000000-0005-0000-0000-0000A3170000}"/>
    <cellStyle name="SAPBEXHLevel0 6 3 2 7" xfId="4899" xr:uid="{00000000-0005-0000-0000-0000A4170000}"/>
    <cellStyle name="SAPBEXHLevel0 6 3 2 8" xfId="4703" xr:uid="{00000000-0005-0000-0000-0000A5170000}"/>
    <cellStyle name="SAPBEXHLevel0 6 3 2 9" xfId="4024" xr:uid="{00000000-0005-0000-0000-0000A6170000}"/>
    <cellStyle name="SAPBEXHLevel0 6 3 3" xfId="1268" xr:uid="{00000000-0005-0000-0000-0000A7170000}"/>
    <cellStyle name="SAPBEXHLevel0 6 3 3 2" xfId="2428" xr:uid="{00000000-0005-0000-0000-0000A8170000}"/>
    <cellStyle name="SAPBEXHLevel0 6 3 3 2 2" xfId="6235" xr:uid="{00000000-0005-0000-0000-0000A9170000}"/>
    <cellStyle name="SAPBEXHLevel0 6 3 3 2 3" xfId="6839" xr:uid="{00000000-0005-0000-0000-0000AA170000}"/>
    <cellStyle name="SAPBEXHLevel0 6 3 3 2 4" xfId="8286" xr:uid="{00000000-0005-0000-0000-0000AB170000}"/>
    <cellStyle name="SAPBEXHLevel0 6 3 3 3" xfId="3068" xr:uid="{00000000-0005-0000-0000-0000AC170000}"/>
    <cellStyle name="SAPBEXHLevel0 6 3 3 3 2" xfId="4769" xr:uid="{00000000-0005-0000-0000-0000AD170000}"/>
    <cellStyle name="SAPBEXHLevel0 6 3 3 3 3" xfId="7289" xr:uid="{00000000-0005-0000-0000-0000AE170000}"/>
    <cellStyle name="SAPBEXHLevel0 6 3 3 3 4" xfId="8701" xr:uid="{00000000-0005-0000-0000-0000AF170000}"/>
    <cellStyle name="SAPBEXHLevel0 6 3 3 4" xfId="1700" xr:uid="{00000000-0005-0000-0000-0000B0170000}"/>
    <cellStyle name="SAPBEXHLevel0 6 3 3 4 2" xfId="4347" xr:uid="{00000000-0005-0000-0000-0000B1170000}"/>
    <cellStyle name="SAPBEXHLevel0 6 3 3 4 3" xfId="5231" xr:uid="{00000000-0005-0000-0000-0000B2170000}"/>
    <cellStyle name="SAPBEXHLevel0 6 3 3 4 4" xfId="3870" xr:uid="{00000000-0005-0000-0000-0000B3170000}"/>
    <cellStyle name="SAPBEXHLevel0 6 3 3 5" xfId="1746" xr:uid="{00000000-0005-0000-0000-0000B4170000}"/>
    <cellStyle name="SAPBEXHLevel0 6 3 3 5 2" xfId="4860" xr:uid="{00000000-0005-0000-0000-0000B5170000}"/>
    <cellStyle name="SAPBEXHLevel0 6 3 3 5 3" xfId="4590" xr:uid="{00000000-0005-0000-0000-0000B6170000}"/>
    <cellStyle name="SAPBEXHLevel0 6 3 3 5 4" xfId="4918" xr:uid="{00000000-0005-0000-0000-0000B7170000}"/>
    <cellStyle name="SAPBEXHLevel0 6 3 3 6" xfId="5207" xr:uid="{00000000-0005-0000-0000-0000B8170000}"/>
    <cellStyle name="SAPBEXHLevel0 6 3 3 7" xfId="5770" xr:uid="{00000000-0005-0000-0000-0000B9170000}"/>
    <cellStyle name="SAPBEXHLevel0 6 3 3 8" xfId="6272" xr:uid="{00000000-0005-0000-0000-0000BA170000}"/>
    <cellStyle name="SAPBEXHLevel0 6 4" xfId="1261" xr:uid="{00000000-0005-0000-0000-0000BB170000}"/>
    <cellStyle name="SAPBEXHLevel0 6 4 2" xfId="2421" xr:uid="{00000000-0005-0000-0000-0000BC170000}"/>
    <cellStyle name="SAPBEXHLevel0 6 4 2 2" xfId="4795" xr:uid="{00000000-0005-0000-0000-0000BD170000}"/>
    <cellStyle name="SAPBEXHLevel0 6 4 2 3" xfId="6832" xr:uid="{00000000-0005-0000-0000-0000BE170000}"/>
    <cellStyle name="SAPBEXHLevel0 6 4 2 4" xfId="8279" xr:uid="{00000000-0005-0000-0000-0000BF170000}"/>
    <cellStyle name="SAPBEXHLevel0 6 4 3" xfId="3061" xr:uid="{00000000-0005-0000-0000-0000C0170000}"/>
    <cellStyle name="SAPBEXHLevel0 6 4 3 2" xfId="5117" xr:uid="{00000000-0005-0000-0000-0000C1170000}"/>
    <cellStyle name="SAPBEXHLevel0 6 4 3 3" xfId="7282" xr:uid="{00000000-0005-0000-0000-0000C2170000}"/>
    <cellStyle name="SAPBEXHLevel0 6 4 3 4" xfId="8694" xr:uid="{00000000-0005-0000-0000-0000C3170000}"/>
    <cellStyle name="SAPBEXHLevel0 6 4 4" xfId="2012" xr:uid="{00000000-0005-0000-0000-0000C4170000}"/>
    <cellStyle name="SAPBEXHLevel0 6 4 4 2" xfId="5534" xr:uid="{00000000-0005-0000-0000-0000C5170000}"/>
    <cellStyle name="SAPBEXHLevel0 6 4 4 3" xfId="6600" xr:uid="{00000000-0005-0000-0000-0000C6170000}"/>
    <cellStyle name="SAPBEXHLevel0 6 4 4 4" xfId="8081" xr:uid="{00000000-0005-0000-0000-0000C7170000}"/>
    <cellStyle name="SAPBEXHLevel0 6 4 5" xfId="1710" xr:uid="{00000000-0005-0000-0000-0000C8170000}"/>
    <cellStyle name="SAPBEXHLevel0 6 4 5 2" xfId="5169" xr:uid="{00000000-0005-0000-0000-0000C9170000}"/>
    <cellStyle name="SAPBEXHLevel0 6 4 5 3" xfId="4098" xr:uid="{00000000-0005-0000-0000-0000CA170000}"/>
    <cellStyle name="SAPBEXHLevel0 6 4 5 4" xfId="5078" xr:uid="{00000000-0005-0000-0000-0000CB170000}"/>
    <cellStyle name="SAPBEXHLevel0 6 4 6" xfId="5056" xr:uid="{00000000-0005-0000-0000-0000CC170000}"/>
    <cellStyle name="SAPBEXHLevel0 6 4 7" xfId="6165" xr:uid="{00000000-0005-0000-0000-0000CD170000}"/>
    <cellStyle name="SAPBEXHLevel0 6 4 8" xfId="5134" xr:uid="{00000000-0005-0000-0000-0000CE170000}"/>
    <cellStyle name="SAPBEXHLevel0X" xfId="333" xr:uid="{00000000-0005-0000-0000-0000CF170000}"/>
    <cellStyle name="SAPBEXHLevel0X 2" xfId="674" xr:uid="{00000000-0005-0000-0000-0000D0170000}"/>
    <cellStyle name="SAPBEXHLevel0X 2 2" xfId="762" xr:uid="{00000000-0005-0000-0000-0000D1170000}"/>
    <cellStyle name="SAPBEXHLevel0X 2 2 2" xfId="1115" xr:uid="{00000000-0005-0000-0000-0000D2170000}"/>
    <cellStyle name="SAPBEXHLevel0X 2 2 2 2" xfId="1563" xr:uid="{00000000-0005-0000-0000-0000D3170000}"/>
    <cellStyle name="SAPBEXHLevel0X 2 2 2 2 2" xfId="2723" xr:uid="{00000000-0005-0000-0000-0000D4170000}"/>
    <cellStyle name="SAPBEXHLevel0X 2 2 2 2 2 2" xfId="4005" xr:uid="{00000000-0005-0000-0000-0000D5170000}"/>
    <cellStyle name="SAPBEXHLevel0X 2 2 2 2 2 3" xfId="7028" xr:uid="{00000000-0005-0000-0000-0000D6170000}"/>
    <cellStyle name="SAPBEXHLevel0X 2 2 2 2 2 4" xfId="8455" xr:uid="{00000000-0005-0000-0000-0000D7170000}"/>
    <cellStyle name="SAPBEXHLevel0X 2 2 2 2 3" xfId="3260" xr:uid="{00000000-0005-0000-0000-0000D8170000}"/>
    <cellStyle name="SAPBEXHLevel0X 2 2 2 2 3 2" xfId="3804" xr:uid="{00000000-0005-0000-0000-0000D9170000}"/>
    <cellStyle name="SAPBEXHLevel0X 2 2 2 2 3 3" xfId="7481" xr:uid="{00000000-0005-0000-0000-0000DA170000}"/>
    <cellStyle name="SAPBEXHLevel0X 2 2 2 2 3 4" xfId="8893" xr:uid="{00000000-0005-0000-0000-0000DB170000}"/>
    <cellStyle name="SAPBEXHLevel0X 2 2 2 2 4" xfId="3438" xr:uid="{00000000-0005-0000-0000-0000DC170000}"/>
    <cellStyle name="SAPBEXHLevel0X 2 2 2 2 4 2" xfId="4226" xr:uid="{00000000-0005-0000-0000-0000DD170000}"/>
    <cellStyle name="SAPBEXHLevel0X 2 2 2 2 4 3" xfId="7659" xr:uid="{00000000-0005-0000-0000-0000DE170000}"/>
    <cellStyle name="SAPBEXHLevel0X 2 2 2 2 4 4" xfId="9071" xr:uid="{00000000-0005-0000-0000-0000DF170000}"/>
    <cellStyle name="SAPBEXHLevel0X 2 2 2 2 5" xfId="3600" xr:uid="{00000000-0005-0000-0000-0000E0170000}"/>
    <cellStyle name="SAPBEXHLevel0X 2 2 2 2 5 2" xfId="6338" xr:uid="{00000000-0005-0000-0000-0000E1170000}"/>
    <cellStyle name="SAPBEXHLevel0X 2 2 2 2 5 3" xfId="7821" xr:uid="{00000000-0005-0000-0000-0000E2170000}"/>
    <cellStyle name="SAPBEXHLevel0X 2 2 2 2 5 4" xfId="9233" xr:uid="{00000000-0005-0000-0000-0000E3170000}"/>
    <cellStyle name="SAPBEXHLevel0X 2 2 2 2 6" xfId="5197" xr:uid="{00000000-0005-0000-0000-0000E4170000}"/>
    <cellStyle name="SAPBEXHLevel0X 2 2 2 2 7" xfId="4382" xr:uid="{00000000-0005-0000-0000-0000E5170000}"/>
    <cellStyle name="SAPBEXHLevel0X 2 2 2 2 8" xfId="5458" xr:uid="{00000000-0005-0000-0000-0000E6170000}"/>
    <cellStyle name="SAPBEXHLevel0X 2 2 2 3" xfId="2275" xr:uid="{00000000-0005-0000-0000-0000E7170000}"/>
    <cellStyle name="SAPBEXHLevel0X 2 2 2 3 2" xfId="5517" xr:uid="{00000000-0005-0000-0000-0000E8170000}"/>
    <cellStyle name="SAPBEXHLevel0X 2 2 2 3 3" xfId="6769" xr:uid="{00000000-0005-0000-0000-0000E9170000}"/>
    <cellStyle name="SAPBEXHLevel0X 2 2 2 3 4" xfId="8232" xr:uid="{00000000-0005-0000-0000-0000EA170000}"/>
    <cellStyle name="SAPBEXHLevel0X 2 2 2 4" xfId="3000" xr:uid="{00000000-0005-0000-0000-0000EB170000}"/>
    <cellStyle name="SAPBEXHLevel0X 2 2 2 4 2" xfId="4890" xr:uid="{00000000-0005-0000-0000-0000EC170000}"/>
    <cellStyle name="SAPBEXHLevel0X 2 2 2 4 3" xfId="7221" xr:uid="{00000000-0005-0000-0000-0000ED170000}"/>
    <cellStyle name="SAPBEXHLevel0X 2 2 2 4 4" xfId="8633" xr:uid="{00000000-0005-0000-0000-0000EE170000}"/>
    <cellStyle name="SAPBEXHLevel0X 2 2 2 5" xfId="1691" xr:uid="{00000000-0005-0000-0000-0000EF170000}"/>
    <cellStyle name="SAPBEXHLevel0X 2 2 2 5 2" xfId="4837" xr:uid="{00000000-0005-0000-0000-0000F0170000}"/>
    <cellStyle name="SAPBEXHLevel0X 2 2 2 5 3" xfId="3936" xr:uid="{00000000-0005-0000-0000-0000F1170000}"/>
    <cellStyle name="SAPBEXHLevel0X 2 2 2 5 4" xfId="4290" xr:uid="{00000000-0005-0000-0000-0000F2170000}"/>
    <cellStyle name="SAPBEXHLevel0X 2 2 2 6" xfId="1811" xr:uid="{00000000-0005-0000-0000-0000F3170000}"/>
    <cellStyle name="SAPBEXHLevel0X 2 2 2 6 2" xfId="4530" xr:uid="{00000000-0005-0000-0000-0000F4170000}"/>
    <cellStyle name="SAPBEXHLevel0X 2 2 2 6 3" xfId="6410" xr:uid="{00000000-0005-0000-0000-0000F5170000}"/>
    <cellStyle name="SAPBEXHLevel0X 2 2 2 6 4" xfId="7893" xr:uid="{00000000-0005-0000-0000-0000F6170000}"/>
    <cellStyle name="SAPBEXHLevel0X 2 2 2 7" xfId="4905" xr:uid="{00000000-0005-0000-0000-0000F7170000}"/>
    <cellStyle name="SAPBEXHLevel0X 2 2 2 8" xfId="5142" xr:uid="{00000000-0005-0000-0000-0000F8170000}"/>
    <cellStyle name="SAPBEXHLevel0X 2 2 2 9" xfId="4978" xr:uid="{00000000-0005-0000-0000-0000F9170000}"/>
    <cellStyle name="SAPBEXHLevel0X 2 2 3" xfId="1309" xr:uid="{00000000-0005-0000-0000-0000FA170000}"/>
    <cellStyle name="SAPBEXHLevel0X 2 2 3 2" xfId="2469" xr:uid="{00000000-0005-0000-0000-0000FB170000}"/>
    <cellStyle name="SAPBEXHLevel0X 2 2 3 2 2" xfId="6171" xr:uid="{00000000-0005-0000-0000-0000FC170000}"/>
    <cellStyle name="SAPBEXHLevel0X 2 2 3 2 3" xfId="6868" xr:uid="{00000000-0005-0000-0000-0000FD170000}"/>
    <cellStyle name="SAPBEXHLevel0X 2 2 3 2 4" xfId="8313" xr:uid="{00000000-0005-0000-0000-0000FE170000}"/>
    <cellStyle name="SAPBEXHLevel0X 2 2 3 3" xfId="3098" xr:uid="{00000000-0005-0000-0000-0000FF170000}"/>
    <cellStyle name="SAPBEXHLevel0X 2 2 3 3 2" xfId="3981" xr:uid="{00000000-0005-0000-0000-000000180000}"/>
    <cellStyle name="SAPBEXHLevel0X 2 2 3 3 3" xfId="7319" xr:uid="{00000000-0005-0000-0000-000001180000}"/>
    <cellStyle name="SAPBEXHLevel0X 2 2 3 3 4" xfId="8731" xr:uid="{00000000-0005-0000-0000-000002180000}"/>
    <cellStyle name="SAPBEXHLevel0X 2 2 3 4" xfId="3296" xr:uid="{00000000-0005-0000-0000-000003180000}"/>
    <cellStyle name="SAPBEXHLevel0X 2 2 3 4 2" xfId="3779" xr:uid="{00000000-0005-0000-0000-000004180000}"/>
    <cellStyle name="SAPBEXHLevel0X 2 2 3 4 3" xfId="7517" xr:uid="{00000000-0005-0000-0000-000005180000}"/>
    <cellStyle name="SAPBEXHLevel0X 2 2 3 4 4" xfId="8929" xr:uid="{00000000-0005-0000-0000-000006180000}"/>
    <cellStyle name="SAPBEXHLevel0X 2 2 3 5" xfId="3458" xr:uid="{00000000-0005-0000-0000-000007180000}"/>
    <cellStyle name="SAPBEXHLevel0X 2 2 3 5 2" xfId="4221" xr:uid="{00000000-0005-0000-0000-000008180000}"/>
    <cellStyle name="SAPBEXHLevel0X 2 2 3 5 3" xfId="7679" xr:uid="{00000000-0005-0000-0000-000009180000}"/>
    <cellStyle name="SAPBEXHLevel0X 2 2 3 5 4" xfId="9091" xr:uid="{00000000-0005-0000-0000-00000A180000}"/>
    <cellStyle name="SAPBEXHLevel0X 2 2 3 6" xfId="4631" xr:uid="{00000000-0005-0000-0000-00000B180000}"/>
    <cellStyle name="SAPBEXHLevel0X 2 2 3 7" xfId="5785" xr:uid="{00000000-0005-0000-0000-00000C180000}"/>
    <cellStyle name="SAPBEXHLevel0X 2 2 3 8" xfId="5055" xr:uid="{00000000-0005-0000-0000-00000D180000}"/>
    <cellStyle name="SAPBEXHLevel0X 2 3" xfId="721" xr:uid="{00000000-0005-0000-0000-00000E180000}"/>
    <cellStyle name="SAPBEXHLevel0X 2 3 2" xfId="1074" xr:uid="{00000000-0005-0000-0000-00000F180000}"/>
    <cellStyle name="SAPBEXHLevel0X 2 3 2 2" xfId="1522" xr:uid="{00000000-0005-0000-0000-000010180000}"/>
    <cellStyle name="SAPBEXHLevel0X 2 3 2 2 2" xfId="2682" xr:uid="{00000000-0005-0000-0000-000011180000}"/>
    <cellStyle name="SAPBEXHLevel0X 2 3 2 2 2 2" xfId="6040" xr:uid="{00000000-0005-0000-0000-000012180000}"/>
    <cellStyle name="SAPBEXHLevel0X 2 3 2 2 2 3" xfId="6987" xr:uid="{00000000-0005-0000-0000-000013180000}"/>
    <cellStyle name="SAPBEXHLevel0X 2 3 2 2 2 4" xfId="8414" xr:uid="{00000000-0005-0000-0000-000014180000}"/>
    <cellStyle name="SAPBEXHLevel0X 2 3 2 2 3" xfId="3219" xr:uid="{00000000-0005-0000-0000-000015180000}"/>
    <cellStyle name="SAPBEXHLevel0X 2 3 2 2 3 2" xfId="3826" xr:uid="{00000000-0005-0000-0000-000016180000}"/>
    <cellStyle name="SAPBEXHLevel0X 2 3 2 2 3 3" xfId="7440" xr:uid="{00000000-0005-0000-0000-000017180000}"/>
    <cellStyle name="SAPBEXHLevel0X 2 3 2 2 3 4" xfId="8852" xr:uid="{00000000-0005-0000-0000-000018180000}"/>
    <cellStyle name="SAPBEXHLevel0X 2 3 2 2 4" xfId="3397" xr:uid="{00000000-0005-0000-0000-000019180000}"/>
    <cellStyle name="SAPBEXHLevel0X 2 3 2 2 4 2" xfId="4237" xr:uid="{00000000-0005-0000-0000-00001A180000}"/>
    <cellStyle name="SAPBEXHLevel0X 2 3 2 2 4 3" xfId="7618" xr:uid="{00000000-0005-0000-0000-00001B180000}"/>
    <cellStyle name="SAPBEXHLevel0X 2 3 2 2 4 4" xfId="9030" xr:uid="{00000000-0005-0000-0000-00001C180000}"/>
    <cellStyle name="SAPBEXHLevel0X 2 3 2 2 5" xfId="3559" xr:uid="{00000000-0005-0000-0000-00001D180000}"/>
    <cellStyle name="SAPBEXHLevel0X 2 3 2 2 5 2" xfId="6297" xr:uid="{00000000-0005-0000-0000-00001E180000}"/>
    <cellStyle name="SAPBEXHLevel0X 2 3 2 2 5 3" xfId="7780" xr:uid="{00000000-0005-0000-0000-00001F180000}"/>
    <cellStyle name="SAPBEXHLevel0X 2 3 2 2 5 4" xfId="9192" xr:uid="{00000000-0005-0000-0000-000020180000}"/>
    <cellStyle name="SAPBEXHLevel0X 2 3 2 2 6" xfId="4849" xr:uid="{00000000-0005-0000-0000-000021180000}"/>
    <cellStyle name="SAPBEXHLevel0X 2 3 2 2 7" xfId="5980" xr:uid="{00000000-0005-0000-0000-000022180000}"/>
    <cellStyle name="SAPBEXHLevel0X 2 3 2 2 8" xfId="4792" xr:uid="{00000000-0005-0000-0000-000023180000}"/>
    <cellStyle name="SAPBEXHLevel0X 2 3 2 3" xfId="2234" xr:uid="{00000000-0005-0000-0000-000024180000}"/>
    <cellStyle name="SAPBEXHLevel0X 2 3 2 3 2" xfId="4308" xr:uid="{00000000-0005-0000-0000-000025180000}"/>
    <cellStyle name="SAPBEXHLevel0X 2 3 2 3 3" xfId="6728" xr:uid="{00000000-0005-0000-0000-000026180000}"/>
    <cellStyle name="SAPBEXHLevel0X 2 3 2 3 4" xfId="8191" xr:uid="{00000000-0005-0000-0000-000027180000}"/>
    <cellStyle name="SAPBEXHLevel0X 2 3 2 4" xfId="2959" xr:uid="{00000000-0005-0000-0000-000028180000}"/>
    <cellStyle name="SAPBEXHLevel0X 2 3 2 4 2" xfId="5844" xr:uid="{00000000-0005-0000-0000-000029180000}"/>
    <cellStyle name="SAPBEXHLevel0X 2 3 2 4 3" xfId="7180" xr:uid="{00000000-0005-0000-0000-00002A180000}"/>
    <cellStyle name="SAPBEXHLevel0X 2 3 2 4 4" xfId="8592" xr:uid="{00000000-0005-0000-0000-00002B180000}"/>
    <cellStyle name="SAPBEXHLevel0X 2 3 2 5" xfId="1761" xr:uid="{00000000-0005-0000-0000-00002C180000}"/>
    <cellStyle name="SAPBEXHLevel0X 2 3 2 5 2" xfId="4883" xr:uid="{00000000-0005-0000-0000-00002D180000}"/>
    <cellStyle name="SAPBEXHLevel0X 2 3 2 5 3" xfId="6360" xr:uid="{00000000-0005-0000-0000-00002E180000}"/>
    <cellStyle name="SAPBEXHLevel0X 2 3 2 5 4" xfId="7844" xr:uid="{00000000-0005-0000-0000-00002F180000}"/>
    <cellStyle name="SAPBEXHLevel0X 2 3 2 6" xfId="3021" xr:uid="{00000000-0005-0000-0000-000030180000}"/>
    <cellStyle name="SAPBEXHLevel0X 2 3 2 6 2" xfId="5860" xr:uid="{00000000-0005-0000-0000-000031180000}"/>
    <cellStyle name="SAPBEXHLevel0X 2 3 2 6 3" xfId="7242" xr:uid="{00000000-0005-0000-0000-000032180000}"/>
    <cellStyle name="SAPBEXHLevel0X 2 3 2 6 4" xfId="8654" xr:uid="{00000000-0005-0000-0000-000033180000}"/>
    <cellStyle name="SAPBEXHLevel0X 2 3 2 7" xfId="5216" xr:uid="{00000000-0005-0000-0000-000034180000}"/>
    <cellStyle name="SAPBEXHLevel0X 2 3 2 8" xfId="6026" xr:uid="{00000000-0005-0000-0000-000035180000}"/>
    <cellStyle name="SAPBEXHLevel0X 2 3 2 9" xfId="7051" xr:uid="{00000000-0005-0000-0000-000036180000}"/>
    <cellStyle name="SAPBEXHLevel0X 2 3 3" xfId="1299" xr:uid="{00000000-0005-0000-0000-000037180000}"/>
    <cellStyle name="SAPBEXHLevel0X 2 3 3 2" xfId="2459" xr:uid="{00000000-0005-0000-0000-000038180000}"/>
    <cellStyle name="SAPBEXHLevel0X 2 3 3 2 2" xfId="6138" xr:uid="{00000000-0005-0000-0000-000039180000}"/>
    <cellStyle name="SAPBEXHLevel0X 2 3 3 2 3" xfId="6858" xr:uid="{00000000-0005-0000-0000-00003A180000}"/>
    <cellStyle name="SAPBEXHLevel0X 2 3 3 2 4" xfId="8303" xr:uid="{00000000-0005-0000-0000-00003B180000}"/>
    <cellStyle name="SAPBEXHLevel0X 2 3 3 3" xfId="3088" xr:uid="{00000000-0005-0000-0000-00003C180000}"/>
    <cellStyle name="SAPBEXHLevel0X 2 3 3 3 2" xfId="3845" xr:uid="{00000000-0005-0000-0000-00003D180000}"/>
    <cellStyle name="SAPBEXHLevel0X 2 3 3 3 3" xfId="7309" xr:uid="{00000000-0005-0000-0000-00003E180000}"/>
    <cellStyle name="SAPBEXHLevel0X 2 3 3 3 4" xfId="8721" xr:uid="{00000000-0005-0000-0000-00003F180000}"/>
    <cellStyle name="SAPBEXHLevel0X 2 3 3 4" xfId="1704" xr:uid="{00000000-0005-0000-0000-000040180000}"/>
    <cellStyle name="SAPBEXHLevel0X 2 3 3 4 2" xfId="5444" xr:uid="{00000000-0005-0000-0000-000041180000}"/>
    <cellStyle name="SAPBEXHLevel0X 2 3 3 4 3" xfId="5776" xr:uid="{00000000-0005-0000-0000-000042180000}"/>
    <cellStyle name="SAPBEXHLevel0X 2 3 3 4 4" xfId="5892" xr:uid="{00000000-0005-0000-0000-000043180000}"/>
    <cellStyle name="SAPBEXHLevel0X 2 3 3 5" xfId="1846" xr:uid="{00000000-0005-0000-0000-000044180000}"/>
    <cellStyle name="SAPBEXHLevel0X 2 3 3 5 2" xfId="5483" xr:uid="{00000000-0005-0000-0000-000045180000}"/>
    <cellStyle name="SAPBEXHLevel0X 2 3 3 5 3" xfId="6441" xr:uid="{00000000-0005-0000-0000-000046180000}"/>
    <cellStyle name="SAPBEXHLevel0X 2 3 3 5 4" xfId="7924" xr:uid="{00000000-0005-0000-0000-000047180000}"/>
    <cellStyle name="SAPBEXHLevel0X 2 3 3 6" xfId="5168" xr:uid="{00000000-0005-0000-0000-000048180000}"/>
    <cellStyle name="SAPBEXHLevel0X 2 3 3 7" xfId="5744" xr:uid="{00000000-0005-0000-0000-000049180000}"/>
    <cellStyle name="SAPBEXHLevel0X 2 3 3 8" xfId="5588" xr:uid="{00000000-0005-0000-0000-00004A180000}"/>
    <cellStyle name="SAPBEXHLevel0X 2 4" xfId="1035" xr:uid="{00000000-0005-0000-0000-00004B180000}"/>
    <cellStyle name="SAPBEXHLevel0X 2 4 2" xfId="1483" xr:uid="{00000000-0005-0000-0000-00004C180000}"/>
    <cellStyle name="SAPBEXHLevel0X 2 4 2 2" xfId="2643" xr:uid="{00000000-0005-0000-0000-00004D180000}"/>
    <cellStyle name="SAPBEXHLevel0X 2 4 2 2 2" xfId="4136" xr:uid="{00000000-0005-0000-0000-00004E180000}"/>
    <cellStyle name="SAPBEXHLevel0X 2 4 2 2 3" xfId="6948" xr:uid="{00000000-0005-0000-0000-00004F180000}"/>
    <cellStyle name="SAPBEXHLevel0X 2 4 2 2 4" xfId="8375" xr:uid="{00000000-0005-0000-0000-000050180000}"/>
    <cellStyle name="SAPBEXHLevel0X 2 4 2 3" xfId="3180" xr:uid="{00000000-0005-0000-0000-000051180000}"/>
    <cellStyle name="SAPBEXHLevel0X 2 4 2 3 2" xfId="5283" xr:uid="{00000000-0005-0000-0000-000052180000}"/>
    <cellStyle name="SAPBEXHLevel0X 2 4 2 3 3" xfId="7401" xr:uid="{00000000-0005-0000-0000-000053180000}"/>
    <cellStyle name="SAPBEXHLevel0X 2 4 2 3 4" xfId="8813" xr:uid="{00000000-0005-0000-0000-000054180000}"/>
    <cellStyle name="SAPBEXHLevel0X 2 4 2 4" xfId="3358" xr:uid="{00000000-0005-0000-0000-000055180000}"/>
    <cellStyle name="SAPBEXHLevel0X 2 4 2 4 2" xfId="4250" xr:uid="{00000000-0005-0000-0000-000056180000}"/>
    <cellStyle name="SAPBEXHLevel0X 2 4 2 4 3" xfId="7579" xr:uid="{00000000-0005-0000-0000-000057180000}"/>
    <cellStyle name="SAPBEXHLevel0X 2 4 2 4 4" xfId="8991" xr:uid="{00000000-0005-0000-0000-000058180000}"/>
    <cellStyle name="SAPBEXHLevel0X 2 4 2 5" xfId="3520" xr:uid="{00000000-0005-0000-0000-000059180000}"/>
    <cellStyle name="SAPBEXHLevel0X 2 4 2 5 2" xfId="4204" xr:uid="{00000000-0005-0000-0000-00005A180000}"/>
    <cellStyle name="SAPBEXHLevel0X 2 4 2 5 3" xfId="7741" xr:uid="{00000000-0005-0000-0000-00005B180000}"/>
    <cellStyle name="SAPBEXHLevel0X 2 4 2 5 4" xfId="9153" xr:uid="{00000000-0005-0000-0000-00005C180000}"/>
    <cellStyle name="SAPBEXHLevel0X 2 4 2 6" xfId="5047" xr:uid="{00000000-0005-0000-0000-00005D180000}"/>
    <cellStyle name="SAPBEXHLevel0X 2 4 2 7" xfId="5429" xr:uid="{00000000-0005-0000-0000-00005E180000}"/>
    <cellStyle name="SAPBEXHLevel0X 2 4 2 8" xfId="5172" xr:uid="{00000000-0005-0000-0000-00005F180000}"/>
    <cellStyle name="SAPBEXHLevel0X 2 4 3" xfId="2195" xr:uid="{00000000-0005-0000-0000-000060180000}"/>
    <cellStyle name="SAPBEXHLevel0X 2 4 3 2" xfId="5188" xr:uid="{00000000-0005-0000-0000-000061180000}"/>
    <cellStyle name="SAPBEXHLevel0X 2 4 3 3" xfId="6689" xr:uid="{00000000-0005-0000-0000-000062180000}"/>
    <cellStyle name="SAPBEXHLevel0X 2 4 3 4" xfId="8152" xr:uid="{00000000-0005-0000-0000-000063180000}"/>
    <cellStyle name="SAPBEXHLevel0X 2 4 4" xfId="2920" xr:uid="{00000000-0005-0000-0000-000064180000}"/>
    <cellStyle name="SAPBEXHLevel0X 2 4 4 2" xfId="5262" xr:uid="{00000000-0005-0000-0000-000065180000}"/>
    <cellStyle name="SAPBEXHLevel0X 2 4 4 3" xfId="7141" xr:uid="{00000000-0005-0000-0000-000066180000}"/>
    <cellStyle name="SAPBEXHLevel0X 2 4 4 4" xfId="8553" xr:uid="{00000000-0005-0000-0000-000067180000}"/>
    <cellStyle name="SAPBEXHLevel0X 2 4 5" xfId="1883" xr:uid="{00000000-0005-0000-0000-000068180000}"/>
    <cellStyle name="SAPBEXHLevel0X 2 4 5 2" xfId="5201" xr:uid="{00000000-0005-0000-0000-000069180000}"/>
    <cellStyle name="SAPBEXHLevel0X 2 4 5 3" xfId="6478" xr:uid="{00000000-0005-0000-0000-00006A180000}"/>
    <cellStyle name="SAPBEXHLevel0X 2 4 5 4" xfId="7961" xr:uid="{00000000-0005-0000-0000-00006B180000}"/>
    <cellStyle name="SAPBEXHLevel0X 2 4 6" xfId="3113" xr:uid="{00000000-0005-0000-0000-00006C180000}"/>
    <cellStyle name="SAPBEXHLevel0X 2 4 6 2" xfId="5574" xr:uid="{00000000-0005-0000-0000-00006D180000}"/>
    <cellStyle name="SAPBEXHLevel0X 2 4 6 3" xfId="7334" xr:uid="{00000000-0005-0000-0000-00006E180000}"/>
    <cellStyle name="SAPBEXHLevel0X 2 4 6 4" xfId="8746" xr:uid="{00000000-0005-0000-0000-00006F180000}"/>
    <cellStyle name="SAPBEXHLevel0X 2 4 7" xfId="4896" xr:uid="{00000000-0005-0000-0000-000070180000}"/>
    <cellStyle name="SAPBEXHLevel0X 2 4 8" xfId="5167" xr:uid="{00000000-0005-0000-0000-000071180000}"/>
    <cellStyle name="SAPBEXHLevel0X 2 4 9" xfId="6681" xr:uid="{00000000-0005-0000-0000-000072180000}"/>
    <cellStyle name="SAPBEXHLevel0X 2 5" xfId="1289" xr:uid="{00000000-0005-0000-0000-000073180000}"/>
    <cellStyle name="SAPBEXHLevel0X 2 5 2" xfId="2449" xr:uid="{00000000-0005-0000-0000-000074180000}"/>
    <cellStyle name="SAPBEXHLevel0X 2 5 2 2" xfId="6105" xr:uid="{00000000-0005-0000-0000-000075180000}"/>
    <cellStyle name="SAPBEXHLevel0X 2 5 2 3" xfId="6848" xr:uid="{00000000-0005-0000-0000-000076180000}"/>
    <cellStyle name="SAPBEXHLevel0X 2 5 2 4" xfId="8293" xr:uid="{00000000-0005-0000-0000-000077180000}"/>
    <cellStyle name="SAPBEXHLevel0X 2 5 3" xfId="3078" xr:uid="{00000000-0005-0000-0000-000078180000}"/>
    <cellStyle name="SAPBEXHLevel0X 2 5 3 2" xfId="4797" xr:uid="{00000000-0005-0000-0000-000079180000}"/>
    <cellStyle name="SAPBEXHLevel0X 2 5 3 3" xfId="7299" xr:uid="{00000000-0005-0000-0000-00007A180000}"/>
    <cellStyle name="SAPBEXHLevel0X 2 5 3 4" xfId="8711" xr:uid="{00000000-0005-0000-0000-00007B180000}"/>
    <cellStyle name="SAPBEXHLevel0X 2 5 4" xfId="1825" xr:uid="{00000000-0005-0000-0000-00007C180000}"/>
    <cellStyle name="SAPBEXHLevel0X 2 5 4 2" xfId="4880" xr:uid="{00000000-0005-0000-0000-00007D180000}"/>
    <cellStyle name="SAPBEXHLevel0X 2 5 4 3" xfId="6421" xr:uid="{00000000-0005-0000-0000-00007E180000}"/>
    <cellStyle name="SAPBEXHLevel0X 2 5 4 4" xfId="7904" xr:uid="{00000000-0005-0000-0000-00007F180000}"/>
    <cellStyle name="SAPBEXHLevel0X 2 5 5" xfId="1858" xr:uid="{00000000-0005-0000-0000-000080180000}"/>
    <cellStyle name="SAPBEXHLevel0X 2 5 5 2" xfId="4549" xr:uid="{00000000-0005-0000-0000-000081180000}"/>
    <cellStyle name="SAPBEXHLevel0X 2 5 5 3" xfId="6453" xr:uid="{00000000-0005-0000-0000-000082180000}"/>
    <cellStyle name="SAPBEXHLevel0X 2 5 5 4" xfId="7936" xr:uid="{00000000-0005-0000-0000-000083180000}"/>
    <cellStyle name="SAPBEXHLevel0X 2 5 6" xfId="4063" xr:uid="{00000000-0005-0000-0000-000084180000}"/>
    <cellStyle name="SAPBEXHLevel0X 2 5 7" xfId="6084" xr:uid="{00000000-0005-0000-0000-000085180000}"/>
    <cellStyle name="SAPBEXHLevel0X 2 5 8" xfId="4828" xr:uid="{00000000-0005-0000-0000-000086180000}"/>
    <cellStyle name="SAPBEXHLevel0X 3" xfId="741" xr:uid="{00000000-0005-0000-0000-000087180000}"/>
    <cellStyle name="SAPBEXHLevel0X 3 2" xfId="1094" xr:uid="{00000000-0005-0000-0000-000088180000}"/>
    <cellStyle name="SAPBEXHLevel0X 3 2 2" xfId="1542" xr:uid="{00000000-0005-0000-0000-000089180000}"/>
    <cellStyle name="SAPBEXHLevel0X 3 2 2 2" xfId="2702" xr:uid="{00000000-0005-0000-0000-00008A180000}"/>
    <cellStyle name="SAPBEXHLevel0X 3 2 2 2 2" xfId="3919" xr:uid="{00000000-0005-0000-0000-00008B180000}"/>
    <cellStyle name="SAPBEXHLevel0X 3 2 2 2 3" xfId="7007" xr:uid="{00000000-0005-0000-0000-00008C180000}"/>
    <cellStyle name="SAPBEXHLevel0X 3 2 2 2 4" xfId="8434" xr:uid="{00000000-0005-0000-0000-00008D180000}"/>
    <cellStyle name="SAPBEXHLevel0X 3 2 2 3" xfId="3239" xr:uid="{00000000-0005-0000-0000-00008E180000}"/>
    <cellStyle name="SAPBEXHLevel0X 3 2 2 3 2" xfId="3816" xr:uid="{00000000-0005-0000-0000-00008F180000}"/>
    <cellStyle name="SAPBEXHLevel0X 3 2 2 3 3" xfId="7460" xr:uid="{00000000-0005-0000-0000-000090180000}"/>
    <cellStyle name="SAPBEXHLevel0X 3 2 2 3 4" xfId="8872" xr:uid="{00000000-0005-0000-0000-000091180000}"/>
    <cellStyle name="SAPBEXHLevel0X 3 2 2 4" xfId="3417" xr:uid="{00000000-0005-0000-0000-000092180000}"/>
    <cellStyle name="SAPBEXHLevel0X 3 2 2 4 2" xfId="4231" xr:uid="{00000000-0005-0000-0000-000093180000}"/>
    <cellStyle name="SAPBEXHLevel0X 3 2 2 4 3" xfId="7638" xr:uid="{00000000-0005-0000-0000-000094180000}"/>
    <cellStyle name="SAPBEXHLevel0X 3 2 2 4 4" xfId="9050" xr:uid="{00000000-0005-0000-0000-000095180000}"/>
    <cellStyle name="SAPBEXHLevel0X 3 2 2 5" xfId="3579" xr:uid="{00000000-0005-0000-0000-000096180000}"/>
    <cellStyle name="SAPBEXHLevel0X 3 2 2 5 2" xfId="6317" xr:uid="{00000000-0005-0000-0000-000097180000}"/>
    <cellStyle name="SAPBEXHLevel0X 3 2 2 5 3" xfId="7800" xr:uid="{00000000-0005-0000-0000-000098180000}"/>
    <cellStyle name="SAPBEXHLevel0X 3 2 2 5 4" xfId="9212" xr:uid="{00000000-0005-0000-0000-000099180000}"/>
    <cellStyle name="SAPBEXHLevel0X 3 2 2 6" xfId="5466" xr:uid="{00000000-0005-0000-0000-00009A180000}"/>
    <cellStyle name="SAPBEXHLevel0X 3 2 2 7" xfId="4718" xr:uid="{00000000-0005-0000-0000-00009B180000}"/>
    <cellStyle name="SAPBEXHLevel0X 3 2 2 8" xfId="4920" xr:uid="{00000000-0005-0000-0000-00009C180000}"/>
    <cellStyle name="SAPBEXHLevel0X 3 2 3" xfId="2254" xr:uid="{00000000-0005-0000-0000-00009D180000}"/>
    <cellStyle name="SAPBEXHLevel0X 3 2 3 2" xfId="5355" xr:uid="{00000000-0005-0000-0000-00009E180000}"/>
    <cellStyle name="SAPBEXHLevel0X 3 2 3 3" xfId="6748" xr:uid="{00000000-0005-0000-0000-00009F180000}"/>
    <cellStyle name="SAPBEXHLevel0X 3 2 3 4" xfId="8211" xr:uid="{00000000-0005-0000-0000-0000A0180000}"/>
    <cellStyle name="SAPBEXHLevel0X 3 2 4" xfId="2979" xr:uid="{00000000-0005-0000-0000-0000A1180000}"/>
    <cellStyle name="SAPBEXHLevel0X 3 2 4 2" xfId="5097" xr:uid="{00000000-0005-0000-0000-0000A2180000}"/>
    <cellStyle name="SAPBEXHLevel0X 3 2 4 3" xfId="7200" xr:uid="{00000000-0005-0000-0000-0000A3180000}"/>
    <cellStyle name="SAPBEXHLevel0X 3 2 4 4" xfId="8612" xr:uid="{00000000-0005-0000-0000-0000A4180000}"/>
    <cellStyle name="SAPBEXHLevel0X 3 2 5" xfId="1912" xr:uid="{00000000-0005-0000-0000-0000A5180000}"/>
    <cellStyle name="SAPBEXHLevel0X 3 2 5 2" xfId="4626" xr:uid="{00000000-0005-0000-0000-0000A6180000}"/>
    <cellStyle name="SAPBEXHLevel0X 3 2 5 3" xfId="6507" xr:uid="{00000000-0005-0000-0000-0000A7180000}"/>
    <cellStyle name="SAPBEXHLevel0X 3 2 5 4" xfId="7990" xr:uid="{00000000-0005-0000-0000-0000A8180000}"/>
    <cellStyle name="SAPBEXHLevel0X 3 2 6" xfId="1735" xr:uid="{00000000-0005-0000-0000-0000A9180000}"/>
    <cellStyle name="SAPBEXHLevel0X 3 2 6 2" xfId="5469" xr:uid="{00000000-0005-0000-0000-0000AA180000}"/>
    <cellStyle name="SAPBEXHLevel0X 3 2 6 3" xfId="5238" xr:uid="{00000000-0005-0000-0000-0000AB180000}"/>
    <cellStyle name="SAPBEXHLevel0X 3 2 6 4" xfId="4150" xr:uid="{00000000-0005-0000-0000-0000AC180000}"/>
    <cellStyle name="SAPBEXHLevel0X 3 2 7" xfId="5546" xr:uid="{00000000-0005-0000-0000-0000AD180000}"/>
    <cellStyle name="SAPBEXHLevel0X 3 2 8" xfId="5922" xr:uid="{00000000-0005-0000-0000-0000AE180000}"/>
    <cellStyle name="SAPBEXHLevel0X 3 2 9" xfId="4730" xr:uid="{00000000-0005-0000-0000-0000AF180000}"/>
    <cellStyle name="SAPBEXHLevel0X 3 3" xfId="1304" xr:uid="{00000000-0005-0000-0000-0000B0180000}"/>
    <cellStyle name="SAPBEXHLevel0X 3 3 2" xfId="2464" xr:uid="{00000000-0005-0000-0000-0000B1180000}"/>
    <cellStyle name="SAPBEXHLevel0X 3 3 2 2" xfId="5007" xr:uid="{00000000-0005-0000-0000-0000B2180000}"/>
    <cellStyle name="SAPBEXHLevel0X 3 3 2 3" xfId="6863" xr:uid="{00000000-0005-0000-0000-0000B3180000}"/>
    <cellStyle name="SAPBEXHLevel0X 3 3 2 4" xfId="8308" xr:uid="{00000000-0005-0000-0000-0000B4180000}"/>
    <cellStyle name="SAPBEXHLevel0X 3 3 3" xfId="3093" xr:uid="{00000000-0005-0000-0000-0000B5180000}"/>
    <cellStyle name="SAPBEXHLevel0X 3 3 3 2" xfId="3898" xr:uid="{00000000-0005-0000-0000-0000B6180000}"/>
    <cellStyle name="SAPBEXHLevel0X 3 3 3 3" xfId="7314" xr:uid="{00000000-0005-0000-0000-0000B7180000}"/>
    <cellStyle name="SAPBEXHLevel0X 3 3 3 4" xfId="8726" xr:uid="{00000000-0005-0000-0000-0000B8180000}"/>
    <cellStyle name="SAPBEXHLevel0X 3 3 4" xfId="3291" xr:uid="{00000000-0005-0000-0000-0000B9180000}"/>
    <cellStyle name="SAPBEXHLevel0X 3 3 4 2" xfId="3783" xr:uid="{00000000-0005-0000-0000-0000BA180000}"/>
    <cellStyle name="SAPBEXHLevel0X 3 3 4 3" xfId="7512" xr:uid="{00000000-0005-0000-0000-0000BB180000}"/>
    <cellStyle name="SAPBEXHLevel0X 3 3 4 4" xfId="8924" xr:uid="{00000000-0005-0000-0000-0000BC180000}"/>
    <cellStyle name="SAPBEXHLevel0X 3 3 5" xfId="3453" xr:uid="{00000000-0005-0000-0000-0000BD180000}"/>
    <cellStyle name="SAPBEXHLevel0X 3 3 5 2" xfId="3668" xr:uid="{00000000-0005-0000-0000-0000BE180000}"/>
    <cellStyle name="SAPBEXHLevel0X 3 3 5 3" xfId="7674" xr:uid="{00000000-0005-0000-0000-0000BF180000}"/>
    <cellStyle name="SAPBEXHLevel0X 3 3 5 4" xfId="9086" xr:uid="{00000000-0005-0000-0000-0000C0180000}"/>
    <cellStyle name="SAPBEXHLevel0X 3 3 6" xfId="4850" xr:uid="{00000000-0005-0000-0000-0000C1180000}"/>
    <cellStyle name="SAPBEXHLevel0X 3 3 7" xfId="5568" xr:uid="{00000000-0005-0000-0000-0000C2180000}"/>
    <cellStyle name="SAPBEXHLevel0X 3 3 8" xfId="4789" xr:uid="{00000000-0005-0000-0000-0000C3180000}"/>
    <cellStyle name="SAPBEXHLevel0X 4" xfId="700" xr:uid="{00000000-0005-0000-0000-0000C4180000}"/>
    <cellStyle name="SAPBEXHLevel0X 4 2" xfId="1054" xr:uid="{00000000-0005-0000-0000-0000C5180000}"/>
    <cellStyle name="SAPBEXHLevel0X 4 2 2" xfId="1502" xr:uid="{00000000-0005-0000-0000-0000C6180000}"/>
    <cellStyle name="SAPBEXHLevel0X 4 2 2 2" xfId="2662" xr:uid="{00000000-0005-0000-0000-0000C7180000}"/>
    <cellStyle name="SAPBEXHLevel0X 4 2 2 2 2" xfId="5596" xr:uid="{00000000-0005-0000-0000-0000C8180000}"/>
    <cellStyle name="SAPBEXHLevel0X 4 2 2 2 3" xfId="6967" xr:uid="{00000000-0005-0000-0000-0000C9180000}"/>
    <cellStyle name="SAPBEXHLevel0X 4 2 2 2 4" xfId="8394" xr:uid="{00000000-0005-0000-0000-0000CA180000}"/>
    <cellStyle name="SAPBEXHLevel0X 4 2 2 3" xfId="3199" xr:uid="{00000000-0005-0000-0000-0000CB180000}"/>
    <cellStyle name="SAPBEXHLevel0X 4 2 2 3 2" xfId="3979" xr:uid="{00000000-0005-0000-0000-0000CC180000}"/>
    <cellStyle name="SAPBEXHLevel0X 4 2 2 3 3" xfId="7420" xr:uid="{00000000-0005-0000-0000-0000CD180000}"/>
    <cellStyle name="SAPBEXHLevel0X 4 2 2 3 4" xfId="8832" xr:uid="{00000000-0005-0000-0000-0000CE180000}"/>
    <cellStyle name="SAPBEXHLevel0X 4 2 2 4" xfId="3377" xr:uid="{00000000-0005-0000-0000-0000CF180000}"/>
    <cellStyle name="SAPBEXHLevel0X 4 2 2 4 2" xfId="3722" xr:uid="{00000000-0005-0000-0000-0000D0180000}"/>
    <cellStyle name="SAPBEXHLevel0X 4 2 2 4 3" xfId="7598" xr:uid="{00000000-0005-0000-0000-0000D1180000}"/>
    <cellStyle name="SAPBEXHLevel0X 4 2 2 4 4" xfId="9010" xr:uid="{00000000-0005-0000-0000-0000D2180000}"/>
    <cellStyle name="SAPBEXHLevel0X 4 2 2 5" xfId="3539" xr:uid="{00000000-0005-0000-0000-0000D3180000}"/>
    <cellStyle name="SAPBEXHLevel0X 4 2 2 5 2" xfId="4197" xr:uid="{00000000-0005-0000-0000-0000D4180000}"/>
    <cellStyle name="SAPBEXHLevel0X 4 2 2 5 3" xfId="7760" xr:uid="{00000000-0005-0000-0000-0000D5180000}"/>
    <cellStyle name="SAPBEXHLevel0X 4 2 2 5 4" xfId="9172" xr:uid="{00000000-0005-0000-0000-0000D6180000}"/>
    <cellStyle name="SAPBEXHLevel0X 4 2 2 6" xfId="4480" xr:uid="{00000000-0005-0000-0000-0000D7180000}"/>
    <cellStyle name="SAPBEXHLevel0X 4 2 2 7" xfId="6177" xr:uid="{00000000-0005-0000-0000-0000D8180000}"/>
    <cellStyle name="SAPBEXHLevel0X 4 2 2 8" xfId="5398" xr:uid="{00000000-0005-0000-0000-0000D9180000}"/>
    <cellStyle name="SAPBEXHLevel0X 4 2 3" xfId="2214" xr:uid="{00000000-0005-0000-0000-0000DA180000}"/>
    <cellStyle name="SAPBEXHLevel0X 4 2 3 2" xfId="5381" xr:uid="{00000000-0005-0000-0000-0000DB180000}"/>
    <cellStyle name="SAPBEXHLevel0X 4 2 3 3" xfId="6708" xr:uid="{00000000-0005-0000-0000-0000DC180000}"/>
    <cellStyle name="SAPBEXHLevel0X 4 2 3 4" xfId="8171" xr:uid="{00000000-0005-0000-0000-0000DD180000}"/>
    <cellStyle name="SAPBEXHLevel0X 4 2 4" xfId="2939" xr:uid="{00000000-0005-0000-0000-0000DE180000}"/>
    <cellStyle name="SAPBEXHLevel0X 4 2 4 2" xfId="5853" xr:uid="{00000000-0005-0000-0000-0000DF180000}"/>
    <cellStyle name="SAPBEXHLevel0X 4 2 4 3" xfId="7160" xr:uid="{00000000-0005-0000-0000-0000E0180000}"/>
    <cellStyle name="SAPBEXHLevel0X 4 2 4 4" xfId="8572" xr:uid="{00000000-0005-0000-0000-0000E1180000}"/>
    <cellStyle name="SAPBEXHLevel0X 4 2 5" xfId="1891" xr:uid="{00000000-0005-0000-0000-0000E2180000}"/>
    <cellStyle name="SAPBEXHLevel0X 4 2 5 2" xfId="4311" xr:uid="{00000000-0005-0000-0000-0000E3180000}"/>
    <cellStyle name="SAPBEXHLevel0X 4 2 5 3" xfId="6486" xr:uid="{00000000-0005-0000-0000-0000E4180000}"/>
    <cellStyle name="SAPBEXHLevel0X 4 2 5 4" xfId="7969" xr:uid="{00000000-0005-0000-0000-0000E5180000}"/>
    <cellStyle name="SAPBEXHLevel0X 4 2 6" xfId="3024" xr:uid="{00000000-0005-0000-0000-0000E6180000}"/>
    <cellStyle name="SAPBEXHLevel0X 4 2 6 2" xfId="6170" xr:uid="{00000000-0005-0000-0000-0000E7180000}"/>
    <cellStyle name="SAPBEXHLevel0X 4 2 6 3" xfId="7245" xr:uid="{00000000-0005-0000-0000-0000E8180000}"/>
    <cellStyle name="SAPBEXHLevel0X 4 2 6 4" xfId="8657" xr:uid="{00000000-0005-0000-0000-0000E9180000}"/>
    <cellStyle name="SAPBEXHLevel0X 4 2 7" xfId="6275" xr:uid="{00000000-0005-0000-0000-0000EA180000}"/>
    <cellStyle name="SAPBEXHLevel0X 4 2 8" xfId="5353" xr:uid="{00000000-0005-0000-0000-0000EB180000}"/>
    <cellStyle name="SAPBEXHLevel0X 4 2 9" xfId="6627" xr:uid="{00000000-0005-0000-0000-0000EC180000}"/>
    <cellStyle name="SAPBEXHLevel0X 4 3" xfId="1294" xr:uid="{00000000-0005-0000-0000-0000ED180000}"/>
    <cellStyle name="SAPBEXHLevel0X 4 3 2" xfId="2454" xr:uid="{00000000-0005-0000-0000-0000EE180000}"/>
    <cellStyle name="SAPBEXHLevel0X 4 3 2 2" xfId="5009" xr:uid="{00000000-0005-0000-0000-0000EF180000}"/>
    <cellStyle name="SAPBEXHLevel0X 4 3 2 3" xfId="6853" xr:uid="{00000000-0005-0000-0000-0000F0180000}"/>
    <cellStyle name="SAPBEXHLevel0X 4 3 2 4" xfId="8298" xr:uid="{00000000-0005-0000-0000-0000F1180000}"/>
    <cellStyle name="SAPBEXHLevel0X 4 3 3" xfId="3083" xr:uid="{00000000-0005-0000-0000-0000F2180000}"/>
    <cellStyle name="SAPBEXHLevel0X 4 3 3 2" xfId="3986" xr:uid="{00000000-0005-0000-0000-0000F3180000}"/>
    <cellStyle name="SAPBEXHLevel0X 4 3 3 3" xfId="7304" xr:uid="{00000000-0005-0000-0000-0000F4180000}"/>
    <cellStyle name="SAPBEXHLevel0X 4 3 3 4" xfId="8716" xr:uid="{00000000-0005-0000-0000-0000F5180000}"/>
    <cellStyle name="SAPBEXHLevel0X 4 3 4" xfId="1824" xr:uid="{00000000-0005-0000-0000-0000F6180000}"/>
    <cellStyle name="SAPBEXHLevel0X 4 3 4 2" xfId="5732" xr:uid="{00000000-0005-0000-0000-0000F7180000}"/>
    <cellStyle name="SAPBEXHLevel0X 4 3 4 3" xfId="6420" xr:uid="{00000000-0005-0000-0000-0000F8180000}"/>
    <cellStyle name="SAPBEXHLevel0X 4 3 4 4" xfId="7903" xr:uid="{00000000-0005-0000-0000-0000F9180000}"/>
    <cellStyle name="SAPBEXHLevel0X 4 3 5" xfId="1969" xr:uid="{00000000-0005-0000-0000-0000FA180000}"/>
    <cellStyle name="SAPBEXHLevel0X 4 3 5 2" xfId="5705" xr:uid="{00000000-0005-0000-0000-0000FB180000}"/>
    <cellStyle name="SAPBEXHLevel0X 4 3 5 3" xfId="6557" xr:uid="{00000000-0005-0000-0000-0000FC180000}"/>
    <cellStyle name="SAPBEXHLevel0X 4 3 5 4" xfId="8038" xr:uid="{00000000-0005-0000-0000-0000FD180000}"/>
    <cellStyle name="SAPBEXHLevel0X 4 3 6" xfId="4598" xr:uid="{00000000-0005-0000-0000-0000FE180000}"/>
    <cellStyle name="SAPBEXHLevel0X 4 3 7" xfId="6116" xr:uid="{00000000-0005-0000-0000-0000FF180000}"/>
    <cellStyle name="SAPBEXHLevel0X 4 3 8" xfId="5354" xr:uid="{00000000-0005-0000-0000-000000190000}"/>
    <cellStyle name="SAPBEXHLevel0X 5" xfId="980" xr:uid="{00000000-0005-0000-0000-000001190000}"/>
    <cellStyle name="SAPBEXHLevel0X 5 2" xfId="1428" xr:uid="{00000000-0005-0000-0000-000002190000}"/>
    <cellStyle name="SAPBEXHLevel0X 5 2 2" xfId="2588" xr:uid="{00000000-0005-0000-0000-000003190000}"/>
    <cellStyle name="SAPBEXHLevel0X 5 2 2 2" xfId="4458" xr:uid="{00000000-0005-0000-0000-000004190000}"/>
    <cellStyle name="SAPBEXHLevel0X 5 2 2 3" xfId="6905" xr:uid="{00000000-0005-0000-0000-000005190000}"/>
    <cellStyle name="SAPBEXHLevel0X 5 2 2 4" xfId="8334" xr:uid="{00000000-0005-0000-0000-000006190000}"/>
    <cellStyle name="SAPBEXHLevel0X 5 2 3" xfId="3136" xr:uid="{00000000-0005-0000-0000-000007190000}"/>
    <cellStyle name="SAPBEXHLevel0X 5 2 3 2" xfId="5099" xr:uid="{00000000-0005-0000-0000-000008190000}"/>
    <cellStyle name="SAPBEXHLevel0X 5 2 3 3" xfId="7357" xr:uid="{00000000-0005-0000-0000-000009190000}"/>
    <cellStyle name="SAPBEXHLevel0X 5 2 3 4" xfId="8769" xr:uid="{00000000-0005-0000-0000-00000A190000}"/>
    <cellStyle name="SAPBEXHLevel0X 5 2 4" xfId="3317" xr:uid="{00000000-0005-0000-0000-00000B190000}"/>
    <cellStyle name="SAPBEXHLevel0X 5 2 4 2" xfId="3763" xr:uid="{00000000-0005-0000-0000-00000C190000}"/>
    <cellStyle name="SAPBEXHLevel0X 5 2 4 3" xfId="7538" xr:uid="{00000000-0005-0000-0000-00000D190000}"/>
    <cellStyle name="SAPBEXHLevel0X 5 2 4 4" xfId="8950" xr:uid="{00000000-0005-0000-0000-00000E190000}"/>
    <cellStyle name="SAPBEXHLevel0X 5 2 5" xfId="3479" xr:uid="{00000000-0005-0000-0000-00000F190000}"/>
    <cellStyle name="SAPBEXHLevel0X 5 2 5 2" xfId="3650" xr:uid="{00000000-0005-0000-0000-000010190000}"/>
    <cellStyle name="SAPBEXHLevel0X 5 2 5 3" xfId="7700" xr:uid="{00000000-0005-0000-0000-000011190000}"/>
    <cellStyle name="SAPBEXHLevel0X 5 2 5 4" xfId="9112" xr:uid="{00000000-0005-0000-0000-000012190000}"/>
    <cellStyle name="SAPBEXHLevel0X 5 2 6" xfId="4060" xr:uid="{00000000-0005-0000-0000-000013190000}"/>
    <cellStyle name="SAPBEXHLevel0X 5 2 7" xfId="4803" xr:uid="{00000000-0005-0000-0000-000014190000}"/>
    <cellStyle name="SAPBEXHLevel0X 5 2 8" xfId="4064" xr:uid="{00000000-0005-0000-0000-000015190000}"/>
    <cellStyle name="SAPBEXHLevel0X 5 3" xfId="2142" xr:uid="{00000000-0005-0000-0000-000016190000}"/>
    <cellStyle name="SAPBEXHLevel0X 5 3 2" xfId="5738" xr:uid="{00000000-0005-0000-0000-000017190000}"/>
    <cellStyle name="SAPBEXHLevel0X 5 3 3" xfId="6648" xr:uid="{00000000-0005-0000-0000-000018190000}"/>
    <cellStyle name="SAPBEXHLevel0X 5 3 4" xfId="8113" xr:uid="{00000000-0005-0000-0000-000019190000}"/>
    <cellStyle name="SAPBEXHLevel0X 5 4" xfId="2877" xr:uid="{00000000-0005-0000-0000-00001A190000}"/>
    <cellStyle name="SAPBEXHLevel0X 5 4 2" xfId="5281" xr:uid="{00000000-0005-0000-0000-00001B190000}"/>
    <cellStyle name="SAPBEXHLevel0X 5 4 3" xfId="7098" xr:uid="{00000000-0005-0000-0000-00001C190000}"/>
    <cellStyle name="SAPBEXHLevel0X 5 4 4" xfId="8510" xr:uid="{00000000-0005-0000-0000-00001D190000}"/>
    <cellStyle name="SAPBEXHLevel0X 5 5" xfId="1786" xr:uid="{00000000-0005-0000-0000-00001E190000}"/>
    <cellStyle name="SAPBEXHLevel0X 5 5 2" xfId="5678" xr:uid="{00000000-0005-0000-0000-00001F190000}"/>
    <cellStyle name="SAPBEXHLevel0X 5 5 3" xfId="6385" xr:uid="{00000000-0005-0000-0000-000020190000}"/>
    <cellStyle name="SAPBEXHLevel0X 5 5 4" xfId="7869" xr:uid="{00000000-0005-0000-0000-000021190000}"/>
    <cellStyle name="SAPBEXHLevel0X 5 6" xfId="2854" xr:uid="{00000000-0005-0000-0000-000022190000}"/>
    <cellStyle name="SAPBEXHLevel0X 5 6 2" xfId="5133" xr:uid="{00000000-0005-0000-0000-000023190000}"/>
    <cellStyle name="SAPBEXHLevel0X 5 6 3" xfId="7075" xr:uid="{00000000-0005-0000-0000-000024190000}"/>
    <cellStyle name="SAPBEXHLevel0X 5 6 4" xfId="8487" xr:uid="{00000000-0005-0000-0000-000025190000}"/>
    <cellStyle name="SAPBEXHLevel0X 5 7" xfId="4702" xr:uid="{00000000-0005-0000-0000-000026190000}"/>
    <cellStyle name="SAPBEXHLevel0X 5 8" xfId="5151" xr:uid="{00000000-0005-0000-0000-000027190000}"/>
    <cellStyle name="SAPBEXHLevel0X 5 9" xfId="4383" xr:uid="{00000000-0005-0000-0000-000028190000}"/>
    <cellStyle name="SAPBEXHLevel0X 6" xfId="1245" xr:uid="{00000000-0005-0000-0000-000029190000}"/>
    <cellStyle name="SAPBEXHLevel0X 6 2" xfId="2405" xr:uid="{00000000-0005-0000-0000-00002A190000}"/>
    <cellStyle name="SAPBEXHLevel0X 6 2 2" xfId="5815" xr:uid="{00000000-0005-0000-0000-00002B190000}"/>
    <cellStyle name="SAPBEXHLevel0X 6 2 3" xfId="6816" xr:uid="{00000000-0005-0000-0000-00002C190000}"/>
    <cellStyle name="SAPBEXHLevel0X 6 2 4" xfId="8263" xr:uid="{00000000-0005-0000-0000-00002D190000}"/>
    <cellStyle name="SAPBEXHLevel0X 6 3" xfId="3045" xr:uid="{00000000-0005-0000-0000-00002E190000}"/>
    <cellStyle name="SAPBEXHLevel0X 6 3 2" xfId="6035" xr:uid="{00000000-0005-0000-0000-00002F190000}"/>
    <cellStyle name="SAPBEXHLevel0X 6 3 3" xfId="7266" xr:uid="{00000000-0005-0000-0000-000030190000}"/>
    <cellStyle name="SAPBEXHLevel0X 6 3 4" xfId="8678" xr:uid="{00000000-0005-0000-0000-000031190000}"/>
    <cellStyle name="SAPBEXHLevel0X 6 4" xfId="1805" xr:uid="{00000000-0005-0000-0000-000032190000}"/>
    <cellStyle name="SAPBEXHLevel0X 6 4 2" xfId="5177" xr:uid="{00000000-0005-0000-0000-000033190000}"/>
    <cellStyle name="SAPBEXHLevel0X 6 4 3" xfId="6404" xr:uid="{00000000-0005-0000-0000-000034190000}"/>
    <cellStyle name="SAPBEXHLevel0X 6 4 4" xfId="7888" xr:uid="{00000000-0005-0000-0000-000035190000}"/>
    <cellStyle name="SAPBEXHLevel0X 6 5" xfId="1970" xr:uid="{00000000-0005-0000-0000-000036190000}"/>
    <cellStyle name="SAPBEXHLevel0X 6 5 2" xfId="4852" xr:uid="{00000000-0005-0000-0000-000037190000}"/>
    <cellStyle name="SAPBEXHLevel0X 6 5 3" xfId="6558" xr:uid="{00000000-0005-0000-0000-000038190000}"/>
    <cellStyle name="SAPBEXHLevel0X 6 5 4" xfId="8039" xr:uid="{00000000-0005-0000-0000-000039190000}"/>
    <cellStyle name="SAPBEXHLevel0X 6 6" xfId="5122" xr:uid="{00000000-0005-0000-0000-00003A190000}"/>
    <cellStyle name="SAPBEXHLevel0X 6 7" xfId="4745" xr:uid="{00000000-0005-0000-0000-00003B190000}"/>
    <cellStyle name="SAPBEXHLevel0X 6 8" xfId="5290" xr:uid="{00000000-0005-0000-0000-00003C190000}"/>
    <cellStyle name="SAPBEXHLevel1" xfId="334" xr:uid="{00000000-0005-0000-0000-00003D190000}"/>
    <cellStyle name="SAPBEXHLevel1 2" xfId="981" xr:uid="{00000000-0005-0000-0000-00003E190000}"/>
    <cellStyle name="SAPBEXHLevel1 2 2" xfId="1429" xr:uid="{00000000-0005-0000-0000-00003F190000}"/>
    <cellStyle name="SAPBEXHLevel1 2 2 2" xfId="2589" xr:uid="{00000000-0005-0000-0000-000040190000}"/>
    <cellStyle name="SAPBEXHLevel1 2 2 2 2" xfId="4167" xr:uid="{00000000-0005-0000-0000-000041190000}"/>
    <cellStyle name="SAPBEXHLevel1 2 2 2 3" xfId="6906" xr:uid="{00000000-0005-0000-0000-000042190000}"/>
    <cellStyle name="SAPBEXHLevel1 2 2 2 4" xfId="8335" xr:uid="{00000000-0005-0000-0000-000043190000}"/>
    <cellStyle name="SAPBEXHLevel1 2 2 3" xfId="3137" xr:uid="{00000000-0005-0000-0000-000044190000}"/>
    <cellStyle name="SAPBEXHLevel1 2 2 3 2" xfId="4953" xr:uid="{00000000-0005-0000-0000-000045190000}"/>
    <cellStyle name="SAPBEXHLevel1 2 2 3 3" xfId="7358" xr:uid="{00000000-0005-0000-0000-000046190000}"/>
    <cellStyle name="SAPBEXHLevel1 2 2 3 4" xfId="8770" xr:uid="{00000000-0005-0000-0000-000047190000}"/>
    <cellStyle name="SAPBEXHLevel1 2 2 4" xfId="3318" xr:uid="{00000000-0005-0000-0000-000048190000}"/>
    <cellStyle name="SAPBEXHLevel1 2 2 4 2" xfId="4261" xr:uid="{00000000-0005-0000-0000-000049190000}"/>
    <cellStyle name="SAPBEXHLevel1 2 2 4 3" xfId="7539" xr:uid="{00000000-0005-0000-0000-00004A190000}"/>
    <cellStyle name="SAPBEXHLevel1 2 2 4 4" xfId="8951" xr:uid="{00000000-0005-0000-0000-00004B190000}"/>
    <cellStyle name="SAPBEXHLevel1 2 2 5" xfId="3480" xr:uid="{00000000-0005-0000-0000-00004C190000}"/>
    <cellStyle name="SAPBEXHLevel1 2 2 5 2" xfId="4215" xr:uid="{00000000-0005-0000-0000-00004D190000}"/>
    <cellStyle name="SAPBEXHLevel1 2 2 5 3" xfId="7701" xr:uid="{00000000-0005-0000-0000-00004E190000}"/>
    <cellStyle name="SAPBEXHLevel1 2 2 5 4" xfId="9113" xr:uid="{00000000-0005-0000-0000-00004F190000}"/>
    <cellStyle name="SAPBEXHLevel1 2 2 6" xfId="4059" xr:uid="{00000000-0005-0000-0000-000050190000}"/>
    <cellStyle name="SAPBEXHLevel1 2 2 7" xfId="4588" xr:uid="{00000000-0005-0000-0000-000051190000}"/>
    <cellStyle name="SAPBEXHLevel1 2 2 8" xfId="4949" xr:uid="{00000000-0005-0000-0000-000052190000}"/>
    <cellStyle name="SAPBEXHLevel1 2 3" xfId="2143" xr:uid="{00000000-0005-0000-0000-000053190000}"/>
    <cellStyle name="SAPBEXHLevel1 2 3 2" xfId="4886" xr:uid="{00000000-0005-0000-0000-000054190000}"/>
    <cellStyle name="SAPBEXHLevel1 2 3 3" xfId="6649" xr:uid="{00000000-0005-0000-0000-000055190000}"/>
    <cellStyle name="SAPBEXHLevel1 2 3 4" xfId="8114" xr:uid="{00000000-0005-0000-0000-000056190000}"/>
    <cellStyle name="SAPBEXHLevel1 2 4" xfId="2878" xr:uid="{00000000-0005-0000-0000-000057190000}"/>
    <cellStyle name="SAPBEXHLevel1 2 4 2" xfId="6238" xr:uid="{00000000-0005-0000-0000-000058190000}"/>
    <cellStyle name="SAPBEXHLevel1 2 4 3" xfId="7099" xr:uid="{00000000-0005-0000-0000-000059190000}"/>
    <cellStyle name="SAPBEXHLevel1 2 4 4" xfId="8511" xr:uid="{00000000-0005-0000-0000-00005A190000}"/>
    <cellStyle name="SAPBEXHLevel1 2 5" xfId="1871" xr:uid="{00000000-0005-0000-0000-00005B190000}"/>
    <cellStyle name="SAPBEXHLevel1 2 5 2" xfId="5385" xr:uid="{00000000-0005-0000-0000-00005C190000}"/>
    <cellStyle name="SAPBEXHLevel1 2 5 3" xfId="6466" xr:uid="{00000000-0005-0000-0000-00005D190000}"/>
    <cellStyle name="SAPBEXHLevel1 2 5 4" xfId="7949" xr:uid="{00000000-0005-0000-0000-00005E190000}"/>
    <cellStyle name="SAPBEXHLevel1 2 6" xfId="1795" xr:uid="{00000000-0005-0000-0000-00005F190000}"/>
    <cellStyle name="SAPBEXHLevel1 2 6 2" xfId="4542" xr:uid="{00000000-0005-0000-0000-000060190000}"/>
    <cellStyle name="SAPBEXHLevel1 2 6 3" xfId="6394" xr:uid="{00000000-0005-0000-0000-000061190000}"/>
    <cellStyle name="SAPBEXHLevel1 2 6 4" xfId="7878" xr:uid="{00000000-0005-0000-0000-000062190000}"/>
    <cellStyle name="SAPBEXHLevel1 2 7" xfId="4372" xr:uid="{00000000-0005-0000-0000-000063190000}"/>
    <cellStyle name="SAPBEXHLevel1 2 8" xfId="6067" xr:uid="{00000000-0005-0000-0000-000064190000}"/>
    <cellStyle name="SAPBEXHLevel1 2 9" xfId="4389" xr:uid="{00000000-0005-0000-0000-000065190000}"/>
    <cellStyle name="SAPBEXHLevel1 3" xfId="1246" xr:uid="{00000000-0005-0000-0000-000066190000}"/>
    <cellStyle name="SAPBEXHLevel1 3 2" xfId="2406" xr:uid="{00000000-0005-0000-0000-000067190000}"/>
    <cellStyle name="SAPBEXHLevel1 3 2 2" xfId="5282" xr:uid="{00000000-0005-0000-0000-000068190000}"/>
    <cellStyle name="SAPBEXHLevel1 3 2 3" xfId="6817" xr:uid="{00000000-0005-0000-0000-000069190000}"/>
    <cellStyle name="SAPBEXHLevel1 3 2 4" xfId="8264" xr:uid="{00000000-0005-0000-0000-00006A190000}"/>
    <cellStyle name="SAPBEXHLevel1 3 3" xfId="3046" xr:uid="{00000000-0005-0000-0000-00006B190000}"/>
    <cellStyle name="SAPBEXHLevel1 3 3 2" xfId="5657" xr:uid="{00000000-0005-0000-0000-00006C190000}"/>
    <cellStyle name="SAPBEXHLevel1 3 3 3" xfId="7267" xr:uid="{00000000-0005-0000-0000-00006D190000}"/>
    <cellStyle name="SAPBEXHLevel1 3 3 4" xfId="8679" xr:uid="{00000000-0005-0000-0000-00006E190000}"/>
    <cellStyle name="SAPBEXHLevel1 3 4" xfId="2011" xr:uid="{00000000-0005-0000-0000-00006F190000}"/>
    <cellStyle name="SAPBEXHLevel1 3 4 2" xfId="5200" xr:uid="{00000000-0005-0000-0000-000070190000}"/>
    <cellStyle name="SAPBEXHLevel1 3 4 3" xfId="6599" xr:uid="{00000000-0005-0000-0000-000071190000}"/>
    <cellStyle name="SAPBEXHLevel1 3 4 4" xfId="8080" xr:uid="{00000000-0005-0000-0000-000072190000}"/>
    <cellStyle name="SAPBEXHLevel1 3 5" xfId="1706" xr:uid="{00000000-0005-0000-0000-000073190000}"/>
    <cellStyle name="SAPBEXHLevel1 3 5 2" xfId="5252" xr:uid="{00000000-0005-0000-0000-000074190000}"/>
    <cellStyle name="SAPBEXHLevel1 3 5 3" xfId="3937" xr:uid="{00000000-0005-0000-0000-000075190000}"/>
    <cellStyle name="SAPBEXHLevel1 3 5 4" xfId="4576" xr:uid="{00000000-0005-0000-0000-000076190000}"/>
    <cellStyle name="SAPBEXHLevel1 3 6" xfId="5880" xr:uid="{00000000-0005-0000-0000-000077190000}"/>
    <cellStyle name="SAPBEXHLevel1 3 7" xfId="5873" xr:uid="{00000000-0005-0000-0000-000078190000}"/>
    <cellStyle name="SAPBEXHLevel1 3 8" xfId="4457" xr:uid="{00000000-0005-0000-0000-000079190000}"/>
    <cellStyle name="SAPBEXHLevel1 6" xfId="357" xr:uid="{00000000-0005-0000-0000-00007A190000}"/>
    <cellStyle name="SAPBEXHLevel1 6 2" xfId="999" xr:uid="{00000000-0005-0000-0000-00007B190000}"/>
    <cellStyle name="SAPBEXHLevel1 6 2 2" xfId="1447" xr:uid="{00000000-0005-0000-0000-00007C190000}"/>
    <cellStyle name="SAPBEXHLevel1 6 2 2 2" xfId="2607" xr:uid="{00000000-0005-0000-0000-00007D190000}"/>
    <cellStyle name="SAPBEXHLevel1 6 2 2 2 2" xfId="5628" xr:uid="{00000000-0005-0000-0000-00007E190000}"/>
    <cellStyle name="SAPBEXHLevel1 6 2 2 2 3" xfId="6924" xr:uid="{00000000-0005-0000-0000-00007F190000}"/>
    <cellStyle name="SAPBEXHLevel1 6 2 2 2 4" xfId="8353" xr:uid="{00000000-0005-0000-0000-000080190000}"/>
    <cellStyle name="SAPBEXHLevel1 6 2 2 3" xfId="3155" xr:uid="{00000000-0005-0000-0000-000081190000}"/>
    <cellStyle name="SAPBEXHLevel1 6 2 2 3 2" xfId="4442" xr:uid="{00000000-0005-0000-0000-000082190000}"/>
    <cellStyle name="SAPBEXHLevel1 6 2 2 3 3" xfId="7376" xr:uid="{00000000-0005-0000-0000-000083190000}"/>
    <cellStyle name="SAPBEXHLevel1 6 2 2 3 4" xfId="8788" xr:uid="{00000000-0005-0000-0000-000084190000}"/>
    <cellStyle name="SAPBEXHLevel1 6 2 2 4" xfId="3336" xr:uid="{00000000-0005-0000-0000-000085190000}"/>
    <cellStyle name="SAPBEXHLevel1 6 2 2 4 2" xfId="3749" xr:uid="{00000000-0005-0000-0000-000086190000}"/>
    <cellStyle name="SAPBEXHLevel1 6 2 2 4 3" xfId="7557" xr:uid="{00000000-0005-0000-0000-000087190000}"/>
    <cellStyle name="SAPBEXHLevel1 6 2 2 4 4" xfId="8969" xr:uid="{00000000-0005-0000-0000-000088190000}"/>
    <cellStyle name="SAPBEXHLevel1 6 2 2 5" xfId="3498" xr:uid="{00000000-0005-0000-0000-000089190000}"/>
    <cellStyle name="SAPBEXHLevel1 6 2 2 5 2" xfId="3637" xr:uid="{00000000-0005-0000-0000-00008A190000}"/>
    <cellStyle name="SAPBEXHLevel1 6 2 2 5 3" xfId="7719" xr:uid="{00000000-0005-0000-0000-00008B190000}"/>
    <cellStyle name="SAPBEXHLevel1 6 2 2 5 4" xfId="9131" xr:uid="{00000000-0005-0000-0000-00008C190000}"/>
    <cellStyle name="SAPBEXHLevel1 6 2 2 6" xfId="5576" xr:uid="{00000000-0005-0000-0000-00008D190000}"/>
    <cellStyle name="SAPBEXHLevel1 6 2 2 7" xfId="5943" xr:uid="{00000000-0005-0000-0000-00008E190000}"/>
    <cellStyle name="SAPBEXHLevel1 6 2 2 8" xfId="6226" xr:uid="{00000000-0005-0000-0000-00008F190000}"/>
    <cellStyle name="SAPBEXHLevel1 6 2 3" xfId="2160" xr:uid="{00000000-0005-0000-0000-000090190000}"/>
    <cellStyle name="SAPBEXHLevel1 6 2 3 2" xfId="3892" xr:uid="{00000000-0005-0000-0000-000091190000}"/>
    <cellStyle name="SAPBEXHLevel1 6 2 3 3" xfId="6666" xr:uid="{00000000-0005-0000-0000-000092190000}"/>
    <cellStyle name="SAPBEXHLevel1 6 2 3 4" xfId="8131" xr:uid="{00000000-0005-0000-0000-000093190000}"/>
    <cellStyle name="SAPBEXHLevel1 6 2 4" xfId="2895" xr:uid="{00000000-0005-0000-0000-000094190000}"/>
    <cellStyle name="SAPBEXHLevel1 6 2 4 2" xfId="3903" xr:uid="{00000000-0005-0000-0000-000095190000}"/>
    <cellStyle name="SAPBEXHLevel1 6 2 4 3" xfId="7116" xr:uid="{00000000-0005-0000-0000-000096190000}"/>
    <cellStyle name="SAPBEXHLevel1 6 2 4 4" xfId="8528" xr:uid="{00000000-0005-0000-0000-000097190000}"/>
    <cellStyle name="SAPBEXHLevel1 6 2 5" xfId="1856" xr:uid="{00000000-0005-0000-0000-000098190000}"/>
    <cellStyle name="SAPBEXHLevel1 6 2 5 2" xfId="5727" xr:uid="{00000000-0005-0000-0000-000099190000}"/>
    <cellStyle name="SAPBEXHLevel1 6 2 5 3" xfId="6451" xr:uid="{00000000-0005-0000-0000-00009A190000}"/>
    <cellStyle name="SAPBEXHLevel1 6 2 5 4" xfId="7934" xr:uid="{00000000-0005-0000-0000-00009B190000}"/>
    <cellStyle name="SAPBEXHLevel1 6 2 6" xfId="2907" xr:uid="{00000000-0005-0000-0000-00009C190000}"/>
    <cellStyle name="SAPBEXHLevel1 6 2 6 2" xfId="4926" xr:uid="{00000000-0005-0000-0000-00009D190000}"/>
    <cellStyle name="SAPBEXHLevel1 6 2 6 3" xfId="7128" xr:uid="{00000000-0005-0000-0000-00009E190000}"/>
    <cellStyle name="SAPBEXHLevel1 6 2 6 4" xfId="8540" xr:uid="{00000000-0005-0000-0000-00009F190000}"/>
    <cellStyle name="SAPBEXHLevel1 6 2 7" xfId="6055" xr:uid="{00000000-0005-0000-0000-0000A0190000}"/>
    <cellStyle name="SAPBEXHLevel1 6 2 8" xfId="5205" xr:uid="{00000000-0005-0000-0000-0000A1190000}"/>
    <cellStyle name="SAPBEXHLevel1 6 2 9" xfId="3884" xr:uid="{00000000-0005-0000-0000-0000A2190000}"/>
    <cellStyle name="SAPBEXHLevel1 6 3" xfId="366" xr:uid="{00000000-0005-0000-0000-0000A3190000}"/>
    <cellStyle name="SAPBEXHLevel1 6 3 2" xfId="1007" xr:uid="{00000000-0005-0000-0000-0000A4190000}"/>
    <cellStyle name="SAPBEXHLevel1 6 3 2 2" xfId="1455" xr:uid="{00000000-0005-0000-0000-0000A5190000}"/>
    <cellStyle name="SAPBEXHLevel1 6 3 2 2 2" xfId="2615" xr:uid="{00000000-0005-0000-0000-0000A6190000}"/>
    <cellStyle name="SAPBEXHLevel1 6 3 2 2 2 2" xfId="6283" xr:uid="{00000000-0005-0000-0000-0000A7190000}"/>
    <cellStyle name="SAPBEXHLevel1 6 3 2 2 2 3" xfId="6932" xr:uid="{00000000-0005-0000-0000-0000A8190000}"/>
    <cellStyle name="SAPBEXHLevel1 6 3 2 2 2 4" xfId="8361" xr:uid="{00000000-0005-0000-0000-0000A9190000}"/>
    <cellStyle name="SAPBEXHLevel1 6 3 2 2 3" xfId="3163" xr:uid="{00000000-0005-0000-0000-0000AA190000}"/>
    <cellStyle name="SAPBEXHLevel1 6 3 2 2 3 2" xfId="5656" xr:uid="{00000000-0005-0000-0000-0000AB190000}"/>
    <cellStyle name="SAPBEXHLevel1 6 3 2 2 3 3" xfId="7384" xr:uid="{00000000-0005-0000-0000-0000AC190000}"/>
    <cellStyle name="SAPBEXHLevel1 6 3 2 2 3 4" xfId="8796" xr:uid="{00000000-0005-0000-0000-0000AD190000}"/>
    <cellStyle name="SAPBEXHLevel1 6 3 2 2 4" xfId="3344" xr:uid="{00000000-0005-0000-0000-0000AE190000}"/>
    <cellStyle name="SAPBEXHLevel1 6 3 2 2 4 2" xfId="3743" xr:uid="{00000000-0005-0000-0000-0000AF190000}"/>
    <cellStyle name="SAPBEXHLevel1 6 3 2 2 4 3" xfId="7565" xr:uid="{00000000-0005-0000-0000-0000B0190000}"/>
    <cellStyle name="SAPBEXHLevel1 6 3 2 2 4 4" xfId="8977" xr:uid="{00000000-0005-0000-0000-0000B1190000}"/>
    <cellStyle name="SAPBEXHLevel1 6 3 2 2 5" xfId="3506" xr:uid="{00000000-0005-0000-0000-0000B2190000}"/>
    <cellStyle name="SAPBEXHLevel1 6 3 2 2 5 2" xfId="3631" xr:uid="{00000000-0005-0000-0000-0000B3190000}"/>
    <cellStyle name="SAPBEXHLevel1 6 3 2 2 5 3" xfId="7727" xr:uid="{00000000-0005-0000-0000-0000B4190000}"/>
    <cellStyle name="SAPBEXHLevel1 6 3 2 2 5 4" xfId="9139" xr:uid="{00000000-0005-0000-0000-0000B5190000}"/>
    <cellStyle name="SAPBEXHLevel1 6 3 2 2 6" xfId="6120" xr:uid="{00000000-0005-0000-0000-0000B6190000}"/>
    <cellStyle name="SAPBEXHLevel1 6 3 2 2 7" xfId="5778" xr:uid="{00000000-0005-0000-0000-0000B7190000}"/>
    <cellStyle name="SAPBEXHLevel1 6 3 2 2 8" xfId="5884" xr:uid="{00000000-0005-0000-0000-0000B8190000}"/>
    <cellStyle name="SAPBEXHLevel1 6 3 2 3" xfId="2168" xr:uid="{00000000-0005-0000-0000-0000B9190000}"/>
    <cellStyle name="SAPBEXHLevel1 6 3 2 3 2" xfId="4123" xr:uid="{00000000-0005-0000-0000-0000BA190000}"/>
    <cellStyle name="SAPBEXHLevel1 6 3 2 3 3" xfId="6674" xr:uid="{00000000-0005-0000-0000-0000BB190000}"/>
    <cellStyle name="SAPBEXHLevel1 6 3 2 3 4" xfId="8139" xr:uid="{00000000-0005-0000-0000-0000BC190000}"/>
    <cellStyle name="SAPBEXHLevel1 6 3 2 4" xfId="2903" xr:uid="{00000000-0005-0000-0000-0000BD190000}"/>
    <cellStyle name="SAPBEXHLevel1 6 3 2 4 2" xfId="5979" xr:uid="{00000000-0005-0000-0000-0000BE190000}"/>
    <cellStyle name="SAPBEXHLevel1 6 3 2 4 3" xfId="7124" xr:uid="{00000000-0005-0000-0000-0000BF190000}"/>
    <cellStyle name="SAPBEXHLevel1 6 3 2 4 4" xfId="8536" xr:uid="{00000000-0005-0000-0000-0000C0190000}"/>
    <cellStyle name="SAPBEXHLevel1 6 3 2 5" xfId="1798" xr:uid="{00000000-0005-0000-0000-0000C1190000}"/>
    <cellStyle name="SAPBEXHLevel1 6 3 2 5 2" xfId="5136" xr:uid="{00000000-0005-0000-0000-0000C2190000}"/>
    <cellStyle name="SAPBEXHLevel1 6 3 2 5 3" xfId="6397" xr:uid="{00000000-0005-0000-0000-0000C3190000}"/>
    <cellStyle name="SAPBEXHLevel1 6 3 2 5 4" xfId="7881" xr:uid="{00000000-0005-0000-0000-0000C4190000}"/>
    <cellStyle name="SAPBEXHLevel1 6 3 2 6" xfId="2856" xr:uid="{00000000-0005-0000-0000-0000C5190000}"/>
    <cellStyle name="SAPBEXHLevel1 6 3 2 6 2" xfId="5834" xr:uid="{00000000-0005-0000-0000-0000C6190000}"/>
    <cellStyle name="SAPBEXHLevel1 6 3 2 6 3" xfId="7077" xr:uid="{00000000-0005-0000-0000-0000C7190000}"/>
    <cellStyle name="SAPBEXHLevel1 6 3 2 6 4" xfId="8489" xr:uid="{00000000-0005-0000-0000-0000C8190000}"/>
    <cellStyle name="SAPBEXHLevel1 6 3 2 7" xfId="6259" xr:uid="{00000000-0005-0000-0000-0000C9190000}"/>
    <cellStyle name="SAPBEXHLevel1 6 3 2 8" xfId="6083" xr:uid="{00000000-0005-0000-0000-0000CA190000}"/>
    <cellStyle name="SAPBEXHLevel1 6 3 2 9" xfId="5818" xr:uid="{00000000-0005-0000-0000-0000CB190000}"/>
    <cellStyle name="SAPBEXHLevel1 6 3 3" xfId="1271" xr:uid="{00000000-0005-0000-0000-0000CC190000}"/>
    <cellStyle name="SAPBEXHLevel1 6 3 3 2" xfId="2431" xr:uid="{00000000-0005-0000-0000-0000CD190000}"/>
    <cellStyle name="SAPBEXHLevel1 6 3 3 2 2" xfId="5611" xr:uid="{00000000-0005-0000-0000-0000CE190000}"/>
    <cellStyle name="SAPBEXHLevel1 6 3 3 2 3" xfId="6842" xr:uid="{00000000-0005-0000-0000-0000CF190000}"/>
    <cellStyle name="SAPBEXHLevel1 6 3 3 2 4" xfId="8289" xr:uid="{00000000-0005-0000-0000-0000D0190000}"/>
    <cellStyle name="SAPBEXHLevel1 6 3 3 3" xfId="3071" xr:uid="{00000000-0005-0000-0000-0000D1190000}"/>
    <cellStyle name="SAPBEXHLevel1 6 3 3 3 2" xfId="4948" xr:uid="{00000000-0005-0000-0000-0000D2190000}"/>
    <cellStyle name="SAPBEXHLevel1 6 3 3 3 3" xfId="7292" xr:uid="{00000000-0005-0000-0000-0000D3190000}"/>
    <cellStyle name="SAPBEXHLevel1 6 3 3 3 4" xfId="8704" xr:uid="{00000000-0005-0000-0000-0000D4190000}"/>
    <cellStyle name="SAPBEXHLevel1 6 3 3 4" xfId="2013" xr:uid="{00000000-0005-0000-0000-0000D5190000}"/>
    <cellStyle name="SAPBEXHLevel1 6 3 3 4 2" xfId="4688" xr:uid="{00000000-0005-0000-0000-0000D6190000}"/>
    <cellStyle name="SAPBEXHLevel1 6 3 3 4 3" xfId="6601" xr:uid="{00000000-0005-0000-0000-0000D7190000}"/>
    <cellStyle name="SAPBEXHLevel1 6 3 3 4 4" xfId="8082" xr:uid="{00000000-0005-0000-0000-0000D8190000}"/>
    <cellStyle name="SAPBEXHLevel1 6 3 3 5" xfId="1847" xr:uid="{00000000-0005-0000-0000-0000D9190000}"/>
    <cellStyle name="SAPBEXHLevel1 6 3 3 5 2" xfId="4634" xr:uid="{00000000-0005-0000-0000-0000DA190000}"/>
    <cellStyle name="SAPBEXHLevel1 6 3 3 5 3" xfId="6442" xr:uid="{00000000-0005-0000-0000-0000DB190000}"/>
    <cellStyle name="SAPBEXHLevel1 6 3 3 5 4" xfId="7925" xr:uid="{00000000-0005-0000-0000-0000DC190000}"/>
    <cellStyle name="SAPBEXHLevel1 6 3 3 6" xfId="5929" xr:uid="{00000000-0005-0000-0000-0000DD190000}"/>
    <cellStyle name="SAPBEXHLevel1 6 3 3 7" xfId="3883" xr:uid="{00000000-0005-0000-0000-0000DE190000}"/>
    <cellStyle name="SAPBEXHLevel1 6 3 3 8" xfId="5686" xr:uid="{00000000-0005-0000-0000-0000DF190000}"/>
    <cellStyle name="SAPBEXHLevel1 6 4" xfId="1263" xr:uid="{00000000-0005-0000-0000-0000E0190000}"/>
    <cellStyle name="SAPBEXHLevel1 6 4 2" xfId="2423" xr:uid="{00000000-0005-0000-0000-0000E1190000}"/>
    <cellStyle name="SAPBEXHLevel1 6 4 2 2" xfId="4089" xr:uid="{00000000-0005-0000-0000-0000E2190000}"/>
    <cellStyle name="SAPBEXHLevel1 6 4 2 3" xfId="6834" xr:uid="{00000000-0005-0000-0000-0000E3190000}"/>
    <cellStyle name="SAPBEXHLevel1 6 4 2 4" xfId="8281" xr:uid="{00000000-0005-0000-0000-0000E4190000}"/>
    <cellStyle name="SAPBEXHLevel1 6 4 3" xfId="3063" xr:uid="{00000000-0005-0000-0000-0000E5190000}"/>
    <cellStyle name="SAPBEXHLevel1 6 4 3 2" xfId="5284" xr:uid="{00000000-0005-0000-0000-0000E6190000}"/>
    <cellStyle name="SAPBEXHLevel1 6 4 3 3" xfId="7284" xr:uid="{00000000-0005-0000-0000-0000E7190000}"/>
    <cellStyle name="SAPBEXHLevel1 6 4 3 4" xfId="8696" xr:uid="{00000000-0005-0000-0000-0000E8190000}"/>
    <cellStyle name="SAPBEXHLevel1 6 4 4" xfId="1932" xr:uid="{00000000-0005-0000-0000-0000E9190000}"/>
    <cellStyle name="SAPBEXHLevel1 6 4 4 2" xfId="4484" xr:uid="{00000000-0005-0000-0000-0000EA190000}"/>
    <cellStyle name="SAPBEXHLevel1 6 4 4 3" xfId="6527" xr:uid="{00000000-0005-0000-0000-0000EB190000}"/>
    <cellStyle name="SAPBEXHLevel1 6 4 4 4" xfId="8010" xr:uid="{00000000-0005-0000-0000-0000EC190000}"/>
    <cellStyle name="SAPBEXHLevel1 6 4 5" xfId="1719" xr:uid="{00000000-0005-0000-0000-0000ED190000}"/>
    <cellStyle name="SAPBEXHLevel1 6 4 5 2" xfId="5481" xr:uid="{00000000-0005-0000-0000-0000EE190000}"/>
    <cellStyle name="SAPBEXHLevel1 6 4 5 3" xfId="6270" xr:uid="{00000000-0005-0000-0000-0000EF190000}"/>
    <cellStyle name="SAPBEXHLevel1 6 4 5 4" xfId="5069" xr:uid="{00000000-0005-0000-0000-0000F0190000}"/>
    <cellStyle name="SAPBEXHLevel1 6 4 6" xfId="5411" xr:uid="{00000000-0005-0000-0000-0000F1190000}"/>
    <cellStyle name="SAPBEXHLevel1 6 4 7" xfId="5899" xr:uid="{00000000-0005-0000-0000-0000F2190000}"/>
    <cellStyle name="SAPBEXHLevel1 6 4 8" xfId="6046" xr:uid="{00000000-0005-0000-0000-0000F3190000}"/>
    <cellStyle name="SAPBEXHLevel1X" xfId="335" xr:uid="{00000000-0005-0000-0000-0000F4190000}"/>
    <cellStyle name="SAPBEXHLevel1X 2" xfId="982" xr:uid="{00000000-0005-0000-0000-0000F5190000}"/>
    <cellStyle name="SAPBEXHLevel1X 2 2" xfId="1430" xr:uid="{00000000-0005-0000-0000-0000F6190000}"/>
    <cellStyle name="SAPBEXHLevel1X 2 2 2" xfId="2590" xr:uid="{00000000-0005-0000-0000-0000F7190000}"/>
    <cellStyle name="SAPBEXHLevel1X 2 2 2 2" xfId="5757" xr:uid="{00000000-0005-0000-0000-0000F8190000}"/>
    <cellStyle name="SAPBEXHLevel1X 2 2 2 3" xfId="6907" xr:uid="{00000000-0005-0000-0000-0000F9190000}"/>
    <cellStyle name="SAPBEXHLevel1X 2 2 2 4" xfId="8336" xr:uid="{00000000-0005-0000-0000-0000FA190000}"/>
    <cellStyle name="SAPBEXHLevel1X 2 2 3" xfId="3138" xr:uid="{00000000-0005-0000-0000-0000FB190000}"/>
    <cellStyle name="SAPBEXHLevel1X 2 2 3 2" xfId="5859" xr:uid="{00000000-0005-0000-0000-0000FC190000}"/>
    <cellStyle name="SAPBEXHLevel1X 2 2 3 3" xfId="7359" xr:uid="{00000000-0005-0000-0000-0000FD190000}"/>
    <cellStyle name="SAPBEXHLevel1X 2 2 3 4" xfId="8771" xr:uid="{00000000-0005-0000-0000-0000FE190000}"/>
    <cellStyle name="SAPBEXHLevel1X 2 2 4" xfId="3319" xr:uid="{00000000-0005-0000-0000-0000FF190000}"/>
    <cellStyle name="SAPBEXHLevel1X 2 2 4 2" xfId="3762" xr:uid="{00000000-0005-0000-0000-0000001A0000}"/>
    <cellStyle name="SAPBEXHLevel1X 2 2 4 3" xfId="7540" xr:uid="{00000000-0005-0000-0000-0000011A0000}"/>
    <cellStyle name="SAPBEXHLevel1X 2 2 4 4" xfId="8952" xr:uid="{00000000-0005-0000-0000-0000021A0000}"/>
    <cellStyle name="SAPBEXHLevel1X 2 2 5" xfId="3481" xr:uid="{00000000-0005-0000-0000-0000031A0000}"/>
    <cellStyle name="SAPBEXHLevel1X 2 2 5 2" xfId="3649" xr:uid="{00000000-0005-0000-0000-0000041A0000}"/>
    <cellStyle name="SAPBEXHLevel1X 2 2 5 3" xfId="7702" xr:uid="{00000000-0005-0000-0000-0000051A0000}"/>
    <cellStyle name="SAPBEXHLevel1X 2 2 5 4" xfId="9114" xr:uid="{00000000-0005-0000-0000-0000061A0000}"/>
    <cellStyle name="SAPBEXHLevel1X 2 2 6" xfId="3930" xr:uid="{00000000-0005-0000-0000-0000071A0000}"/>
    <cellStyle name="SAPBEXHLevel1X 2 2 7" xfId="4578" xr:uid="{00000000-0005-0000-0000-0000081A0000}"/>
    <cellStyle name="SAPBEXHLevel1X 2 2 8" xfId="6218" xr:uid="{00000000-0005-0000-0000-0000091A0000}"/>
    <cellStyle name="SAPBEXHLevel1X 2 3" xfId="2144" xr:uid="{00000000-0005-0000-0000-00000A1A0000}"/>
    <cellStyle name="SAPBEXHLevel1X 2 3 2" xfId="4559" xr:uid="{00000000-0005-0000-0000-00000B1A0000}"/>
    <cellStyle name="SAPBEXHLevel1X 2 3 3" xfId="6650" xr:uid="{00000000-0005-0000-0000-00000C1A0000}"/>
    <cellStyle name="SAPBEXHLevel1X 2 3 4" xfId="8115" xr:uid="{00000000-0005-0000-0000-00000D1A0000}"/>
    <cellStyle name="SAPBEXHLevel1X 2 4" xfId="2879" xr:uid="{00000000-0005-0000-0000-00000E1A0000}"/>
    <cellStyle name="SAPBEXHLevel1X 2 4 2" xfId="6123" xr:uid="{00000000-0005-0000-0000-00000F1A0000}"/>
    <cellStyle name="SAPBEXHLevel1X 2 4 3" xfId="7100" xr:uid="{00000000-0005-0000-0000-0000101A0000}"/>
    <cellStyle name="SAPBEXHLevel1X 2 4 4" xfId="8512" xr:uid="{00000000-0005-0000-0000-0000111A0000}"/>
    <cellStyle name="SAPBEXHLevel1X 2 5" xfId="1841" xr:uid="{00000000-0005-0000-0000-0000121A0000}"/>
    <cellStyle name="SAPBEXHLevel1X 2 5 2" xfId="5706" xr:uid="{00000000-0005-0000-0000-0000131A0000}"/>
    <cellStyle name="SAPBEXHLevel1X 2 5 3" xfId="6436" xr:uid="{00000000-0005-0000-0000-0000141A0000}"/>
    <cellStyle name="SAPBEXHLevel1X 2 5 4" xfId="7919" xr:uid="{00000000-0005-0000-0000-0000151A0000}"/>
    <cellStyle name="SAPBEXHLevel1X 2 6" xfId="3022" xr:uid="{00000000-0005-0000-0000-0000161A0000}"/>
    <cellStyle name="SAPBEXHLevel1X 2 6 2" xfId="5326" xr:uid="{00000000-0005-0000-0000-0000171A0000}"/>
    <cellStyle name="SAPBEXHLevel1X 2 6 3" xfId="7243" xr:uid="{00000000-0005-0000-0000-0000181A0000}"/>
    <cellStyle name="SAPBEXHLevel1X 2 6 4" xfId="8655" xr:uid="{00000000-0005-0000-0000-0000191A0000}"/>
    <cellStyle name="SAPBEXHLevel1X 2 7" xfId="5098" xr:uid="{00000000-0005-0000-0000-00001A1A0000}"/>
    <cellStyle name="SAPBEXHLevel1X 2 8" xfId="4659" xr:uid="{00000000-0005-0000-0000-00001B1A0000}"/>
    <cellStyle name="SAPBEXHLevel1X 2 9" xfId="6626" xr:uid="{00000000-0005-0000-0000-00001C1A0000}"/>
    <cellStyle name="SAPBEXHLevel1X 3" xfId="1247" xr:uid="{00000000-0005-0000-0000-00001D1A0000}"/>
    <cellStyle name="SAPBEXHLevel1X 3 2" xfId="2407" xr:uid="{00000000-0005-0000-0000-00001E1A0000}"/>
    <cellStyle name="SAPBEXHLevel1X 3 2 2" xfId="6239" xr:uid="{00000000-0005-0000-0000-00001F1A0000}"/>
    <cellStyle name="SAPBEXHLevel1X 3 2 3" xfId="6818" xr:uid="{00000000-0005-0000-0000-0000201A0000}"/>
    <cellStyle name="SAPBEXHLevel1X 3 2 4" xfId="8265" xr:uid="{00000000-0005-0000-0000-0000211A0000}"/>
    <cellStyle name="SAPBEXHLevel1X 3 3" xfId="3047" xr:uid="{00000000-0005-0000-0000-0000221A0000}"/>
    <cellStyle name="SAPBEXHLevel1X 3 3 2" xfId="4806" xr:uid="{00000000-0005-0000-0000-0000231A0000}"/>
    <cellStyle name="SAPBEXHLevel1X 3 3 3" xfId="7268" xr:uid="{00000000-0005-0000-0000-0000241A0000}"/>
    <cellStyle name="SAPBEXHLevel1X 3 3 4" xfId="8680" xr:uid="{00000000-0005-0000-0000-0000251A0000}"/>
    <cellStyle name="SAPBEXHLevel1X 3 4" xfId="1820" xr:uid="{00000000-0005-0000-0000-0000261A0000}"/>
    <cellStyle name="SAPBEXHLevel1X 3 4 2" xfId="5195" xr:uid="{00000000-0005-0000-0000-0000271A0000}"/>
    <cellStyle name="SAPBEXHLevel1X 3 4 3" xfId="6418" xr:uid="{00000000-0005-0000-0000-0000281A0000}"/>
    <cellStyle name="SAPBEXHLevel1X 3 4 4" xfId="7901" xr:uid="{00000000-0005-0000-0000-0000291A0000}"/>
    <cellStyle name="SAPBEXHLevel1X 3 5" xfId="1755" xr:uid="{00000000-0005-0000-0000-00002A1A0000}"/>
    <cellStyle name="SAPBEXHLevel1X 3 5 2" xfId="4510" xr:uid="{00000000-0005-0000-0000-00002B1A0000}"/>
    <cellStyle name="SAPBEXHLevel1X 3 5 3" xfId="6354" xr:uid="{00000000-0005-0000-0000-00002C1A0000}"/>
    <cellStyle name="SAPBEXHLevel1X 3 5 4" xfId="7838" xr:uid="{00000000-0005-0000-0000-00002D1A0000}"/>
    <cellStyle name="SAPBEXHLevel1X 3 6" xfId="5412" xr:uid="{00000000-0005-0000-0000-00002E1A0000}"/>
    <cellStyle name="SAPBEXHLevel1X 3 7" xfId="5551" xr:uid="{00000000-0005-0000-0000-00002F1A0000}"/>
    <cellStyle name="SAPBEXHLevel1X 3 8" xfId="4587" xr:uid="{00000000-0005-0000-0000-0000301A0000}"/>
    <cellStyle name="SAPBEXHLevel2" xfId="336" xr:uid="{00000000-0005-0000-0000-0000311A0000}"/>
    <cellStyle name="SAPBEXHLevel2 2" xfId="676" xr:uid="{00000000-0005-0000-0000-0000321A0000}"/>
    <cellStyle name="SAPBEXHLevel2 2 2" xfId="764" xr:uid="{00000000-0005-0000-0000-0000331A0000}"/>
    <cellStyle name="SAPBEXHLevel2 2 2 2" xfId="1117" xr:uid="{00000000-0005-0000-0000-0000341A0000}"/>
    <cellStyle name="SAPBEXHLevel2 2 2 2 2" xfId="1565" xr:uid="{00000000-0005-0000-0000-0000351A0000}"/>
    <cellStyle name="SAPBEXHLevel2 2 2 2 2 2" xfId="2725" xr:uid="{00000000-0005-0000-0000-0000361A0000}"/>
    <cellStyle name="SAPBEXHLevel2 2 2 2 2 2 2" xfId="4003" xr:uid="{00000000-0005-0000-0000-0000371A0000}"/>
    <cellStyle name="SAPBEXHLevel2 2 2 2 2 2 3" xfId="7030" xr:uid="{00000000-0005-0000-0000-0000381A0000}"/>
    <cellStyle name="SAPBEXHLevel2 2 2 2 2 2 4" xfId="8457" xr:uid="{00000000-0005-0000-0000-0000391A0000}"/>
    <cellStyle name="SAPBEXHLevel2 2 2 2 2 3" xfId="3262" xr:uid="{00000000-0005-0000-0000-00003A1A0000}"/>
    <cellStyle name="SAPBEXHLevel2 2 2 2 2 3 2" xfId="3803" xr:uid="{00000000-0005-0000-0000-00003B1A0000}"/>
    <cellStyle name="SAPBEXHLevel2 2 2 2 2 3 3" xfId="7483" xr:uid="{00000000-0005-0000-0000-00003C1A0000}"/>
    <cellStyle name="SAPBEXHLevel2 2 2 2 2 3 4" xfId="8895" xr:uid="{00000000-0005-0000-0000-00003D1A0000}"/>
    <cellStyle name="SAPBEXHLevel2 2 2 2 2 4" xfId="3440" xr:uid="{00000000-0005-0000-0000-00003E1A0000}"/>
    <cellStyle name="SAPBEXHLevel2 2 2 2 2 4 2" xfId="3677" xr:uid="{00000000-0005-0000-0000-00003F1A0000}"/>
    <cellStyle name="SAPBEXHLevel2 2 2 2 2 4 3" xfId="7661" xr:uid="{00000000-0005-0000-0000-0000401A0000}"/>
    <cellStyle name="SAPBEXHLevel2 2 2 2 2 4 4" xfId="9073" xr:uid="{00000000-0005-0000-0000-0000411A0000}"/>
    <cellStyle name="SAPBEXHLevel2 2 2 2 2 5" xfId="3602" xr:uid="{00000000-0005-0000-0000-0000421A0000}"/>
    <cellStyle name="SAPBEXHLevel2 2 2 2 2 5 2" xfId="6340" xr:uid="{00000000-0005-0000-0000-0000431A0000}"/>
    <cellStyle name="SAPBEXHLevel2 2 2 2 2 5 3" xfId="7823" xr:uid="{00000000-0005-0000-0000-0000441A0000}"/>
    <cellStyle name="SAPBEXHLevel2 2 2 2 2 5 4" xfId="9235" xr:uid="{00000000-0005-0000-0000-0000451A0000}"/>
    <cellStyle name="SAPBEXHLevel2 2 2 2 2 6" xfId="4684" xr:uid="{00000000-0005-0000-0000-0000461A0000}"/>
    <cellStyle name="SAPBEXHLevel2 2 2 2 2 7" xfId="4373" xr:uid="{00000000-0005-0000-0000-0000471A0000}"/>
    <cellStyle name="SAPBEXHLevel2 2 2 2 2 8" xfId="4614" xr:uid="{00000000-0005-0000-0000-0000481A0000}"/>
    <cellStyle name="SAPBEXHLevel2 2 2 2 3" xfId="2277" xr:uid="{00000000-0005-0000-0000-0000491A0000}"/>
    <cellStyle name="SAPBEXHLevel2 2 2 2 3 2" xfId="5387" xr:uid="{00000000-0005-0000-0000-00004A1A0000}"/>
    <cellStyle name="SAPBEXHLevel2 2 2 2 3 3" xfId="6771" xr:uid="{00000000-0005-0000-0000-00004B1A0000}"/>
    <cellStyle name="SAPBEXHLevel2 2 2 2 3 4" xfId="8234" xr:uid="{00000000-0005-0000-0000-00004C1A0000}"/>
    <cellStyle name="SAPBEXHLevel2 2 2 2 4" xfId="3002" xr:uid="{00000000-0005-0000-0000-00004D1A0000}"/>
    <cellStyle name="SAPBEXHLevel2 2 2 2 4 2" xfId="5265" xr:uid="{00000000-0005-0000-0000-00004E1A0000}"/>
    <cellStyle name="SAPBEXHLevel2 2 2 2 4 3" xfId="7223" xr:uid="{00000000-0005-0000-0000-00004F1A0000}"/>
    <cellStyle name="SAPBEXHLevel2 2 2 2 4 4" xfId="8635" xr:uid="{00000000-0005-0000-0000-0000501A0000}"/>
    <cellStyle name="SAPBEXHLevel2 2 2 2 5" xfId="1771" xr:uid="{00000000-0005-0000-0000-0000511A0000}"/>
    <cellStyle name="SAPBEXHLevel2 2 2 2 5 2" xfId="5571" xr:uid="{00000000-0005-0000-0000-0000521A0000}"/>
    <cellStyle name="SAPBEXHLevel2 2 2 2 5 3" xfId="6370" xr:uid="{00000000-0005-0000-0000-0000531A0000}"/>
    <cellStyle name="SAPBEXHLevel2 2 2 2 5 4" xfId="7854" xr:uid="{00000000-0005-0000-0000-0000541A0000}"/>
    <cellStyle name="SAPBEXHLevel2 2 2 2 6" xfId="1944" xr:uid="{00000000-0005-0000-0000-0000551A0000}"/>
    <cellStyle name="SAPBEXHLevel2 2 2 2 6 2" xfId="5357" xr:uid="{00000000-0005-0000-0000-0000561A0000}"/>
    <cellStyle name="SAPBEXHLevel2 2 2 2 6 3" xfId="6538" xr:uid="{00000000-0005-0000-0000-0000571A0000}"/>
    <cellStyle name="SAPBEXHLevel2 2 2 2 6 4" xfId="8020" xr:uid="{00000000-0005-0000-0000-0000581A0000}"/>
    <cellStyle name="SAPBEXHLevel2 2 2 2 7" xfId="5416" xr:uid="{00000000-0005-0000-0000-0000591A0000}"/>
    <cellStyle name="SAPBEXHLevel2 2 2 2 8" xfId="5397" xr:uid="{00000000-0005-0000-0000-00005A1A0000}"/>
    <cellStyle name="SAPBEXHLevel2 2 2 2 9" xfId="6629" xr:uid="{00000000-0005-0000-0000-00005B1A0000}"/>
    <cellStyle name="SAPBEXHLevel2 2 2 3" xfId="1311" xr:uid="{00000000-0005-0000-0000-00005C1A0000}"/>
    <cellStyle name="SAPBEXHLevel2 2 2 3 2" xfId="2471" xr:uid="{00000000-0005-0000-0000-00005D1A0000}"/>
    <cellStyle name="SAPBEXHLevel2 2 2 3 2 2" xfId="5660" xr:uid="{00000000-0005-0000-0000-00005E1A0000}"/>
    <cellStyle name="SAPBEXHLevel2 2 2 3 2 3" xfId="6870" xr:uid="{00000000-0005-0000-0000-00005F1A0000}"/>
    <cellStyle name="SAPBEXHLevel2 2 2 3 2 4" xfId="8315" xr:uid="{00000000-0005-0000-0000-0000601A0000}"/>
    <cellStyle name="SAPBEXHLevel2 2 2 3 3" xfId="3100" xr:uid="{00000000-0005-0000-0000-0000611A0000}"/>
    <cellStyle name="SAPBEXHLevel2 2 2 3 3 2" xfId="6051" xr:uid="{00000000-0005-0000-0000-0000621A0000}"/>
    <cellStyle name="SAPBEXHLevel2 2 2 3 3 3" xfId="7321" xr:uid="{00000000-0005-0000-0000-0000631A0000}"/>
    <cellStyle name="SAPBEXHLevel2 2 2 3 3 4" xfId="8733" xr:uid="{00000000-0005-0000-0000-0000641A0000}"/>
    <cellStyle name="SAPBEXHLevel2 2 2 3 4" xfId="3298" xr:uid="{00000000-0005-0000-0000-0000651A0000}"/>
    <cellStyle name="SAPBEXHLevel2 2 2 3 4 2" xfId="4266" xr:uid="{00000000-0005-0000-0000-0000661A0000}"/>
    <cellStyle name="SAPBEXHLevel2 2 2 3 4 3" xfId="7519" xr:uid="{00000000-0005-0000-0000-0000671A0000}"/>
    <cellStyle name="SAPBEXHLevel2 2 2 3 4 4" xfId="8931" xr:uid="{00000000-0005-0000-0000-0000681A0000}"/>
    <cellStyle name="SAPBEXHLevel2 2 2 3 5" xfId="3460" xr:uid="{00000000-0005-0000-0000-0000691A0000}"/>
    <cellStyle name="SAPBEXHLevel2 2 2 3 5 2" xfId="3663" xr:uid="{00000000-0005-0000-0000-00006A1A0000}"/>
    <cellStyle name="SAPBEXHLevel2 2 2 3 5 3" xfId="7681" xr:uid="{00000000-0005-0000-0000-00006B1A0000}"/>
    <cellStyle name="SAPBEXHLevel2 2 2 3 5 4" xfId="9093" xr:uid="{00000000-0005-0000-0000-00006C1A0000}"/>
    <cellStyle name="SAPBEXHLevel2 2 2 3 6" xfId="5681" xr:uid="{00000000-0005-0000-0000-00006D1A0000}"/>
    <cellStyle name="SAPBEXHLevel2 2 2 3 7" xfId="5756" xr:uid="{00000000-0005-0000-0000-00006E1A0000}"/>
    <cellStyle name="SAPBEXHLevel2 2 2 3 8" xfId="5825" xr:uid="{00000000-0005-0000-0000-00006F1A0000}"/>
    <cellStyle name="SAPBEXHLevel2 2 3" xfId="723" xr:uid="{00000000-0005-0000-0000-0000701A0000}"/>
    <cellStyle name="SAPBEXHLevel2 2 3 2" xfId="1076" xr:uid="{00000000-0005-0000-0000-0000711A0000}"/>
    <cellStyle name="SAPBEXHLevel2 2 3 2 2" xfId="1524" xr:uid="{00000000-0005-0000-0000-0000721A0000}"/>
    <cellStyle name="SAPBEXHLevel2 2 3 2 2 2" xfId="2684" xr:uid="{00000000-0005-0000-0000-0000731A0000}"/>
    <cellStyle name="SAPBEXHLevel2 2 3 2 2 2 2" xfId="4811" xr:uid="{00000000-0005-0000-0000-0000741A0000}"/>
    <cellStyle name="SAPBEXHLevel2 2 3 2 2 2 3" xfId="6989" xr:uid="{00000000-0005-0000-0000-0000751A0000}"/>
    <cellStyle name="SAPBEXHLevel2 2 3 2 2 2 4" xfId="8416" xr:uid="{00000000-0005-0000-0000-0000761A0000}"/>
    <cellStyle name="SAPBEXHLevel2 2 3 2 2 3" xfId="3221" xr:uid="{00000000-0005-0000-0000-0000771A0000}"/>
    <cellStyle name="SAPBEXHLevel2 2 3 2 2 3 2" xfId="3825" xr:uid="{00000000-0005-0000-0000-0000781A0000}"/>
    <cellStyle name="SAPBEXHLevel2 2 3 2 2 3 3" xfId="7442" xr:uid="{00000000-0005-0000-0000-0000791A0000}"/>
    <cellStyle name="SAPBEXHLevel2 2 3 2 2 3 4" xfId="8854" xr:uid="{00000000-0005-0000-0000-00007A1A0000}"/>
    <cellStyle name="SAPBEXHLevel2 2 3 2 2 4" xfId="3399" xr:uid="{00000000-0005-0000-0000-00007B1A0000}"/>
    <cellStyle name="SAPBEXHLevel2 2 3 2 2 4 2" xfId="3707" xr:uid="{00000000-0005-0000-0000-00007C1A0000}"/>
    <cellStyle name="SAPBEXHLevel2 2 3 2 2 4 3" xfId="7620" xr:uid="{00000000-0005-0000-0000-00007D1A0000}"/>
    <cellStyle name="SAPBEXHLevel2 2 3 2 2 4 4" xfId="9032" xr:uid="{00000000-0005-0000-0000-00007E1A0000}"/>
    <cellStyle name="SAPBEXHLevel2 2 3 2 2 5" xfId="3561" xr:uid="{00000000-0005-0000-0000-00007F1A0000}"/>
    <cellStyle name="SAPBEXHLevel2 2 3 2 2 5 2" xfId="6299" xr:uid="{00000000-0005-0000-0000-0000801A0000}"/>
    <cellStyle name="SAPBEXHLevel2 2 3 2 2 5 3" xfId="7782" xr:uid="{00000000-0005-0000-0000-0000811A0000}"/>
    <cellStyle name="SAPBEXHLevel2 2 3 2 2 5 4" xfId="9194" xr:uid="{00000000-0005-0000-0000-0000821A0000}"/>
    <cellStyle name="SAPBEXHLevel2 2 3 2 2 6" xfId="4318" xr:uid="{00000000-0005-0000-0000-0000831A0000}"/>
    <cellStyle name="SAPBEXHLevel2 2 3 2 2 7" xfId="5955" xr:uid="{00000000-0005-0000-0000-0000841A0000}"/>
    <cellStyle name="SAPBEXHLevel2 2 3 2 2 8" xfId="5474" xr:uid="{00000000-0005-0000-0000-0000851A0000}"/>
    <cellStyle name="SAPBEXHLevel2 2 3 2 3" xfId="2236" xr:uid="{00000000-0005-0000-0000-0000861A0000}"/>
    <cellStyle name="SAPBEXHLevel2 2 3 2 3 2" xfId="5081" xr:uid="{00000000-0005-0000-0000-0000871A0000}"/>
    <cellStyle name="SAPBEXHLevel2 2 3 2 3 3" xfId="6730" xr:uid="{00000000-0005-0000-0000-0000881A0000}"/>
    <cellStyle name="SAPBEXHLevel2 2 3 2 3 4" xfId="8193" xr:uid="{00000000-0005-0000-0000-0000891A0000}"/>
    <cellStyle name="SAPBEXHLevel2 2 3 2 4" xfId="2961" xr:uid="{00000000-0005-0000-0000-00008A1A0000}"/>
    <cellStyle name="SAPBEXHLevel2 2 3 2 4 2" xfId="6265" xr:uid="{00000000-0005-0000-0000-00008B1A0000}"/>
    <cellStyle name="SAPBEXHLevel2 2 3 2 4 3" xfId="7182" xr:uid="{00000000-0005-0000-0000-00008C1A0000}"/>
    <cellStyle name="SAPBEXHLevel2 2 3 2 4 4" xfId="8594" xr:uid="{00000000-0005-0000-0000-00008D1A0000}"/>
    <cellStyle name="SAPBEXHLevel2 2 3 2 5" xfId="1816" xr:uid="{00000000-0005-0000-0000-00008E1A0000}"/>
    <cellStyle name="SAPBEXHLevel2 2 3 2 5 2" xfId="5358" xr:uid="{00000000-0005-0000-0000-00008F1A0000}"/>
    <cellStyle name="SAPBEXHLevel2 2 3 2 5 3" xfId="6414" xr:uid="{00000000-0005-0000-0000-0000901A0000}"/>
    <cellStyle name="SAPBEXHLevel2 2 3 2 5 4" xfId="7897" xr:uid="{00000000-0005-0000-0000-0000911A0000}"/>
    <cellStyle name="SAPBEXHLevel2 2 3 2 6" xfId="3281" xr:uid="{00000000-0005-0000-0000-0000921A0000}"/>
    <cellStyle name="SAPBEXHLevel2 2 3 2 6 2" xfId="3790" xr:uid="{00000000-0005-0000-0000-0000931A0000}"/>
    <cellStyle name="SAPBEXHLevel2 2 3 2 6 3" xfId="7502" xr:uid="{00000000-0005-0000-0000-0000941A0000}"/>
    <cellStyle name="SAPBEXHLevel2 2 3 2 6 4" xfId="8914" xr:uid="{00000000-0005-0000-0000-0000951A0000}"/>
    <cellStyle name="SAPBEXHLevel2 2 3 2 7" xfId="6071" xr:uid="{00000000-0005-0000-0000-0000961A0000}"/>
    <cellStyle name="SAPBEXHLevel2 2 3 2 8" xfId="4697" xr:uid="{00000000-0005-0000-0000-0000971A0000}"/>
    <cellStyle name="SAPBEXHLevel2 2 3 2 9" xfId="6015" xr:uid="{00000000-0005-0000-0000-0000981A0000}"/>
    <cellStyle name="SAPBEXHLevel2 2 3 3" xfId="1301" xr:uid="{00000000-0005-0000-0000-0000991A0000}"/>
    <cellStyle name="SAPBEXHLevel2 2 3 3 2" xfId="2461" xr:uid="{00000000-0005-0000-0000-00009A1A0000}"/>
    <cellStyle name="SAPBEXHLevel2 2 3 3 2 2" xfId="5627" xr:uid="{00000000-0005-0000-0000-00009B1A0000}"/>
    <cellStyle name="SAPBEXHLevel2 2 3 3 2 3" xfId="6860" xr:uid="{00000000-0005-0000-0000-00009C1A0000}"/>
    <cellStyle name="SAPBEXHLevel2 2 3 3 2 4" xfId="8305" xr:uid="{00000000-0005-0000-0000-00009D1A0000}"/>
    <cellStyle name="SAPBEXHLevel2 2 3 3 3" xfId="3090" xr:uid="{00000000-0005-0000-0000-00009E1A0000}"/>
    <cellStyle name="SAPBEXHLevel2 2 3 3 3 2" xfId="3984" xr:uid="{00000000-0005-0000-0000-00009F1A0000}"/>
    <cellStyle name="SAPBEXHLevel2 2 3 3 3 3" xfId="7311" xr:uid="{00000000-0005-0000-0000-0000A01A0000}"/>
    <cellStyle name="SAPBEXHLevel2 2 3 3 3 4" xfId="8723" xr:uid="{00000000-0005-0000-0000-0000A11A0000}"/>
    <cellStyle name="SAPBEXHLevel2 2 3 3 4" xfId="1952" xr:uid="{00000000-0005-0000-0000-0000A21A0000}"/>
    <cellStyle name="SAPBEXHLevel2 2 3 3 4 2" xfId="5731" xr:uid="{00000000-0005-0000-0000-0000A31A0000}"/>
    <cellStyle name="SAPBEXHLevel2 2 3 3 4 3" xfId="6541" xr:uid="{00000000-0005-0000-0000-0000A41A0000}"/>
    <cellStyle name="SAPBEXHLevel2 2 3 3 4 4" xfId="8023" xr:uid="{00000000-0005-0000-0000-0000A51A0000}"/>
    <cellStyle name="SAPBEXHLevel2 2 3 3 5" xfId="2018" xr:uid="{00000000-0005-0000-0000-0000A61A0000}"/>
    <cellStyle name="SAPBEXHLevel2 2 3 3 5 2" xfId="4355" xr:uid="{00000000-0005-0000-0000-0000A71A0000}"/>
    <cellStyle name="SAPBEXHLevel2 2 3 3 5 3" xfId="6606" xr:uid="{00000000-0005-0000-0000-0000A81A0000}"/>
    <cellStyle name="SAPBEXHLevel2 2 3 3 5 4" xfId="8087" xr:uid="{00000000-0005-0000-0000-0000A91A0000}"/>
    <cellStyle name="SAPBEXHLevel2 2 3 3 6" xfId="4655" xr:uid="{00000000-0005-0000-0000-0000AA1A0000}"/>
    <cellStyle name="SAPBEXHLevel2 2 3 3 7" xfId="3889" xr:uid="{00000000-0005-0000-0000-0000AB1A0000}"/>
    <cellStyle name="SAPBEXHLevel2 2 3 3 8" xfId="5449" xr:uid="{00000000-0005-0000-0000-0000AC1A0000}"/>
    <cellStyle name="SAPBEXHLevel2 2 4" xfId="1037" xr:uid="{00000000-0005-0000-0000-0000AD1A0000}"/>
    <cellStyle name="SAPBEXHLevel2 2 4 2" xfId="1485" xr:uid="{00000000-0005-0000-0000-0000AE1A0000}"/>
    <cellStyle name="SAPBEXHLevel2 2 4 2 2" xfId="2645" xr:uid="{00000000-0005-0000-0000-0000AF1A0000}"/>
    <cellStyle name="SAPBEXHLevel2 2 4 2 2 2" xfId="5054" xr:uid="{00000000-0005-0000-0000-0000B01A0000}"/>
    <cellStyle name="SAPBEXHLevel2 2 4 2 2 3" xfId="6950" xr:uid="{00000000-0005-0000-0000-0000B11A0000}"/>
    <cellStyle name="SAPBEXHLevel2 2 4 2 2 4" xfId="8377" xr:uid="{00000000-0005-0000-0000-0000B21A0000}"/>
    <cellStyle name="SAPBEXHLevel2 2 4 2 3" xfId="3182" xr:uid="{00000000-0005-0000-0000-0000B31A0000}"/>
    <cellStyle name="SAPBEXHLevel2 2 4 2 3 2" xfId="6125" xr:uid="{00000000-0005-0000-0000-0000B41A0000}"/>
    <cellStyle name="SAPBEXHLevel2 2 4 2 3 3" xfId="7403" xr:uid="{00000000-0005-0000-0000-0000B51A0000}"/>
    <cellStyle name="SAPBEXHLevel2 2 4 2 3 4" xfId="8815" xr:uid="{00000000-0005-0000-0000-0000B61A0000}"/>
    <cellStyle name="SAPBEXHLevel2 2 4 2 4" xfId="3360" xr:uid="{00000000-0005-0000-0000-0000B71A0000}"/>
    <cellStyle name="SAPBEXHLevel2 2 4 2 4 2" xfId="3732" xr:uid="{00000000-0005-0000-0000-0000B81A0000}"/>
    <cellStyle name="SAPBEXHLevel2 2 4 2 4 3" xfId="7581" xr:uid="{00000000-0005-0000-0000-0000B91A0000}"/>
    <cellStyle name="SAPBEXHLevel2 2 4 2 4 4" xfId="8993" xr:uid="{00000000-0005-0000-0000-0000BA1A0000}"/>
    <cellStyle name="SAPBEXHLevel2 2 4 2 5" xfId="3522" xr:uid="{00000000-0005-0000-0000-0000BB1A0000}"/>
    <cellStyle name="SAPBEXHLevel2 2 4 2 5 2" xfId="3620" xr:uid="{00000000-0005-0000-0000-0000BC1A0000}"/>
    <cellStyle name="SAPBEXHLevel2 2 4 2 5 3" xfId="7743" xr:uid="{00000000-0005-0000-0000-0000BD1A0000}"/>
    <cellStyle name="SAPBEXHLevel2 2 4 2 5 4" xfId="9155" xr:uid="{00000000-0005-0000-0000-0000BE1A0000}"/>
    <cellStyle name="SAPBEXHLevel2 2 4 2 6" xfId="5301" xr:uid="{00000000-0005-0000-0000-0000BF1A0000}"/>
    <cellStyle name="SAPBEXHLevel2 2 4 2 7" xfId="5898" xr:uid="{00000000-0005-0000-0000-0000C01A0000}"/>
    <cellStyle name="SAPBEXHLevel2 2 4 2 8" xfId="5993" xr:uid="{00000000-0005-0000-0000-0000C11A0000}"/>
    <cellStyle name="SAPBEXHLevel2 2 4 3" xfId="2197" xr:uid="{00000000-0005-0000-0000-0000C21A0000}"/>
    <cellStyle name="SAPBEXHLevel2 2 4 3 2" xfId="4676" xr:uid="{00000000-0005-0000-0000-0000C31A0000}"/>
    <cellStyle name="SAPBEXHLevel2 2 4 3 3" xfId="6691" xr:uid="{00000000-0005-0000-0000-0000C41A0000}"/>
    <cellStyle name="SAPBEXHLevel2 2 4 3 4" xfId="8154" xr:uid="{00000000-0005-0000-0000-0000C51A0000}"/>
    <cellStyle name="SAPBEXHLevel2 2 4 4" xfId="2922" xr:uid="{00000000-0005-0000-0000-0000C61A0000}"/>
    <cellStyle name="SAPBEXHLevel2 2 4 4 2" xfId="6100" xr:uid="{00000000-0005-0000-0000-0000C71A0000}"/>
    <cellStyle name="SAPBEXHLevel2 2 4 4 3" xfId="7143" xr:uid="{00000000-0005-0000-0000-0000C81A0000}"/>
    <cellStyle name="SAPBEXHLevel2 2 4 4 4" xfId="8555" xr:uid="{00000000-0005-0000-0000-0000C91A0000}"/>
    <cellStyle name="SAPBEXHLevel2 2 4 5" xfId="1884" xr:uid="{00000000-0005-0000-0000-0000CA1A0000}"/>
    <cellStyle name="SAPBEXHLevel2 2 4 5 2" xfId="5535" xr:uid="{00000000-0005-0000-0000-0000CB1A0000}"/>
    <cellStyle name="SAPBEXHLevel2 2 4 5 3" xfId="6479" xr:uid="{00000000-0005-0000-0000-0000CC1A0000}"/>
    <cellStyle name="SAPBEXHLevel2 2 4 5 4" xfId="7962" xr:uid="{00000000-0005-0000-0000-0000CD1A0000}"/>
    <cellStyle name="SAPBEXHLevel2 2 4 6" xfId="3175" xr:uid="{00000000-0005-0000-0000-0000CE1A0000}"/>
    <cellStyle name="SAPBEXHLevel2 2 4 6 2" xfId="4734" xr:uid="{00000000-0005-0000-0000-0000CF1A0000}"/>
    <cellStyle name="SAPBEXHLevel2 2 4 6 3" xfId="7396" xr:uid="{00000000-0005-0000-0000-0000D01A0000}"/>
    <cellStyle name="SAPBEXHLevel2 2 4 6 4" xfId="8808" xr:uid="{00000000-0005-0000-0000-0000D11A0000}"/>
    <cellStyle name="SAPBEXHLevel2 2 4 7" xfId="5291" xr:uid="{00000000-0005-0000-0000-0000D21A0000}"/>
    <cellStyle name="SAPBEXHLevel2 2 4 8" xfId="5641" xr:uid="{00000000-0005-0000-0000-0000D31A0000}"/>
    <cellStyle name="SAPBEXHLevel2 2 4 9" xfId="4714" xr:uid="{00000000-0005-0000-0000-0000D41A0000}"/>
    <cellStyle name="SAPBEXHLevel2 2 5" xfId="1291" xr:uid="{00000000-0005-0000-0000-0000D51A0000}"/>
    <cellStyle name="SAPBEXHLevel2 2 5 2" xfId="2451" xr:uid="{00000000-0005-0000-0000-0000D61A0000}"/>
    <cellStyle name="SAPBEXHLevel2 2 5 2 2" xfId="5594" xr:uid="{00000000-0005-0000-0000-0000D71A0000}"/>
    <cellStyle name="SAPBEXHLevel2 2 5 2 3" xfId="6850" xr:uid="{00000000-0005-0000-0000-0000D81A0000}"/>
    <cellStyle name="SAPBEXHLevel2 2 5 2 4" xfId="8295" xr:uid="{00000000-0005-0000-0000-0000D91A0000}"/>
    <cellStyle name="SAPBEXHLevel2 2 5 3" xfId="3080" xr:uid="{00000000-0005-0000-0000-0000DA1A0000}"/>
    <cellStyle name="SAPBEXHLevel2 2 5 3 2" xfId="3988" xr:uid="{00000000-0005-0000-0000-0000DB1A0000}"/>
    <cellStyle name="SAPBEXHLevel2 2 5 3 3" xfId="7301" xr:uid="{00000000-0005-0000-0000-0000DC1A0000}"/>
    <cellStyle name="SAPBEXHLevel2 2 5 3 4" xfId="8713" xr:uid="{00000000-0005-0000-0000-0000DD1A0000}"/>
    <cellStyle name="SAPBEXHLevel2 2 5 4" xfId="1942" xr:uid="{00000000-0005-0000-0000-0000DE1A0000}"/>
    <cellStyle name="SAPBEXHLevel2 2 5 4 2" xfId="5488" xr:uid="{00000000-0005-0000-0000-0000DF1A0000}"/>
    <cellStyle name="SAPBEXHLevel2 2 5 4 3" xfId="6536" xr:uid="{00000000-0005-0000-0000-0000E01A0000}"/>
    <cellStyle name="SAPBEXHLevel2 2 5 4 4" xfId="8018" xr:uid="{00000000-0005-0000-0000-0000E11A0000}"/>
    <cellStyle name="SAPBEXHLevel2 2 5 5" xfId="1994" xr:uid="{00000000-0005-0000-0000-0000E21A0000}"/>
    <cellStyle name="SAPBEXHLevel2 2 5 5 2" xfId="4821" xr:uid="{00000000-0005-0000-0000-0000E31A0000}"/>
    <cellStyle name="SAPBEXHLevel2 2 5 5 3" xfId="6582" xr:uid="{00000000-0005-0000-0000-0000E41A0000}"/>
    <cellStyle name="SAPBEXHLevel2 2 5 5 4" xfId="8063" xr:uid="{00000000-0005-0000-0000-0000E51A0000}"/>
    <cellStyle name="SAPBEXHLevel2 2 5 6" xfId="3931" xr:uid="{00000000-0005-0000-0000-0000E61A0000}"/>
    <cellStyle name="SAPBEXHLevel2 2 5 7" xfId="5947" xr:uid="{00000000-0005-0000-0000-0000E71A0000}"/>
    <cellStyle name="SAPBEXHLevel2 2 5 8" xfId="4800" xr:uid="{00000000-0005-0000-0000-0000E81A0000}"/>
    <cellStyle name="SAPBEXHLevel2 3" xfId="743" xr:uid="{00000000-0005-0000-0000-0000E91A0000}"/>
    <cellStyle name="SAPBEXHLevel2 3 2" xfId="1096" xr:uid="{00000000-0005-0000-0000-0000EA1A0000}"/>
    <cellStyle name="SAPBEXHLevel2 3 2 2" xfId="1544" xr:uid="{00000000-0005-0000-0000-0000EB1A0000}"/>
    <cellStyle name="SAPBEXHLevel2 3 2 2 2" xfId="2704" xr:uid="{00000000-0005-0000-0000-0000EC1A0000}"/>
    <cellStyle name="SAPBEXHLevel2 3 2 2 2 2" xfId="3917" xr:uid="{00000000-0005-0000-0000-0000ED1A0000}"/>
    <cellStyle name="SAPBEXHLevel2 3 2 2 2 3" xfId="7009" xr:uid="{00000000-0005-0000-0000-0000EE1A0000}"/>
    <cellStyle name="SAPBEXHLevel2 3 2 2 2 4" xfId="8436" xr:uid="{00000000-0005-0000-0000-0000EF1A0000}"/>
    <cellStyle name="SAPBEXHLevel2 3 2 2 3" xfId="3241" xr:uid="{00000000-0005-0000-0000-0000F01A0000}"/>
    <cellStyle name="SAPBEXHLevel2 3 2 2 3 2" xfId="3962" xr:uid="{00000000-0005-0000-0000-0000F11A0000}"/>
    <cellStyle name="SAPBEXHLevel2 3 2 2 3 3" xfId="7462" xr:uid="{00000000-0005-0000-0000-0000F21A0000}"/>
    <cellStyle name="SAPBEXHLevel2 3 2 2 3 4" xfId="8874" xr:uid="{00000000-0005-0000-0000-0000F31A0000}"/>
    <cellStyle name="SAPBEXHLevel2 3 2 2 4" xfId="3419" xr:uid="{00000000-0005-0000-0000-0000F41A0000}"/>
    <cellStyle name="SAPBEXHLevel2 3 2 2 4 2" xfId="3693" xr:uid="{00000000-0005-0000-0000-0000F51A0000}"/>
    <cellStyle name="SAPBEXHLevel2 3 2 2 4 3" xfId="7640" xr:uid="{00000000-0005-0000-0000-0000F61A0000}"/>
    <cellStyle name="SAPBEXHLevel2 3 2 2 4 4" xfId="9052" xr:uid="{00000000-0005-0000-0000-0000F71A0000}"/>
    <cellStyle name="SAPBEXHLevel2 3 2 2 5" xfId="3581" xr:uid="{00000000-0005-0000-0000-0000F81A0000}"/>
    <cellStyle name="SAPBEXHLevel2 3 2 2 5 2" xfId="6319" xr:uid="{00000000-0005-0000-0000-0000F91A0000}"/>
    <cellStyle name="SAPBEXHLevel2 3 2 2 5 3" xfId="7802" xr:uid="{00000000-0005-0000-0000-0000FA1A0000}"/>
    <cellStyle name="SAPBEXHLevel2 3 2 2 5 4" xfId="9214" xr:uid="{00000000-0005-0000-0000-0000FB1A0000}"/>
    <cellStyle name="SAPBEXHLevel2 3 2 2 6" xfId="5335" xr:uid="{00000000-0005-0000-0000-0000FC1A0000}"/>
    <cellStyle name="SAPBEXHLevel2 3 2 2 7" xfId="5953" xr:uid="{00000000-0005-0000-0000-0000FD1A0000}"/>
    <cellStyle name="SAPBEXHLevel2 3 2 2 8" xfId="4503" xr:uid="{00000000-0005-0000-0000-0000FE1A0000}"/>
    <cellStyle name="SAPBEXHLevel2 3 2 3" xfId="2256" xr:uid="{00000000-0005-0000-0000-0000FF1A0000}"/>
    <cellStyle name="SAPBEXHLevel2 3 2 3 2" xfId="4835" xr:uid="{00000000-0005-0000-0000-0000001B0000}"/>
    <cellStyle name="SAPBEXHLevel2 3 2 3 3" xfId="6750" xr:uid="{00000000-0005-0000-0000-0000011B0000}"/>
    <cellStyle name="SAPBEXHLevel2 3 2 3 4" xfId="8213" xr:uid="{00000000-0005-0000-0000-0000021B0000}"/>
    <cellStyle name="SAPBEXHLevel2 3 2 4" xfId="2981" xr:uid="{00000000-0005-0000-0000-0000031B0000}"/>
    <cellStyle name="SAPBEXHLevel2 3 2 4 2" xfId="5821" xr:uid="{00000000-0005-0000-0000-0000041B0000}"/>
    <cellStyle name="SAPBEXHLevel2 3 2 4 3" xfId="7202" xr:uid="{00000000-0005-0000-0000-0000051B0000}"/>
    <cellStyle name="SAPBEXHLevel2 3 2 4 4" xfId="8614" xr:uid="{00000000-0005-0000-0000-0000061B0000}"/>
    <cellStyle name="SAPBEXHLevel2 3 2 5" xfId="1913" xr:uid="{00000000-0005-0000-0000-0000071B0000}"/>
    <cellStyle name="SAPBEXHLevel2 3 2 5 2" xfId="5344" xr:uid="{00000000-0005-0000-0000-0000081B0000}"/>
    <cellStyle name="SAPBEXHLevel2 3 2 5 3" xfId="6508" xr:uid="{00000000-0005-0000-0000-0000091B0000}"/>
    <cellStyle name="SAPBEXHLevel2 3 2 5 4" xfId="7991" xr:uid="{00000000-0005-0000-0000-00000A1B0000}"/>
    <cellStyle name="SAPBEXHLevel2 3 2 6" xfId="1734" xr:uid="{00000000-0005-0000-0000-00000B1B0000}"/>
    <cellStyle name="SAPBEXHLevel2 3 2 6 2" xfId="5139" xr:uid="{00000000-0005-0000-0000-00000C1B0000}"/>
    <cellStyle name="SAPBEXHLevel2 3 2 6 3" xfId="6242" xr:uid="{00000000-0005-0000-0000-00000D1B0000}"/>
    <cellStyle name="SAPBEXHLevel2 3 2 6 4" xfId="5003" xr:uid="{00000000-0005-0000-0000-00000E1B0000}"/>
    <cellStyle name="SAPBEXHLevel2 3 2 7" xfId="4370" xr:uid="{00000000-0005-0000-0000-00000F1B0000}"/>
    <cellStyle name="SAPBEXHLevel2 3 2 8" xfId="5266" xr:uid="{00000000-0005-0000-0000-0000101B0000}"/>
    <cellStyle name="SAPBEXHLevel2 3 2 9" xfId="6847" xr:uid="{00000000-0005-0000-0000-0000111B0000}"/>
    <cellStyle name="SAPBEXHLevel2 3 3" xfId="1306" xr:uid="{00000000-0005-0000-0000-0000121B0000}"/>
    <cellStyle name="SAPBEXHLevel2 3 3 2" xfId="2466" xr:uid="{00000000-0005-0000-0000-0000131B0000}"/>
    <cellStyle name="SAPBEXHLevel2 3 3 2 2" xfId="5861" xr:uid="{00000000-0005-0000-0000-0000141B0000}"/>
    <cellStyle name="SAPBEXHLevel2 3 3 2 3" xfId="6865" xr:uid="{00000000-0005-0000-0000-0000151B0000}"/>
    <cellStyle name="SAPBEXHLevel2 3 3 2 4" xfId="8310" xr:uid="{00000000-0005-0000-0000-0000161B0000}"/>
    <cellStyle name="SAPBEXHLevel2 3 3 3" xfId="3095" xr:uid="{00000000-0005-0000-0000-0000171B0000}"/>
    <cellStyle name="SAPBEXHLevel2 3 3 3 2" xfId="3841" xr:uid="{00000000-0005-0000-0000-0000181B0000}"/>
    <cellStyle name="SAPBEXHLevel2 3 3 3 3" xfId="7316" xr:uid="{00000000-0005-0000-0000-0000191B0000}"/>
    <cellStyle name="SAPBEXHLevel2 3 3 3 4" xfId="8728" xr:uid="{00000000-0005-0000-0000-00001A1B0000}"/>
    <cellStyle name="SAPBEXHLevel2 3 3 4" xfId="3293" xr:uid="{00000000-0005-0000-0000-00001B1B0000}"/>
    <cellStyle name="SAPBEXHLevel2 3 3 4 2" xfId="3781" xr:uid="{00000000-0005-0000-0000-00001C1B0000}"/>
    <cellStyle name="SAPBEXHLevel2 3 3 4 3" xfId="7514" xr:uid="{00000000-0005-0000-0000-00001D1B0000}"/>
    <cellStyle name="SAPBEXHLevel2 3 3 4 4" xfId="8926" xr:uid="{00000000-0005-0000-0000-00001E1B0000}"/>
    <cellStyle name="SAPBEXHLevel2 3 3 5" xfId="3455" xr:uid="{00000000-0005-0000-0000-00001F1B0000}"/>
    <cellStyle name="SAPBEXHLevel2 3 3 5 2" xfId="3667" xr:uid="{00000000-0005-0000-0000-0000201B0000}"/>
    <cellStyle name="SAPBEXHLevel2 3 3 5 3" xfId="7676" xr:uid="{00000000-0005-0000-0000-0000211B0000}"/>
    <cellStyle name="SAPBEXHLevel2 3 3 5 4" xfId="9088" xr:uid="{00000000-0005-0000-0000-0000221B0000}"/>
    <cellStyle name="SAPBEXHLevel2 3 3 6" xfId="4320" xr:uid="{00000000-0005-0000-0000-0000231B0000}"/>
    <cellStyle name="SAPBEXHLevel2 3 3 7" xfId="6091" xr:uid="{00000000-0005-0000-0000-0000241B0000}"/>
    <cellStyle name="SAPBEXHLevel2 3 3 8" xfId="4810" xr:uid="{00000000-0005-0000-0000-0000251B0000}"/>
    <cellStyle name="SAPBEXHLevel2 4" xfId="702" xr:uid="{00000000-0005-0000-0000-0000261B0000}"/>
    <cellStyle name="SAPBEXHLevel2 4 2" xfId="1056" xr:uid="{00000000-0005-0000-0000-0000271B0000}"/>
    <cellStyle name="SAPBEXHLevel2 4 2 2" xfId="1504" xr:uid="{00000000-0005-0000-0000-0000281B0000}"/>
    <cellStyle name="SAPBEXHLevel2 4 2 2 2" xfId="2664" xr:uid="{00000000-0005-0000-0000-0000291B0000}"/>
    <cellStyle name="SAPBEXHLevel2 4 2 2 2 2" xfId="4418" xr:uid="{00000000-0005-0000-0000-00002A1B0000}"/>
    <cellStyle name="SAPBEXHLevel2 4 2 2 2 3" xfId="6969" xr:uid="{00000000-0005-0000-0000-00002B1B0000}"/>
    <cellStyle name="SAPBEXHLevel2 4 2 2 2 4" xfId="8396" xr:uid="{00000000-0005-0000-0000-00002C1B0000}"/>
    <cellStyle name="SAPBEXHLevel2 4 2 2 3" xfId="3201" xr:uid="{00000000-0005-0000-0000-00002D1B0000}"/>
    <cellStyle name="SAPBEXHLevel2 4 2 2 3 2" xfId="3978" xr:uid="{00000000-0005-0000-0000-00002E1B0000}"/>
    <cellStyle name="SAPBEXHLevel2 4 2 2 3 3" xfId="7422" xr:uid="{00000000-0005-0000-0000-00002F1B0000}"/>
    <cellStyle name="SAPBEXHLevel2 4 2 2 3 4" xfId="8834" xr:uid="{00000000-0005-0000-0000-0000301B0000}"/>
    <cellStyle name="SAPBEXHLevel2 4 2 2 4" xfId="3379" xr:uid="{00000000-0005-0000-0000-0000311B0000}"/>
    <cellStyle name="SAPBEXHLevel2 4 2 2 4 2" xfId="3720" xr:uid="{00000000-0005-0000-0000-0000321B0000}"/>
    <cellStyle name="SAPBEXHLevel2 4 2 2 4 3" xfId="7600" xr:uid="{00000000-0005-0000-0000-0000331B0000}"/>
    <cellStyle name="SAPBEXHLevel2 4 2 2 4 4" xfId="9012" xr:uid="{00000000-0005-0000-0000-0000341B0000}"/>
    <cellStyle name="SAPBEXHLevel2 4 2 2 5" xfId="3541" xr:uid="{00000000-0005-0000-0000-0000351B0000}"/>
    <cellStyle name="SAPBEXHLevel2 4 2 2 5 2" xfId="1228" xr:uid="{00000000-0005-0000-0000-0000361B0000}"/>
    <cellStyle name="SAPBEXHLevel2 4 2 2 5 3" xfId="7762" xr:uid="{00000000-0005-0000-0000-0000371B0000}"/>
    <cellStyle name="SAPBEXHLevel2 4 2 2 5 4" xfId="9174" xr:uid="{00000000-0005-0000-0000-0000381B0000}"/>
    <cellStyle name="SAPBEXHLevel2 4 2 2 6" xfId="4119" xr:uid="{00000000-0005-0000-0000-0000391B0000}"/>
    <cellStyle name="SAPBEXHLevel2 4 2 2 7" xfId="6198" xr:uid="{00000000-0005-0000-0000-00003A1B0000}"/>
    <cellStyle name="SAPBEXHLevel2 4 2 2 8" xfId="4037" xr:uid="{00000000-0005-0000-0000-00003B1B0000}"/>
    <cellStyle name="SAPBEXHLevel2 4 2 3" xfId="2216" xr:uid="{00000000-0005-0000-0000-00003C1B0000}"/>
    <cellStyle name="SAPBEXHLevel2 4 2 3 2" xfId="4859" xr:uid="{00000000-0005-0000-0000-00003D1B0000}"/>
    <cellStyle name="SAPBEXHLevel2 4 2 3 3" xfId="6710" xr:uid="{00000000-0005-0000-0000-00003E1B0000}"/>
    <cellStyle name="SAPBEXHLevel2 4 2 3 4" xfId="8173" xr:uid="{00000000-0005-0000-0000-00003F1B0000}"/>
    <cellStyle name="SAPBEXHLevel2 4 2 4" xfId="2941" xr:uid="{00000000-0005-0000-0000-0000401B0000}"/>
    <cellStyle name="SAPBEXHLevel2 4 2 4 2" xfId="6273" xr:uid="{00000000-0005-0000-0000-0000411B0000}"/>
    <cellStyle name="SAPBEXHLevel2 4 2 4 3" xfId="7162" xr:uid="{00000000-0005-0000-0000-0000421B0000}"/>
    <cellStyle name="SAPBEXHLevel2 4 2 4 4" xfId="8574" xr:uid="{00000000-0005-0000-0000-0000431B0000}"/>
    <cellStyle name="SAPBEXHLevel2 4 2 5" xfId="2002" xr:uid="{00000000-0005-0000-0000-0000441B0000}"/>
    <cellStyle name="SAPBEXHLevel2 4 2 5 2" xfId="4536" xr:uid="{00000000-0005-0000-0000-0000451B0000}"/>
    <cellStyle name="SAPBEXHLevel2 4 2 5 3" xfId="6590" xr:uid="{00000000-0005-0000-0000-0000461B0000}"/>
    <cellStyle name="SAPBEXHLevel2 4 2 5 4" xfId="8071" xr:uid="{00000000-0005-0000-0000-0000471B0000}"/>
    <cellStyle name="SAPBEXHLevel2 4 2 6" xfId="1835" xr:uid="{00000000-0005-0000-0000-0000481B0000}"/>
    <cellStyle name="SAPBEXHLevel2 4 2 6 2" xfId="4737" xr:uid="{00000000-0005-0000-0000-0000491B0000}"/>
    <cellStyle name="SAPBEXHLevel2 4 2 6 3" xfId="6430" xr:uid="{00000000-0005-0000-0000-00004A1B0000}"/>
    <cellStyle name="SAPBEXHLevel2 4 2 6 4" xfId="7913" xr:uid="{00000000-0005-0000-0000-00004B1B0000}"/>
    <cellStyle name="SAPBEXHLevel2 4 2 7" xfId="6031" xr:uid="{00000000-0005-0000-0000-00004C1B0000}"/>
    <cellStyle name="SAPBEXHLevel2 4 2 8" xfId="5342" xr:uid="{00000000-0005-0000-0000-00004D1B0000}"/>
    <cellStyle name="SAPBEXHLevel2 4 2 9" xfId="5226" xr:uid="{00000000-0005-0000-0000-00004E1B0000}"/>
    <cellStyle name="SAPBEXHLevel2 4 3" xfId="1296" xr:uid="{00000000-0005-0000-0000-00004F1B0000}"/>
    <cellStyle name="SAPBEXHLevel2 4 3 2" xfId="2456" xr:uid="{00000000-0005-0000-0000-0000501B0000}"/>
    <cellStyle name="SAPBEXHLevel2 4 3 2 2" xfId="5830" xr:uid="{00000000-0005-0000-0000-0000511B0000}"/>
    <cellStyle name="SAPBEXHLevel2 4 3 2 3" xfId="6855" xr:uid="{00000000-0005-0000-0000-0000521B0000}"/>
    <cellStyle name="SAPBEXHLevel2 4 3 2 4" xfId="8300" xr:uid="{00000000-0005-0000-0000-0000531B0000}"/>
    <cellStyle name="SAPBEXHLevel2 4 3 3" xfId="3085" xr:uid="{00000000-0005-0000-0000-0000541B0000}"/>
    <cellStyle name="SAPBEXHLevel2 4 3 3 2" xfId="3847" xr:uid="{00000000-0005-0000-0000-0000551B0000}"/>
    <cellStyle name="SAPBEXHLevel2 4 3 3 3" xfId="7306" xr:uid="{00000000-0005-0000-0000-0000561B0000}"/>
    <cellStyle name="SAPBEXHLevel2 4 3 3 4" xfId="8718" xr:uid="{00000000-0005-0000-0000-0000571B0000}"/>
    <cellStyle name="SAPBEXHLevel2 4 3 4" xfId="1703" xr:uid="{00000000-0005-0000-0000-0000581B0000}"/>
    <cellStyle name="SAPBEXHLevel2 4 3 4 2" xfId="5075" xr:uid="{00000000-0005-0000-0000-0000591B0000}"/>
    <cellStyle name="SAPBEXHLevel2 4 3 4 3" xfId="3952" xr:uid="{00000000-0005-0000-0000-00005A1B0000}"/>
    <cellStyle name="SAPBEXHLevel2 4 3 4 4" xfId="5486" xr:uid="{00000000-0005-0000-0000-00005B1B0000}"/>
    <cellStyle name="SAPBEXHLevel2 4 3 5" xfId="1830" xr:uid="{00000000-0005-0000-0000-00005C1B0000}"/>
    <cellStyle name="SAPBEXHLevel2 4 3 5 2" xfId="5077" xr:uid="{00000000-0005-0000-0000-00005D1B0000}"/>
    <cellStyle name="SAPBEXHLevel2 4 3 5 3" xfId="6425" xr:uid="{00000000-0005-0000-0000-00005E1B0000}"/>
    <cellStyle name="SAPBEXHLevel2 4 3 5 4" xfId="7908" xr:uid="{00000000-0005-0000-0000-00005F1B0000}"/>
    <cellStyle name="SAPBEXHLevel2 4 3 6" xfId="5578" xr:uid="{00000000-0005-0000-0000-0000601B0000}"/>
    <cellStyle name="SAPBEXHLevel2 4 3 7" xfId="6231" xr:uid="{00000000-0005-0000-0000-0000611B0000}"/>
    <cellStyle name="SAPBEXHLevel2 4 3 8" xfId="3905" xr:uid="{00000000-0005-0000-0000-0000621B0000}"/>
    <cellStyle name="SAPBEXHLevel2 5" xfId="983" xr:uid="{00000000-0005-0000-0000-0000631B0000}"/>
    <cellStyle name="SAPBEXHLevel2 5 2" xfId="1431" xr:uid="{00000000-0005-0000-0000-0000641B0000}"/>
    <cellStyle name="SAPBEXHLevel2 5 2 2" xfId="2591" xr:uid="{00000000-0005-0000-0000-0000651B0000}"/>
    <cellStyle name="SAPBEXHLevel2 5 2 2 2" xfId="5034" xr:uid="{00000000-0005-0000-0000-0000661B0000}"/>
    <cellStyle name="SAPBEXHLevel2 5 2 2 3" xfId="6908" xr:uid="{00000000-0005-0000-0000-0000671B0000}"/>
    <cellStyle name="SAPBEXHLevel2 5 2 2 4" xfId="8337" xr:uid="{00000000-0005-0000-0000-0000681B0000}"/>
    <cellStyle name="SAPBEXHLevel2 5 2 3" xfId="3139" xr:uid="{00000000-0005-0000-0000-0000691B0000}"/>
    <cellStyle name="SAPBEXHLevel2 5 2 3 2" xfId="5325" xr:uid="{00000000-0005-0000-0000-00006A1B0000}"/>
    <cellStyle name="SAPBEXHLevel2 5 2 3 3" xfId="7360" xr:uid="{00000000-0005-0000-0000-00006B1B0000}"/>
    <cellStyle name="SAPBEXHLevel2 5 2 3 4" xfId="8772" xr:uid="{00000000-0005-0000-0000-00006C1B0000}"/>
    <cellStyle name="SAPBEXHLevel2 5 2 4" xfId="3320" xr:uid="{00000000-0005-0000-0000-00006D1B0000}"/>
    <cellStyle name="SAPBEXHLevel2 5 2 4 2" xfId="3761" xr:uid="{00000000-0005-0000-0000-00006E1B0000}"/>
    <cellStyle name="SAPBEXHLevel2 5 2 4 3" xfId="7541" xr:uid="{00000000-0005-0000-0000-00006F1B0000}"/>
    <cellStyle name="SAPBEXHLevel2 5 2 4 4" xfId="8953" xr:uid="{00000000-0005-0000-0000-0000701B0000}"/>
    <cellStyle name="SAPBEXHLevel2 5 2 5" xfId="3482" xr:uid="{00000000-0005-0000-0000-0000711B0000}"/>
    <cellStyle name="SAPBEXHLevel2 5 2 5 2" xfId="3648" xr:uid="{00000000-0005-0000-0000-0000721B0000}"/>
    <cellStyle name="SAPBEXHLevel2 5 2 5 3" xfId="7703" xr:uid="{00000000-0005-0000-0000-0000731B0000}"/>
    <cellStyle name="SAPBEXHLevel2 5 2 5 4" xfId="9115" xr:uid="{00000000-0005-0000-0000-0000741B0000}"/>
    <cellStyle name="SAPBEXHLevel2 5 2 6" xfId="4058" xr:uid="{00000000-0005-0000-0000-0000751B0000}"/>
    <cellStyle name="SAPBEXHLevel2 5 2 7" xfId="5434" xr:uid="{00000000-0005-0000-0000-0000761B0000}"/>
    <cellStyle name="SAPBEXHLevel2 5 2 8" xfId="5374" xr:uid="{00000000-0005-0000-0000-0000771B0000}"/>
    <cellStyle name="SAPBEXHLevel2 5 3" xfId="2145" xr:uid="{00000000-0005-0000-0000-0000781B0000}"/>
    <cellStyle name="SAPBEXHLevel2 5 3 2" xfId="4357" xr:uid="{00000000-0005-0000-0000-0000791B0000}"/>
    <cellStyle name="SAPBEXHLevel2 5 3 3" xfId="6651" xr:uid="{00000000-0005-0000-0000-00007A1B0000}"/>
    <cellStyle name="SAPBEXHLevel2 5 3 4" xfId="8116" xr:uid="{00000000-0005-0000-0000-00007B1B0000}"/>
    <cellStyle name="SAPBEXHLevel2 5 4" xfId="2880" xr:uid="{00000000-0005-0000-0000-00007C1B0000}"/>
    <cellStyle name="SAPBEXHLevel2 5 4 2" xfId="5989" xr:uid="{00000000-0005-0000-0000-00007D1B0000}"/>
    <cellStyle name="SAPBEXHLevel2 5 4 3" xfId="7101" xr:uid="{00000000-0005-0000-0000-00007E1B0000}"/>
    <cellStyle name="SAPBEXHLevel2 5 4 4" xfId="8513" xr:uid="{00000000-0005-0000-0000-00007F1B0000}"/>
    <cellStyle name="SAPBEXHLevel2 5 5" xfId="1872" xr:uid="{00000000-0005-0000-0000-0000801B0000}"/>
    <cellStyle name="SAPBEXHLevel2 5 5 2" xfId="5716" xr:uid="{00000000-0005-0000-0000-0000811B0000}"/>
    <cellStyle name="SAPBEXHLevel2 5 5 3" xfId="6467" xr:uid="{00000000-0005-0000-0000-0000821B0000}"/>
    <cellStyle name="SAPBEXHLevel2 5 5 4" xfId="7950" xr:uid="{00000000-0005-0000-0000-0000831B0000}"/>
    <cellStyle name="SAPBEXHLevel2 5 6" xfId="1992" xr:uid="{00000000-0005-0000-0000-0000841B0000}"/>
    <cellStyle name="SAPBEXHLevel2 5 6 2" xfId="5339" xr:uid="{00000000-0005-0000-0000-0000851B0000}"/>
    <cellStyle name="SAPBEXHLevel2 5 6 3" xfId="6580" xr:uid="{00000000-0005-0000-0000-0000861B0000}"/>
    <cellStyle name="SAPBEXHLevel2 5 6 4" xfId="8061" xr:uid="{00000000-0005-0000-0000-0000871B0000}"/>
    <cellStyle name="SAPBEXHLevel2 5 7" xfId="5070" xr:uid="{00000000-0005-0000-0000-0000881B0000}"/>
    <cellStyle name="SAPBEXHLevel2 5 8" xfId="5088" xr:uid="{00000000-0005-0000-0000-0000891B0000}"/>
    <cellStyle name="SAPBEXHLevel2 5 9" xfId="6883" xr:uid="{00000000-0005-0000-0000-00008A1B0000}"/>
    <cellStyle name="SAPBEXHLevel2 6" xfId="358" xr:uid="{00000000-0005-0000-0000-00008B1B0000}"/>
    <cellStyle name="SAPBEXHLevel2 6 2" xfId="1000" xr:uid="{00000000-0005-0000-0000-00008C1B0000}"/>
    <cellStyle name="SAPBEXHLevel2 6 2 2" xfId="1448" xr:uid="{00000000-0005-0000-0000-00008D1B0000}"/>
    <cellStyle name="SAPBEXHLevel2 6 2 2 2" xfId="2608" xr:uid="{00000000-0005-0000-0000-00008E1B0000}"/>
    <cellStyle name="SAPBEXHLevel2 6 2 2 2 2" xfId="4780" xr:uid="{00000000-0005-0000-0000-00008F1B0000}"/>
    <cellStyle name="SAPBEXHLevel2 6 2 2 2 3" xfId="6925" xr:uid="{00000000-0005-0000-0000-0000901B0000}"/>
    <cellStyle name="SAPBEXHLevel2 6 2 2 2 4" xfId="8354" xr:uid="{00000000-0005-0000-0000-0000911B0000}"/>
    <cellStyle name="SAPBEXHLevel2 6 2 2 3" xfId="3156" xr:uid="{00000000-0005-0000-0000-0000921B0000}"/>
    <cellStyle name="SAPBEXHLevel2 6 2 2 3 2" xfId="5104" xr:uid="{00000000-0005-0000-0000-0000931B0000}"/>
    <cellStyle name="SAPBEXHLevel2 6 2 2 3 3" xfId="7377" xr:uid="{00000000-0005-0000-0000-0000941B0000}"/>
    <cellStyle name="SAPBEXHLevel2 6 2 2 3 4" xfId="8789" xr:uid="{00000000-0005-0000-0000-0000951B0000}"/>
    <cellStyle name="SAPBEXHLevel2 6 2 2 4" xfId="3337" xr:uid="{00000000-0005-0000-0000-0000961B0000}"/>
    <cellStyle name="SAPBEXHLevel2 6 2 2 4 2" xfId="4256" xr:uid="{00000000-0005-0000-0000-0000971B0000}"/>
    <cellStyle name="SAPBEXHLevel2 6 2 2 4 3" xfId="7558" xr:uid="{00000000-0005-0000-0000-0000981B0000}"/>
    <cellStyle name="SAPBEXHLevel2 6 2 2 4 4" xfId="8970" xr:uid="{00000000-0005-0000-0000-0000991B0000}"/>
    <cellStyle name="SAPBEXHLevel2 6 2 2 5" xfId="3499" xr:uid="{00000000-0005-0000-0000-00009A1B0000}"/>
    <cellStyle name="SAPBEXHLevel2 6 2 2 5 2" xfId="3636" xr:uid="{00000000-0005-0000-0000-00009B1B0000}"/>
    <cellStyle name="SAPBEXHLevel2 6 2 2 5 3" xfId="7720" xr:uid="{00000000-0005-0000-0000-00009C1B0000}"/>
    <cellStyle name="SAPBEXHLevel2 6 2 2 5 4" xfId="9132" xr:uid="{00000000-0005-0000-0000-00009D1B0000}"/>
    <cellStyle name="SAPBEXHLevel2 6 2 2 6" xfId="4731" xr:uid="{00000000-0005-0000-0000-00009E1B0000}"/>
    <cellStyle name="SAPBEXHLevel2 6 2 2 7" xfId="5952" xr:uid="{00000000-0005-0000-0000-00009F1B0000}"/>
    <cellStyle name="SAPBEXHLevel2 6 2 2 8" xfId="5749" xr:uid="{00000000-0005-0000-0000-0000A01B0000}"/>
    <cellStyle name="SAPBEXHLevel2 6 2 3" xfId="2161" xr:uid="{00000000-0005-0000-0000-0000A11B0000}"/>
    <cellStyle name="SAPBEXHLevel2 6 2 3 2" xfId="4115" xr:uid="{00000000-0005-0000-0000-0000A21B0000}"/>
    <cellStyle name="SAPBEXHLevel2 6 2 3 3" xfId="6667" xr:uid="{00000000-0005-0000-0000-0000A31B0000}"/>
    <cellStyle name="SAPBEXHLevel2 6 2 3 4" xfId="8132" xr:uid="{00000000-0005-0000-0000-0000A41B0000}"/>
    <cellStyle name="SAPBEXHLevel2 6 2 4" xfId="2896" xr:uid="{00000000-0005-0000-0000-0000A51B0000}"/>
    <cellStyle name="SAPBEXHLevel2 6 2 4 2" xfId="3902" xr:uid="{00000000-0005-0000-0000-0000A61B0000}"/>
    <cellStyle name="SAPBEXHLevel2 6 2 4 3" xfId="7117" xr:uid="{00000000-0005-0000-0000-0000A71B0000}"/>
    <cellStyle name="SAPBEXHLevel2 6 2 4 4" xfId="8529" xr:uid="{00000000-0005-0000-0000-0000A81B0000}"/>
    <cellStyle name="SAPBEXHLevel2 6 2 5" xfId="1878" xr:uid="{00000000-0005-0000-0000-0000A91B0000}"/>
    <cellStyle name="SAPBEXHLevel2 6 2 5 2" xfId="4646" xr:uid="{00000000-0005-0000-0000-0000AA1B0000}"/>
    <cellStyle name="SAPBEXHLevel2 6 2 5 3" xfId="6473" xr:uid="{00000000-0005-0000-0000-0000AB1B0000}"/>
    <cellStyle name="SAPBEXHLevel2 6 2 5 4" xfId="7956" xr:uid="{00000000-0005-0000-0000-0000AC1B0000}"/>
    <cellStyle name="SAPBEXHLevel2 6 2 6" xfId="3290" xr:uid="{00000000-0005-0000-0000-0000AD1B0000}"/>
    <cellStyle name="SAPBEXHLevel2 6 2 6 2" xfId="4268" xr:uid="{00000000-0005-0000-0000-0000AE1B0000}"/>
    <cellStyle name="SAPBEXHLevel2 6 2 6 3" xfId="7511" xr:uid="{00000000-0005-0000-0000-0000AF1B0000}"/>
    <cellStyle name="SAPBEXHLevel2 6 2 6 4" xfId="8923" xr:uid="{00000000-0005-0000-0000-0000B01B0000}"/>
    <cellStyle name="SAPBEXHLevel2 6 2 7" xfId="5913" xr:uid="{00000000-0005-0000-0000-0000B11B0000}"/>
    <cellStyle name="SAPBEXHLevel2 6 2 8" xfId="4898" xr:uid="{00000000-0005-0000-0000-0000B21B0000}"/>
    <cellStyle name="SAPBEXHLevel2 6 2 9" xfId="6799" xr:uid="{00000000-0005-0000-0000-0000B31B0000}"/>
    <cellStyle name="SAPBEXHLevel2 6 3" xfId="367" xr:uid="{00000000-0005-0000-0000-0000B41B0000}"/>
    <cellStyle name="SAPBEXHLevel2 6 3 2" xfId="1008" xr:uid="{00000000-0005-0000-0000-0000B51B0000}"/>
    <cellStyle name="SAPBEXHLevel2 6 3 2 2" xfId="1456" xr:uid="{00000000-0005-0000-0000-0000B61B0000}"/>
    <cellStyle name="SAPBEXHLevel2 6 3 2 2 2" xfId="2616" xr:uid="{00000000-0005-0000-0000-0000B71B0000}"/>
    <cellStyle name="SAPBEXHLevel2 6 3 2 2 2 2" xfId="6172" xr:uid="{00000000-0005-0000-0000-0000B81B0000}"/>
    <cellStyle name="SAPBEXHLevel2 6 3 2 2 2 3" xfId="6933" xr:uid="{00000000-0005-0000-0000-0000B91B0000}"/>
    <cellStyle name="SAPBEXHLevel2 6 3 2 2 2 4" xfId="8362" xr:uid="{00000000-0005-0000-0000-0000BA1B0000}"/>
    <cellStyle name="SAPBEXHLevel2 6 3 2 2 3" xfId="3164" xr:uid="{00000000-0005-0000-0000-0000BB1B0000}"/>
    <cellStyle name="SAPBEXHLevel2 6 3 2 2 3 2" xfId="4805" xr:uid="{00000000-0005-0000-0000-0000BC1B0000}"/>
    <cellStyle name="SAPBEXHLevel2 6 3 2 2 3 3" xfId="7385" xr:uid="{00000000-0005-0000-0000-0000BD1B0000}"/>
    <cellStyle name="SAPBEXHLevel2 6 3 2 2 3 4" xfId="8797" xr:uid="{00000000-0005-0000-0000-0000BE1B0000}"/>
    <cellStyle name="SAPBEXHLevel2 6 3 2 2 4" xfId="3345" xr:uid="{00000000-0005-0000-0000-0000BF1B0000}"/>
    <cellStyle name="SAPBEXHLevel2 6 3 2 2 4 2" xfId="4254" xr:uid="{00000000-0005-0000-0000-0000C01B0000}"/>
    <cellStyle name="SAPBEXHLevel2 6 3 2 2 4 3" xfId="7566" xr:uid="{00000000-0005-0000-0000-0000C11B0000}"/>
    <cellStyle name="SAPBEXHLevel2 6 3 2 2 4 4" xfId="8978" xr:uid="{00000000-0005-0000-0000-0000C21B0000}"/>
    <cellStyle name="SAPBEXHLevel2 6 3 2 2 5" xfId="3507" xr:uid="{00000000-0005-0000-0000-0000C31B0000}"/>
    <cellStyle name="SAPBEXHLevel2 6 3 2 2 5 2" xfId="4208" xr:uid="{00000000-0005-0000-0000-0000C41B0000}"/>
    <cellStyle name="SAPBEXHLevel2 6 3 2 2 5 3" xfId="7728" xr:uid="{00000000-0005-0000-0000-0000C51B0000}"/>
    <cellStyle name="SAPBEXHLevel2 6 3 2 2 5 4" xfId="9140" xr:uid="{00000000-0005-0000-0000-0000C61B0000}"/>
    <cellStyle name="SAPBEXHLevel2 6 3 2 2 6" xfId="5986" xr:uid="{00000000-0005-0000-0000-0000C71B0000}"/>
    <cellStyle name="SAPBEXHLevel2 6 3 2 2 7" xfId="5027" xr:uid="{00000000-0005-0000-0000-0000C81B0000}"/>
    <cellStyle name="SAPBEXHLevel2 6 3 2 2 8" xfId="5516" xr:uid="{00000000-0005-0000-0000-0000C91B0000}"/>
    <cellStyle name="SAPBEXHLevel2 6 3 2 3" xfId="2169" xr:uid="{00000000-0005-0000-0000-0000CA1B0000}"/>
    <cellStyle name="SAPBEXHLevel2 6 3 2 3 2" xfId="4101" xr:uid="{00000000-0005-0000-0000-0000CB1B0000}"/>
    <cellStyle name="SAPBEXHLevel2 6 3 2 3 3" xfId="6675" xr:uid="{00000000-0005-0000-0000-0000CC1B0000}"/>
    <cellStyle name="SAPBEXHLevel2 6 3 2 3 4" xfId="8140" xr:uid="{00000000-0005-0000-0000-0000CD1B0000}"/>
    <cellStyle name="SAPBEXHLevel2 6 3 2 4" xfId="2904" xr:uid="{00000000-0005-0000-0000-0000CE1B0000}"/>
    <cellStyle name="SAPBEXHLevel2 6 3 2 4 2" xfId="5601" xr:uid="{00000000-0005-0000-0000-0000CF1B0000}"/>
    <cellStyle name="SAPBEXHLevel2 6 3 2 4 3" xfId="7125" xr:uid="{00000000-0005-0000-0000-0000D01B0000}"/>
    <cellStyle name="SAPBEXHLevel2 6 3 2 4 4" xfId="8537" xr:uid="{00000000-0005-0000-0000-0000D11B0000}"/>
    <cellStyle name="SAPBEXHLevel2 6 3 2 5" xfId="1809" xr:uid="{00000000-0005-0000-0000-0000D21B0000}"/>
    <cellStyle name="SAPBEXHLevel2 6 3 2 5 2" xfId="5710" xr:uid="{00000000-0005-0000-0000-0000D31B0000}"/>
    <cellStyle name="SAPBEXHLevel2 6 3 2 5 3" xfId="6408" xr:uid="{00000000-0005-0000-0000-0000D41B0000}"/>
    <cellStyle name="SAPBEXHLevel2 6 3 2 5 4" xfId="7892" xr:uid="{00000000-0005-0000-0000-0000D51B0000}"/>
    <cellStyle name="SAPBEXHLevel2 6 3 2 6" xfId="3025" xr:uid="{00000000-0005-0000-0000-0000D61B0000}"/>
    <cellStyle name="SAPBEXHLevel2 6 3 2 6 2" xfId="6037" xr:uid="{00000000-0005-0000-0000-0000D71B0000}"/>
    <cellStyle name="SAPBEXHLevel2 6 3 2 6 3" xfId="7246" xr:uid="{00000000-0005-0000-0000-0000D81B0000}"/>
    <cellStyle name="SAPBEXHLevel2 6 3 2 6 4" xfId="8658" xr:uid="{00000000-0005-0000-0000-0000D91B0000}"/>
    <cellStyle name="SAPBEXHLevel2 6 3 2 7" xfId="6149" xr:uid="{00000000-0005-0000-0000-0000DA1B0000}"/>
    <cellStyle name="SAPBEXHLevel2 6 3 2 8" xfId="5426" xr:uid="{00000000-0005-0000-0000-0000DB1B0000}"/>
    <cellStyle name="SAPBEXHLevel2 6 3 2 9" xfId="4023" xr:uid="{00000000-0005-0000-0000-0000DC1B0000}"/>
    <cellStyle name="SAPBEXHLevel2 6 3 3" xfId="1272" xr:uid="{00000000-0005-0000-0000-0000DD1B0000}"/>
    <cellStyle name="SAPBEXHLevel2 6 3 3 2" xfId="2432" xr:uid="{00000000-0005-0000-0000-0000DE1B0000}"/>
    <cellStyle name="SAPBEXHLevel2 6 3 3 2 2" xfId="4763" xr:uid="{00000000-0005-0000-0000-0000DF1B0000}"/>
    <cellStyle name="SAPBEXHLevel2 6 3 3 2 3" xfId="6843" xr:uid="{00000000-0005-0000-0000-0000E01B0000}"/>
    <cellStyle name="SAPBEXHLevel2 6 3 3 2 4" xfId="8290" xr:uid="{00000000-0005-0000-0000-0000E11B0000}"/>
    <cellStyle name="SAPBEXHLevel2 6 3 3 3" xfId="3072" xr:uid="{00000000-0005-0000-0000-0000E21B0000}"/>
    <cellStyle name="SAPBEXHLevel2 6 3 3 3 2" xfId="5848" xr:uid="{00000000-0005-0000-0000-0000E31B0000}"/>
    <cellStyle name="SAPBEXHLevel2 6 3 3 3 3" xfId="7293" xr:uid="{00000000-0005-0000-0000-0000E41B0000}"/>
    <cellStyle name="SAPBEXHLevel2 6 3 3 3 4" xfId="8705" xr:uid="{00000000-0005-0000-0000-0000E51B0000}"/>
    <cellStyle name="SAPBEXHLevel2 6 3 3 4" xfId="1936" xr:uid="{00000000-0005-0000-0000-0000E61B0000}"/>
    <cellStyle name="SAPBEXHLevel2 6 3 3 4 2" xfId="5378" xr:uid="{00000000-0005-0000-0000-0000E71B0000}"/>
    <cellStyle name="SAPBEXHLevel2 6 3 3 4 3" xfId="6531" xr:uid="{00000000-0005-0000-0000-0000E81B0000}"/>
    <cellStyle name="SAPBEXHLevel2 6 3 3 4 4" xfId="8014" xr:uid="{00000000-0005-0000-0000-0000E91B0000}"/>
    <cellStyle name="SAPBEXHLevel2 6 3 3 5" xfId="1716" xr:uid="{00000000-0005-0000-0000-0000EA1B0000}"/>
    <cellStyle name="SAPBEXHLevel2 6 3 3 5 2" xfId="4521" xr:uid="{00000000-0005-0000-0000-0000EB1B0000}"/>
    <cellStyle name="SAPBEXHLevel2 6 3 3 5 3" xfId="6025" xr:uid="{00000000-0005-0000-0000-0000EC1B0000}"/>
    <cellStyle name="SAPBEXHLevel2 6 3 3 5 4" xfId="5920" xr:uid="{00000000-0005-0000-0000-0000ED1B0000}"/>
    <cellStyle name="SAPBEXHLevel2 6 3 3 6" xfId="5539" xr:uid="{00000000-0005-0000-0000-0000EE1B0000}"/>
    <cellStyle name="SAPBEXHLevel2 6 3 3 7" xfId="4386" xr:uid="{00000000-0005-0000-0000-0000EF1B0000}"/>
    <cellStyle name="SAPBEXHLevel2 6 3 3 8" xfId="3904" xr:uid="{00000000-0005-0000-0000-0000F01B0000}"/>
    <cellStyle name="SAPBEXHLevel2 6 4" xfId="1264" xr:uid="{00000000-0005-0000-0000-0000F11B0000}"/>
    <cellStyle name="SAPBEXHLevel2 6 4 2" xfId="2424" xr:uid="{00000000-0005-0000-0000-0000F21B0000}"/>
    <cellStyle name="SAPBEXHLevel2 6 4 2 2" xfId="5917" xr:uid="{00000000-0005-0000-0000-0000F31B0000}"/>
    <cellStyle name="SAPBEXHLevel2 6 4 2 3" xfId="6835" xr:uid="{00000000-0005-0000-0000-0000F41B0000}"/>
    <cellStyle name="SAPBEXHLevel2 6 4 2 4" xfId="8282" xr:uid="{00000000-0005-0000-0000-0000F51B0000}"/>
    <cellStyle name="SAPBEXHLevel2 6 4 3" xfId="3064" xr:uid="{00000000-0005-0000-0000-0000F61B0000}"/>
    <cellStyle name="SAPBEXHLevel2 6 4 3 2" xfId="6241" xr:uid="{00000000-0005-0000-0000-0000F71B0000}"/>
    <cellStyle name="SAPBEXHLevel2 6 4 3 3" xfId="7285" xr:uid="{00000000-0005-0000-0000-0000F81B0000}"/>
    <cellStyle name="SAPBEXHLevel2 6 4 3 4" xfId="8697" xr:uid="{00000000-0005-0000-0000-0000F91B0000}"/>
    <cellStyle name="SAPBEXHLevel2 6 4 4" xfId="1699" xr:uid="{00000000-0005-0000-0000-0000FA1B0000}"/>
    <cellStyle name="SAPBEXHLevel2 6 4 4 2" xfId="4551" xr:uid="{00000000-0005-0000-0000-0000FB1B0000}"/>
    <cellStyle name="SAPBEXHLevel2 6 4 4 3" xfId="3953" xr:uid="{00000000-0005-0000-0000-0000FC1B0000}"/>
    <cellStyle name="SAPBEXHLevel2 6 4 4 4" xfId="4028" xr:uid="{00000000-0005-0000-0000-0000FD1B0000}"/>
    <cellStyle name="SAPBEXHLevel2 6 4 5" xfId="1784" xr:uid="{00000000-0005-0000-0000-0000FE1B0000}"/>
    <cellStyle name="SAPBEXHLevel2 6 4 5 2" xfId="4627" xr:uid="{00000000-0005-0000-0000-0000FF1B0000}"/>
    <cellStyle name="SAPBEXHLevel2 6 4 5 3" xfId="6383" xr:uid="{00000000-0005-0000-0000-0000001C0000}"/>
    <cellStyle name="SAPBEXHLevel2 6 4 5 4" xfId="7867" xr:uid="{00000000-0005-0000-0000-0000011C0000}"/>
    <cellStyle name="SAPBEXHLevel2 6 4 6" xfId="4565" xr:uid="{00000000-0005-0000-0000-0000021C0000}"/>
    <cellStyle name="SAPBEXHLevel2 6 4 7" xfId="5607" xr:uid="{00000000-0005-0000-0000-0000031C0000}"/>
    <cellStyle name="SAPBEXHLevel2 6 4 8" xfId="4943" xr:uid="{00000000-0005-0000-0000-0000041C0000}"/>
    <cellStyle name="SAPBEXHLevel2 7" xfId="1248" xr:uid="{00000000-0005-0000-0000-0000051C0000}"/>
    <cellStyle name="SAPBEXHLevel2 7 2" xfId="2408" xr:uid="{00000000-0005-0000-0000-0000061C0000}"/>
    <cellStyle name="SAPBEXHLevel2 7 2 2" xfId="6124" xr:uid="{00000000-0005-0000-0000-0000071C0000}"/>
    <cellStyle name="SAPBEXHLevel2 7 2 3" xfId="6819" xr:uid="{00000000-0005-0000-0000-0000081C0000}"/>
    <cellStyle name="SAPBEXHLevel2 7 2 4" xfId="8266" xr:uid="{00000000-0005-0000-0000-0000091C0000}"/>
    <cellStyle name="SAPBEXHLevel2 7 3" xfId="3048" xr:uid="{00000000-0005-0000-0000-00000A1C0000}"/>
    <cellStyle name="SAPBEXHLevel2 7 3 2" xfId="4475" xr:uid="{00000000-0005-0000-0000-00000B1C0000}"/>
    <cellStyle name="SAPBEXHLevel2 7 3 3" xfId="7269" xr:uid="{00000000-0005-0000-0000-00000C1C0000}"/>
    <cellStyle name="SAPBEXHLevel2 7 3 4" xfId="8681" xr:uid="{00000000-0005-0000-0000-00000D1C0000}"/>
    <cellStyle name="SAPBEXHLevel2 7 4" xfId="1921" xr:uid="{00000000-0005-0000-0000-00000E1C0000}"/>
    <cellStyle name="SAPBEXHLevel2 7 4 2" xfId="5720" xr:uid="{00000000-0005-0000-0000-00000F1C0000}"/>
    <cellStyle name="SAPBEXHLevel2 7 4 3" xfId="6516" xr:uid="{00000000-0005-0000-0000-0000101C0000}"/>
    <cellStyle name="SAPBEXHLevel2 7 4 4" xfId="7999" xr:uid="{00000000-0005-0000-0000-0000111C0000}"/>
    <cellStyle name="SAPBEXHLevel2 7 5" xfId="1987" xr:uid="{00000000-0005-0000-0000-0000121C0000}"/>
    <cellStyle name="SAPBEXHLevel2 7 5 2" xfId="4342" xr:uid="{00000000-0005-0000-0000-0000131C0000}"/>
    <cellStyle name="SAPBEXHLevel2 7 5 3" xfId="6575" xr:uid="{00000000-0005-0000-0000-0000141C0000}"/>
    <cellStyle name="SAPBEXHLevel2 7 5 4" xfId="8056" xr:uid="{00000000-0005-0000-0000-0000151C0000}"/>
    <cellStyle name="SAPBEXHLevel2 7 6" xfId="4566" xr:uid="{00000000-0005-0000-0000-0000161C0000}"/>
    <cellStyle name="SAPBEXHLevel2 7 7" xfId="6076" xr:uid="{00000000-0005-0000-0000-0000171C0000}"/>
    <cellStyle name="SAPBEXHLevel2 7 8" xfId="4553" xr:uid="{00000000-0005-0000-0000-0000181C0000}"/>
    <cellStyle name="SAPBEXHLevel2X" xfId="337" xr:uid="{00000000-0005-0000-0000-0000191C0000}"/>
    <cellStyle name="SAPBEXHLevel2X 2" xfId="984" xr:uid="{00000000-0005-0000-0000-00001A1C0000}"/>
    <cellStyle name="SAPBEXHLevel2X 2 2" xfId="1432" xr:uid="{00000000-0005-0000-0000-00001B1C0000}"/>
    <cellStyle name="SAPBEXHLevel2X 2 2 2" xfId="2592" xr:uid="{00000000-0005-0000-0000-00001C1C0000}"/>
    <cellStyle name="SAPBEXHLevel2X 2 2 2 2" xfId="5799" xr:uid="{00000000-0005-0000-0000-00001D1C0000}"/>
    <cellStyle name="SAPBEXHLevel2X 2 2 2 3" xfId="6909" xr:uid="{00000000-0005-0000-0000-00001E1C0000}"/>
    <cellStyle name="SAPBEXHLevel2X 2 2 2 4" xfId="8338" xr:uid="{00000000-0005-0000-0000-00001F1C0000}"/>
    <cellStyle name="SAPBEXHLevel2X 2 2 3" xfId="3140" xr:uid="{00000000-0005-0000-0000-0000201C0000}"/>
    <cellStyle name="SAPBEXHLevel2X 2 2 3 2" xfId="6280" xr:uid="{00000000-0005-0000-0000-0000211C0000}"/>
    <cellStyle name="SAPBEXHLevel2X 2 2 3 3" xfId="7361" xr:uid="{00000000-0005-0000-0000-0000221C0000}"/>
    <cellStyle name="SAPBEXHLevel2X 2 2 3 4" xfId="8773" xr:uid="{00000000-0005-0000-0000-0000231C0000}"/>
    <cellStyle name="SAPBEXHLevel2X 2 2 4" xfId="3321" xr:uid="{00000000-0005-0000-0000-0000241C0000}"/>
    <cellStyle name="SAPBEXHLevel2X 2 2 4 2" xfId="4260" xr:uid="{00000000-0005-0000-0000-0000251C0000}"/>
    <cellStyle name="SAPBEXHLevel2X 2 2 4 3" xfId="7542" xr:uid="{00000000-0005-0000-0000-0000261C0000}"/>
    <cellStyle name="SAPBEXHLevel2X 2 2 4 4" xfId="8954" xr:uid="{00000000-0005-0000-0000-0000271C0000}"/>
    <cellStyle name="SAPBEXHLevel2X 2 2 5" xfId="3483" xr:uid="{00000000-0005-0000-0000-0000281C0000}"/>
    <cellStyle name="SAPBEXHLevel2X 2 2 5 2" xfId="3647" xr:uid="{00000000-0005-0000-0000-0000291C0000}"/>
    <cellStyle name="SAPBEXHLevel2X 2 2 5 3" xfId="7704" xr:uid="{00000000-0005-0000-0000-00002A1C0000}"/>
    <cellStyle name="SAPBEXHLevel2X 2 2 5 4" xfId="9116" xr:uid="{00000000-0005-0000-0000-00002B1C0000}"/>
    <cellStyle name="SAPBEXHLevel2X 2 2 6" xfId="4057" xr:uid="{00000000-0005-0000-0000-00002C1C0000}"/>
    <cellStyle name="SAPBEXHLevel2X 2 2 7" xfId="5425" xr:uid="{00000000-0005-0000-0000-00002D1C0000}"/>
    <cellStyle name="SAPBEXHLevel2X 2 2 8" xfId="4552" xr:uid="{00000000-0005-0000-0000-00002E1C0000}"/>
    <cellStyle name="SAPBEXHLevel2X 2 3" xfId="2146" xr:uid="{00000000-0005-0000-0000-00002F1C0000}"/>
    <cellStyle name="SAPBEXHLevel2X 2 3 2" xfId="4312" xr:uid="{00000000-0005-0000-0000-0000301C0000}"/>
    <cellStyle name="SAPBEXHLevel2X 2 3 3" xfId="6652" xr:uid="{00000000-0005-0000-0000-0000311C0000}"/>
    <cellStyle name="SAPBEXHLevel2X 2 3 4" xfId="8117" xr:uid="{00000000-0005-0000-0000-0000321C0000}"/>
    <cellStyle name="SAPBEXHLevel2X 2 4" xfId="2881" xr:uid="{00000000-0005-0000-0000-0000331C0000}"/>
    <cellStyle name="SAPBEXHLevel2X 2 4 2" xfId="5614" xr:uid="{00000000-0005-0000-0000-0000341C0000}"/>
    <cellStyle name="SAPBEXHLevel2X 2 4 3" xfId="7102" xr:uid="{00000000-0005-0000-0000-0000351C0000}"/>
    <cellStyle name="SAPBEXHLevel2X 2 4 4" xfId="8514" xr:uid="{00000000-0005-0000-0000-0000361C0000}"/>
    <cellStyle name="SAPBEXHLevel2X 2 5" xfId="1950" xr:uid="{00000000-0005-0000-0000-0000371C0000}"/>
    <cellStyle name="SAPBEXHLevel2X 2 5 2" xfId="4683" xr:uid="{00000000-0005-0000-0000-0000381C0000}"/>
    <cellStyle name="SAPBEXHLevel2X 2 5 3" xfId="6540" xr:uid="{00000000-0005-0000-0000-0000391C0000}"/>
    <cellStyle name="SAPBEXHLevel2X 2 5 4" xfId="8022" xr:uid="{00000000-0005-0000-0000-00003A1C0000}"/>
    <cellStyle name="SAPBEXHLevel2X 2 6" xfId="3282" xr:uid="{00000000-0005-0000-0000-00003B1C0000}"/>
    <cellStyle name="SAPBEXHLevel2X 2 6 2" xfId="3789" xr:uid="{00000000-0005-0000-0000-00003C1C0000}"/>
    <cellStyle name="SAPBEXHLevel2X 2 6 3" xfId="7503" xr:uid="{00000000-0005-0000-0000-00003D1C0000}"/>
    <cellStyle name="SAPBEXHLevel2X 2 6 4" xfId="8915" xr:uid="{00000000-0005-0000-0000-00003E1C0000}"/>
    <cellStyle name="SAPBEXHLevel2X 2 7" xfId="5909" xr:uid="{00000000-0005-0000-0000-00003F1C0000}"/>
    <cellStyle name="SAPBEXHLevel2X 2 8" xfId="5400" xr:uid="{00000000-0005-0000-0000-0000401C0000}"/>
    <cellStyle name="SAPBEXHLevel2X 2 9" xfId="5424" xr:uid="{00000000-0005-0000-0000-0000411C0000}"/>
    <cellStyle name="SAPBEXHLevel2X 3" xfId="1249" xr:uid="{00000000-0005-0000-0000-0000421C0000}"/>
    <cellStyle name="SAPBEXHLevel2X 3 2" xfId="2409" xr:uid="{00000000-0005-0000-0000-0000431C0000}"/>
    <cellStyle name="SAPBEXHLevel2X 3 2 2" xfId="5990" xr:uid="{00000000-0005-0000-0000-0000441C0000}"/>
    <cellStyle name="SAPBEXHLevel2X 3 2 3" xfId="6820" xr:uid="{00000000-0005-0000-0000-0000451C0000}"/>
    <cellStyle name="SAPBEXHLevel2X 3 2 4" xfId="8267" xr:uid="{00000000-0005-0000-0000-0000461C0000}"/>
    <cellStyle name="SAPBEXHLevel2X 3 3" xfId="3049" xr:uid="{00000000-0005-0000-0000-0000471C0000}"/>
    <cellStyle name="SAPBEXHLevel2X 3 3 2" xfId="4112" xr:uid="{00000000-0005-0000-0000-0000481C0000}"/>
    <cellStyle name="SAPBEXHLevel2X 3 3 3" xfId="7270" xr:uid="{00000000-0005-0000-0000-0000491C0000}"/>
    <cellStyle name="SAPBEXHLevel2X 3 3 4" xfId="8682" xr:uid="{00000000-0005-0000-0000-00004A1C0000}"/>
    <cellStyle name="SAPBEXHLevel2X 3 4" xfId="1922" xr:uid="{00000000-0005-0000-0000-00004B1C0000}"/>
    <cellStyle name="SAPBEXHLevel2X 3 4 2" xfId="4867" xr:uid="{00000000-0005-0000-0000-00004C1C0000}"/>
    <cellStyle name="SAPBEXHLevel2X 3 4 3" xfId="6517" xr:uid="{00000000-0005-0000-0000-00004D1C0000}"/>
    <cellStyle name="SAPBEXHLevel2X 3 4 4" xfId="8000" xr:uid="{00000000-0005-0000-0000-00004E1C0000}"/>
    <cellStyle name="SAPBEXHLevel2X 3 5" xfId="1726" xr:uid="{00000000-0005-0000-0000-00004F1C0000}"/>
    <cellStyle name="SAPBEXHLevel2X 3 5 2" xfId="5524" xr:uid="{00000000-0005-0000-0000-0000501C0000}"/>
    <cellStyle name="SAPBEXHLevel2X 3 5 3" xfId="4437" xr:uid="{00000000-0005-0000-0000-0000511C0000}"/>
    <cellStyle name="SAPBEXHLevel2X 3 5 4" xfId="5523" xr:uid="{00000000-0005-0000-0000-0000521C0000}"/>
    <cellStyle name="SAPBEXHLevel2X 3 6" xfId="5924" xr:uid="{00000000-0005-0000-0000-0000531C0000}"/>
    <cellStyle name="SAPBEXHLevel2X 3 7" xfId="6092" xr:uid="{00000000-0005-0000-0000-0000541C0000}"/>
    <cellStyle name="SAPBEXHLevel2X 3 8" xfId="5255" xr:uid="{00000000-0005-0000-0000-0000551C0000}"/>
    <cellStyle name="SAPBEXHLevel3" xfId="338" xr:uid="{00000000-0005-0000-0000-0000561C0000}"/>
    <cellStyle name="SAPBEXHLevel3 2" xfId="678" xr:uid="{00000000-0005-0000-0000-0000571C0000}"/>
    <cellStyle name="SAPBEXHLevel3 2 2" xfId="766" xr:uid="{00000000-0005-0000-0000-0000581C0000}"/>
    <cellStyle name="SAPBEXHLevel3 2 2 2" xfId="1119" xr:uid="{00000000-0005-0000-0000-0000591C0000}"/>
    <cellStyle name="SAPBEXHLevel3 2 2 2 2" xfId="1567" xr:uid="{00000000-0005-0000-0000-00005A1C0000}"/>
    <cellStyle name="SAPBEXHLevel3 2 2 2 2 2" xfId="2727" xr:uid="{00000000-0005-0000-0000-00005B1C0000}"/>
    <cellStyle name="SAPBEXHLevel3 2 2 2 2 2 2" xfId="4001" xr:uid="{00000000-0005-0000-0000-00005C1C0000}"/>
    <cellStyle name="SAPBEXHLevel3 2 2 2 2 2 3" xfId="7032" xr:uid="{00000000-0005-0000-0000-00005D1C0000}"/>
    <cellStyle name="SAPBEXHLevel3 2 2 2 2 2 4" xfId="8459" xr:uid="{00000000-0005-0000-0000-00005E1C0000}"/>
    <cellStyle name="SAPBEXHLevel3 2 2 2 2 3" xfId="3264" xr:uid="{00000000-0005-0000-0000-00005F1C0000}"/>
    <cellStyle name="SAPBEXHLevel3 2 2 2 2 3 2" xfId="3801" xr:uid="{00000000-0005-0000-0000-0000601C0000}"/>
    <cellStyle name="SAPBEXHLevel3 2 2 2 2 3 3" xfId="7485" xr:uid="{00000000-0005-0000-0000-0000611C0000}"/>
    <cellStyle name="SAPBEXHLevel3 2 2 2 2 3 4" xfId="8897" xr:uid="{00000000-0005-0000-0000-0000621C0000}"/>
    <cellStyle name="SAPBEXHLevel3 2 2 2 2 4" xfId="3442" xr:uid="{00000000-0005-0000-0000-0000631C0000}"/>
    <cellStyle name="SAPBEXHLevel3 2 2 2 2 4 2" xfId="3676" xr:uid="{00000000-0005-0000-0000-0000641C0000}"/>
    <cellStyle name="SAPBEXHLevel3 2 2 2 2 4 3" xfId="7663" xr:uid="{00000000-0005-0000-0000-0000651C0000}"/>
    <cellStyle name="SAPBEXHLevel3 2 2 2 2 4 4" xfId="9075" xr:uid="{00000000-0005-0000-0000-0000661C0000}"/>
    <cellStyle name="SAPBEXHLevel3 2 2 2 2 5" xfId="3604" xr:uid="{00000000-0005-0000-0000-0000671C0000}"/>
    <cellStyle name="SAPBEXHLevel3 2 2 2 2 5 2" xfId="6342" xr:uid="{00000000-0005-0000-0000-0000681C0000}"/>
    <cellStyle name="SAPBEXHLevel3 2 2 2 2 5 3" xfId="7825" xr:uid="{00000000-0005-0000-0000-0000691C0000}"/>
    <cellStyle name="SAPBEXHLevel3 2 2 2 2 5 4" xfId="9237" xr:uid="{00000000-0005-0000-0000-00006A1C0000}"/>
    <cellStyle name="SAPBEXHLevel3 2 2 2 2 6" xfId="5733" xr:uid="{00000000-0005-0000-0000-00006B1C0000}"/>
    <cellStyle name="SAPBEXHLevel3 2 2 2 2 7" xfId="5949" xr:uid="{00000000-0005-0000-0000-00006C1C0000}"/>
    <cellStyle name="SAPBEXHLevel3 2 2 2 2 8" xfId="4543" xr:uid="{00000000-0005-0000-0000-00006D1C0000}"/>
    <cellStyle name="SAPBEXHLevel3 2 2 2 3" xfId="2279" xr:uid="{00000000-0005-0000-0000-00006E1C0000}"/>
    <cellStyle name="SAPBEXHLevel3 2 2 2 3 2" xfId="4865" xr:uid="{00000000-0005-0000-0000-00006F1C0000}"/>
    <cellStyle name="SAPBEXHLevel3 2 2 2 3 3" xfId="6773" xr:uid="{00000000-0005-0000-0000-0000701C0000}"/>
    <cellStyle name="SAPBEXHLevel3 2 2 2 3 4" xfId="8236" xr:uid="{00000000-0005-0000-0000-0000711C0000}"/>
    <cellStyle name="SAPBEXHLevel3 2 2 2 4" xfId="3004" xr:uid="{00000000-0005-0000-0000-0000721C0000}"/>
    <cellStyle name="SAPBEXHLevel3 2 2 2 4 2" xfId="6104" xr:uid="{00000000-0005-0000-0000-0000731C0000}"/>
    <cellStyle name="SAPBEXHLevel3 2 2 2 4 3" xfId="7225" xr:uid="{00000000-0005-0000-0000-0000741C0000}"/>
    <cellStyle name="SAPBEXHLevel3 2 2 2 4 4" xfId="8637" xr:uid="{00000000-0005-0000-0000-0000751C0000}"/>
    <cellStyle name="SAPBEXHLevel3 2 2 2 5" xfId="1772" xr:uid="{00000000-0005-0000-0000-0000761C0000}"/>
    <cellStyle name="SAPBEXHLevel3 2 2 2 5 2" xfId="4726" xr:uid="{00000000-0005-0000-0000-0000771C0000}"/>
    <cellStyle name="SAPBEXHLevel3 2 2 2 5 3" xfId="6371" xr:uid="{00000000-0005-0000-0000-0000781C0000}"/>
    <cellStyle name="SAPBEXHLevel3 2 2 2 5 4" xfId="7855" xr:uid="{00000000-0005-0000-0000-0000791C0000}"/>
    <cellStyle name="SAPBEXHLevel3 2 2 2 6" xfId="1967" xr:uid="{00000000-0005-0000-0000-00007A1C0000}"/>
    <cellStyle name="SAPBEXHLevel3 2 2 2 6 2" xfId="4657" xr:uid="{00000000-0005-0000-0000-00007B1C0000}"/>
    <cellStyle name="SAPBEXHLevel3 2 2 2 6 3" xfId="6555" xr:uid="{00000000-0005-0000-0000-00007C1C0000}"/>
    <cellStyle name="SAPBEXHLevel3 2 2 2 6 4" xfId="8036" xr:uid="{00000000-0005-0000-0000-00007D1C0000}"/>
    <cellStyle name="SAPBEXHLevel3 2 2 2 7" xfId="5752" xr:uid="{00000000-0005-0000-0000-00007E1C0000}"/>
    <cellStyle name="SAPBEXHLevel3 2 2 2 8" xfId="5388" xr:uid="{00000000-0005-0000-0000-00007F1C0000}"/>
    <cellStyle name="SAPBEXHLevel3 2 2 2 9" xfId="5550" xr:uid="{00000000-0005-0000-0000-0000801C0000}"/>
    <cellStyle name="SAPBEXHLevel3 2 2 3" xfId="1313" xr:uid="{00000000-0005-0000-0000-0000811C0000}"/>
    <cellStyle name="SAPBEXHLevel3 2 2 3 2" xfId="2473" xr:uid="{00000000-0005-0000-0000-0000821C0000}"/>
    <cellStyle name="SAPBEXHLevel3 2 2 3 2 2" xfId="4478" xr:uid="{00000000-0005-0000-0000-0000831C0000}"/>
    <cellStyle name="SAPBEXHLevel3 2 2 3 2 3" xfId="6872" xr:uid="{00000000-0005-0000-0000-0000841C0000}"/>
    <cellStyle name="SAPBEXHLevel3 2 2 3 2 4" xfId="8317" xr:uid="{00000000-0005-0000-0000-0000851C0000}"/>
    <cellStyle name="SAPBEXHLevel3 2 2 3 3" xfId="3102" xr:uid="{00000000-0005-0000-0000-0000861C0000}"/>
    <cellStyle name="SAPBEXHLevel3 2 2 3 3 2" xfId="5758" xr:uid="{00000000-0005-0000-0000-0000871C0000}"/>
    <cellStyle name="SAPBEXHLevel3 2 2 3 3 3" xfId="7323" xr:uid="{00000000-0005-0000-0000-0000881C0000}"/>
    <cellStyle name="SAPBEXHLevel3 2 2 3 3 4" xfId="8735" xr:uid="{00000000-0005-0000-0000-0000891C0000}"/>
    <cellStyle name="SAPBEXHLevel3 2 2 3 4" xfId="3300" xr:uid="{00000000-0005-0000-0000-00008A1C0000}"/>
    <cellStyle name="SAPBEXHLevel3 2 2 3 4 2" xfId="3776" xr:uid="{00000000-0005-0000-0000-00008B1C0000}"/>
    <cellStyle name="SAPBEXHLevel3 2 2 3 4 3" xfId="7521" xr:uid="{00000000-0005-0000-0000-00008C1C0000}"/>
    <cellStyle name="SAPBEXHLevel3 2 2 3 4 4" xfId="8933" xr:uid="{00000000-0005-0000-0000-00008D1C0000}"/>
    <cellStyle name="SAPBEXHLevel3 2 2 3 5" xfId="3462" xr:uid="{00000000-0005-0000-0000-00008E1C0000}"/>
    <cellStyle name="SAPBEXHLevel3 2 2 3 5 2" xfId="4220" xr:uid="{00000000-0005-0000-0000-00008F1C0000}"/>
    <cellStyle name="SAPBEXHLevel3 2 2 3 5 3" xfId="7683" xr:uid="{00000000-0005-0000-0000-0000901C0000}"/>
    <cellStyle name="SAPBEXHLevel3 2 2 3 5 4" xfId="9095" xr:uid="{00000000-0005-0000-0000-0000911C0000}"/>
    <cellStyle name="SAPBEXHLevel3 2 2 3 6" xfId="4499" xr:uid="{00000000-0005-0000-0000-0000921C0000}"/>
    <cellStyle name="SAPBEXHLevel3 2 2 3 7" xfId="5438" xr:uid="{00000000-0005-0000-0000-0000931C0000}"/>
    <cellStyle name="SAPBEXHLevel3 2 2 3 8" xfId="5293" xr:uid="{00000000-0005-0000-0000-0000941C0000}"/>
    <cellStyle name="SAPBEXHLevel3 2 3" xfId="725" xr:uid="{00000000-0005-0000-0000-0000951C0000}"/>
    <cellStyle name="SAPBEXHLevel3 2 3 2" xfId="1078" xr:uid="{00000000-0005-0000-0000-0000961C0000}"/>
    <cellStyle name="SAPBEXHLevel3 2 3 2 2" xfId="1526" xr:uid="{00000000-0005-0000-0000-0000971C0000}"/>
    <cellStyle name="SAPBEXHLevel3 2 3 2 2 2" xfId="2686" xr:uid="{00000000-0005-0000-0000-0000981C0000}"/>
    <cellStyle name="SAPBEXHLevel3 2 3 2 2 2 2" xfId="4189" xr:uid="{00000000-0005-0000-0000-0000991C0000}"/>
    <cellStyle name="SAPBEXHLevel3 2 3 2 2 2 3" xfId="6991" xr:uid="{00000000-0005-0000-0000-00009A1C0000}"/>
    <cellStyle name="SAPBEXHLevel3 2 3 2 2 2 4" xfId="8418" xr:uid="{00000000-0005-0000-0000-00009B1C0000}"/>
    <cellStyle name="SAPBEXHLevel3 2 3 2 2 3" xfId="3223" xr:uid="{00000000-0005-0000-0000-00009C1C0000}"/>
    <cellStyle name="SAPBEXHLevel3 2 3 2 2 3 2" xfId="3823" xr:uid="{00000000-0005-0000-0000-00009D1C0000}"/>
    <cellStyle name="SAPBEXHLevel3 2 3 2 2 3 3" xfId="7444" xr:uid="{00000000-0005-0000-0000-00009E1C0000}"/>
    <cellStyle name="SAPBEXHLevel3 2 3 2 2 3 4" xfId="8856" xr:uid="{00000000-0005-0000-0000-00009F1C0000}"/>
    <cellStyle name="SAPBEXHLevel3 2 3 2 2 4" xfId="3401" xr:uid="{00000000-0005-0000-0000-0000A01C0000}"/>
    <cellStyle name="SAPBEXHLevel3 2 3 2 2 4 2" xfId="3706" xr:uid="{00000000-0005-0000-0000-0000A11C0000}"/>
    <cellStyle name="SAPBEXHLevel3 2 3 2 2 4 3" xfId="7622" xr:uid="{00000000-0005-0000-0000-0000A21C0000}"/>
    <cellStyle name="SAPBEXHLevel3 2 3 2 2 4 4" xfId="9034" xr:uid="{00000000-0005-0000-0000-0000A31C0000}"/>
    <cellStyle name="SAPBEXHLevel3 2 3 2 2 5" xfId="3563" xr:uid="{00000000-0005-0000-0000-0000A41C0000}"/>
    <cellStyle name="SAPBEXHLevel3 2 3 2 2 5 2" xfId="6301" xr:uid="{00000000-0005-0000-0000-0000A51C0000}"/>
    <cellStyle name="SAPBEXHLevel3 2 3 2 2 5 3" xfId="7784" xr:uid="{00000000-0005-0000-0000-0000A61C0000}"/>
    <cellStyle name="SAPBEXHLevel3 2 3 2 2 5 4" xfId="9196" xr:uid="{00000000-0005-0000-0000-0000A71C0000}"/>
    <cellStyle name="SAPBEXHLevel3 2 3 2 2 6" xfId="5478" xr:uid="{00000000-0005-0000-0000-0000A81C0000}"/>
    <cellStyle name="SAPBEXHLevel3 2 3 2 2 7" xfId="6089" xr:uid="{00000000-0005-0000-0000-0000A91C0000}"/>
    <cellStyle name="SAPBEXHLevel3 2 3 2 2 8" xfId="4068" xr:uid="{00000000-0005-0000-0000-0000AA1C0000}"/>
    <cellStyle name="SAPBEXHLevel3 2 3 2 3" xfId="2238" xr:uid="{00000000-0005-0000-0000-0000AB1C0000}"/>
    <cellStyle name="SAPBEXHLevel3 2 3 2 3 2" xfId="4603" xr:uid="{00000000-0005-0000-0000-0000AC1C0000}"/>
    <cellStyle name="SAPBEXHLevel3 2 3 2 3 3" xfId="6732" xr:uid="{00000000-0005-0000-0000-0000AD1C0000}"/>
    <cellStyle name="SAPBEXHLevel3 2 3 2 3 4" xfId="8195" xr:uid="{00000000-0005-0000-0000-0000AE1C0000}"/>
    <cellStyle name="SAPBEXHLevel3 2 3 2 4" xfId="2963" xr:uid="{00000000-0005-0000-0000-0000AF1C0000}"/>
    <cellStyle name="SAPBEXHLevel3 2 3 2 4 2" xfId="6020" xr:uid="{00000000-0005-0000-0000-0000B01C0000}"/>
    <cellStyle name="SAPBEXHLevel3 2 3 2 4 3" xfId="7184" xr:uid="{00000000-0005-0000-0000-0000B11C0000}"/>
    <cellStyle name="SAPBEXHLevel3 2 3 2 4 4" xfId="8596" xr:uid="{00000000-0005-0000-0000-0000B21C0000}"/>
    <cellStyle name="SAPBEXHLevel3 2 3 2 5" xfId="1781" xr:uid="{00000000-0005-0000-0000-0000B31C0000}"/>
    <cellStyle name="SAPBEXHLevel3 2 3 2 5 2" xfId="4316" xr:uid="{00000000-0005-0000-0000-0000B41C0000}"/>
    <cellStyle name="SAPBEXHLevel3 2 3 2 5 3" xfId="6380" xr:uid="{00000000-0005-0000-0000-0000B51C0000}"/>
    <cellStyle name="SAPBEXHLevel3 2 3 2 5 4" xfId="7864" xr:uid="{00000000-0005-0000-0000-0000B61C0000}"/>
    <cellStyle name="SAPBEXHLevel3 2 3 2 6" xfId="2911" xr:uid="{00000000-0005-0000-0000-0000B71C0000}"/>
    <cellStyle name="SAPBEXHLevel3 2 3 2 6 2" xfId="6256" xr:uid="{00000000-0005-0000-0000-0000B81C0000}"/>
    <cellStyle name="SAPBEXHLevel3 2 3 2 6 3" xfId="7132" xr:uid="{00000000-0005-0000-0000-0000B91C0000}"/>
    <cellStyle name="SAPBEXHLevel3 2 3 2 6 4" xfId="8544" xr:uid="{00000000-0005-0000-0000-0000BA1C0000}"/>
    <cellStyle name="SAPBEXHLevel3 2 3 2 7" xfId="5547" xr:uid="{00000000-0005-0000-0000-0000BB1C0000}"/>
    <cellStyle name="SAPBEXHLevel3 2 3 2 8" xfId="5510" xr:uid="{00000000-0005-0000-0000-0000BC1C0000}"/>
    <cellStyle name="SAPBEXHLevel3 2 3 2 9" xfId="6621" xr:uid="{00000000-0005-0000-0000-0000BD1C0000}"/>
    <cellStyle name="SAPBEXHLevel3 2 3 3" xfId="1303" xr:uid="{00000000-0005-0000-0000-0000BE1C0000}"/>
    <cellStyle name="SAPBEXHLevel3 2 3 3 2" xfId="2463" xr:uid="{00000000-0005-0000-0000-0000BF1C0000}"/>
    <cellStyle name="SAPBEXHLevel3 2 3 3 2 2" xfId="4446" xr:uid="{00000000-0005-0000-0000-0000C01C0000}"/>
    <cellStyle name="SAPBEXHLevel3 2 3 3 2 3" xfId="6862" xr:uid="{00000000-0005-0000-0000-0000C11C0000}"/>
    <cellStyle name="SAPBEXHLevel3 2 3 3 2 4" xfId="8307" xr:uid="{00000000-0005-0000-0000-0000C21C0000}"/>
    <cellStyle name="SAPBEXHLevel3 2 3 3 3" xfId="3092" xr:uid="{00000000-0005-0000-0000-0000C31C0000}"/>
    <cellStyle name="SAPBEXHLevel3 2 3 3 3 2" xfId="3843" xr:uid="{00000000-0005-0000-0000-0000C41C0000}"/>
    <cellStyle name="SAPBEXHLevel3 2 3 3 3 3" xfId="7313" xr:uid="{00000000-0005-0000-0000-0000C51C0000}"/>
    <cellStyle name="SAPBEXHLevel3 2 3 3 3 4" xfId="8725" xr:uid="{00000000-0005-0000-0000-0000C61C0000}"/>
    <cellStyle name="SAPBEXHLevel3 2 3 3 4" xfId="1975" xr:uid="{00000000-0005-0000-0000-0000C71C0000}"/>
    <cellStyle name="SAPBEXHLevel3 2 3 3 4 2" xfId="4633" xr:uid="{00000000-0005-0000-0000-0000C81C0000}"/>
    <cellStyle name="SAPBEXHLevel3 2 3 3 4 3" xfId="6563" xr:uid="{00000000-0005-0000-0000-0000C91C0000}"/>
    <cellStyle name="SAPBEXHLevel3 2 3 3 4 4" xfId="8044" xr:uid="{00000000-0005-0000-0000-0000CA1C0000}"/>
    <cellStyle name="SAPBEXHLevel3 2 3 3 5" xfId="1707" xr:uid="{00000000-0005-0000-0000-0000CB1C0000}"/>
    <cellStyle name="SAPBEXHLevel3 2 3 3 5 2" xfId="5580" xr:uid="{00000000-0005-0000-0000-0000CC1C0000}"/>
    <cellStyle name="SAPBEXHLevel3 2 3 3 5 3" xfId="3891" xr:uid="{00000000-0005-0000-0000-0000CD1C0000}"/>
    <cellStyle name="SAPBEXHLevel3 2 3 3 5 4" xfId="5837" xr:uid="{00000000-0005-0000-0000-0000CE1C0000}"/>
    <cellStyle name="SAPBEXHLevel3 2 3 3 6" xfId="5703" xr:uid="{00000000-0005-0000-0000-0000CF1C0000}"/>
    <cellStyle name="SAPBEXHLevel3 2 3 3 7" xfId="4722" xr:uid="{00000000-0005-0000-0000-0000D01C0000}"/>
    <cellStyle name="SAPBEXHLevel3 2 3 3 8" xfId="4640" xr:uid="{00000000-0005-0000-0000-0000D11C0000}"/>
    <cellStyle name="SAPBEXHLevel3 2 4" xfId="1039" xr:uid="{00000000-0005-0000-0000-0000D21C0000}"/>
    <cellStyle name="SAPBEXHLevel3 2 4 2" xfId="1487" xr:uid="{00000000-0005-0000-0000-0000D31C0000}"/>
    <cellStyle name="SAPBEXHLevel3 2 4 2 2" xfId="2647" xr:uid="{00000000-0005-0000-0000-0000D41C0000}"/>
    <cellStyle name="SAPBEXHLevel3 2 4 2 2 2" xfId="5310" xr:uid="{00000000-0005-0000-0000-0000D51C0000}"/>
    <cellStyle name="SAPBEXHLevel3 2 4 2 2 3" xfId="6952" xr:uid="{00000000-0005-0000-0000-0000D61C0000}"/>
    <cellStyle name="SAPBEXHLevel3 2 4 2 2 4" xfId="8379" xr:uid="{00000000-0005-0000-0000-0000D71C0000}"/>
    <cellStyle name="SAPBEXHLevel3 2 4 2 3" xfId="3184" xr:uid="{00000000-0005-0000-0000-0000D81C0000}"/>
    <cellStyle name="SAPBEXHLevel3 2 4 2 3 2" xfId="5616" xr:uid="{00000000-0005-0000-0000-0000D91C0000}"/>
    <cellStyle name="SAPBEXHLevel3 2 4 2 3 3" xfId="7405" xr:uid="{00000000-0005-0000-0000-0000DA1C0000}"/>
    <cellStyle name="SAPBEXHLevel3 2 4 2 3 4" xfId="8817" xr:uid="{00000000-0005-0000-0000-0000DB1C0000}"/>
    <cellStyle name="SAPBEXHLevel3 2 4 2 4" xfId="3362" xr:uid="{00000000-0005-0000-0000-0000DC1C0000}"/>
    <cellStyle name="SAPBEXHLevel3 2 4 2 4 2" xfId="3731" xr:uid="{00000000-0005-0000-0000-0000DD1C0000}"/>
    <cellStyle name="SAPBEXHLevel3 2 4 2 4 3" xfId="7583" xr:uid="{00000000-0005-0000-0000-0000DE1C0000}"/>
    <cellStyle name="SAPBEXHLevel3 2 4 2 4 4" xfId="8995" xr:uid="{00000000-0005-0000-0000-0000DF1C0000}"/>
    <cellStyle name="SAPBEXHLevel3 2 4 2 5" xfId="3524" xr:uid="{00000000-0005-0000-0000-0000E01C0000}"/>
    <cellStyle name="SAPBEXHLevel3 2 4 2 5 2" xfId="3619" xr:uid="{00000000-0005-0000-0000-0000E11C0000}"/>
    <cellStyle name="SAPBEXHLevel3 2 4 2 5 3" xfId="7745" xr:uid="{00000000-0005-0000-0000-0000E21C0000}"/>
    <cellStyle name="SAPBEXHLevel3 2 4 2 5 4" xfId="9157" xr:uid="{00000000-0005-0000-0000-0000E31C0000}"/>
    <cellStyle name="SAPBEXHLevel3 2 4 2 6" xfId="6141" xr:uid="{00000000-0005-0000-0000-0000E41C0000}"/>
    <cellStyle name="SAPBEXHLevel3 2 4 2 7" xfId="5128" xr:uid="{00000000-0005-0000-0000-0000E51C0000}"/>
    <cellStyle name="SAPBEXHLevel3 2 4 2 8" xfId="5212" xr:uid="{00000000-0005-0000-0000-0000E61C0000}"/>
    <cellStyle name="SAPBEXHLevel3 2 4 3" xfId="2199" xr:uid="{00000000-0005-0000-0000-0000E71C0000}"/>
    <cellStyle name="SAPBEXHLevel3 2 4 3 2" xfId="5724" xr:uid="{00000000-0005-0000-0000-0000E81C0000}"/>
    <cellStyle name="SAPBEXHLevel3 2 4 3 3" xfId="6693" xr:uid="{00000000-0005-0000-0000-0000E91C0000}"/>
    <cellStyle name="SAPBEXHLevel3 2 4 3 4" xfId="8156" xr:uid="{00000000-0005-0000-0000-0000EA1C0000}"/>
    <cellStyle name="SAPBEXHLevel3 2 4 4" xfId="2924" xr:uid="{00000000-0005-0000-0000-0000EB1C0000}"/>
    <cellStyle name="SAPBEXHLevel3 2 4 4 2" xfId="5591" xr:uid="{00000000-0005-0000-0000-0000EC1C0000}"/>
    <cellStyle name="SAPBEXHLevel3 2 4 4 3" xfId="7145" xr:uid="{00000000-0005-0000-0000-0000ED1C0000}"/>
    <cellStyle name="SAPBEXHLevel3 2 4 4 4" xfId="8557" xr:uid="{00000000-0005-0000-0000-0000EE1C0000}"/>
    <cellStyle name="SAPBEXHLevel3 2 4 5" xfId="1885" xr:uid="{00000000-0005-0000-0000-0000EF1C0000}"/>
    <cellStyle name="SAPBEXHLevel3 2 4 5 2" xfId="4689" xr:uid="{00000000-0005-0000-0000-0000F01C0000}"/>
    <cellStyle name="SAPBEXHLevel3 2 4 5 3" xfId="6480" xr:uid="{00000000-0005-0000-0000-0000F11C0000}"/>
    <cellStyle name="SAPBEXHLevel3 2 4 5 4" xfId="7963" xr:uid="{00000000-0005-0000-0000-0000F21C0000}"/>
    <cellStyle name="SAPBEXHLevel3 2 4 6" xfId="3077" xr:uid="{00000000-0005-0000-0000-0000F31C0000}"/>
    <cellStyle name="SAPBEXHLevel3 2 4 6 2" xfId="5647" xr:uid="{00000000-0005-0000-0000-0000F41C0000}"/>
    <cellStyle name="SAPBEXHLevel3 2 4 6 3" xfId="7298" xr:uid="{00000000-0005-0000-0000-0000F51C0000}"/>
    <cellStyle name="SAPBEXHLevel3 2 4 6 4" xfId="8710" xr:uid="{00000000-0005-0000-0000-0000F61C0000}"/>
    <cellStyle name="SAPBEXHLevel3 2 4 7" xfId="6132" xr:uid="{00000000-0005-0000-0000-0000F71C0000}"/>
    <cellStyle name="SAPBEXHLevel3 2 4 8" xfId="5196" xr:uid="{00000000-0005-0000-0000-0000F81C0000}"/>
    <cellStyle name="SAPBEXHLevel3 2 4 9" xfId="6623" xr:uid="{00000000-0005-0000-0000-0000F91C0000}"/>
    <cellStyle name="SAPBEXHLevel3 2 5" xfId="1293" xr:uid="{00000000-0005-0000-0000-0000FA1C0000}"/>
    <cellStyle name="SAPBEXHLevel3 2 5 2" xfId="2453" xr:uid="{00000000-0005-0000-0000-0000FB1C0000}"/>
    <cellStyle name="SAPBEXHLevel3 2 5 2 2" xfId="4416" xr:uid="{00000000-0005-0000-0000-0000FC1C0000}"/>
    <cellStyle name="SAPBEXHLevel3 2 5 2 3" xfId="6852" xr:uid="{00000000-0005-0000-0000-0000FD1C0000}"/>
    <cellStyle name="SAPBEXHLevel3 2 5 2 4" xfId="8297" xr:uid="{00000000-0005-0000-0000-0000FE1C0000}"/>
    <cellStyle name="SAPBEXHLevel3 2 5 3" xfId="3082" xr:uid="{00000000-0005-0000-0000-0000FF1C0000}"/>
    <cellStyle name="SAPBEXHLevel3 2 5 3 2" xfId="3899" xr:uid="{00000000-0005-0000-0000-0000001D0000}"/>
    <cellStyle name="SAPBEXHLevel3 2 5 3 3" xfId="7303" xr:uid="{00000000-0005-0000-0000-0000011D0000}"/>
    <cellStyle name="SAPBEXHLevel3 2 5 3 4" xfId="8715" xr:uid="{00000000-0005-0000-0000-0000021D0000}"/>
    <cellStyle name="SAPBEXHLevel3 2 5 4" xfId="2014" xr:uid="{00000000-0005-0000-0000-0000031D0000}"/>
    <cellStyle name="SAPBEXHLevel3 2 5 4 2" xfId="5406" xr:uid="{00000000-0005-0000-0000-0000041D0000}"/>
    <cellStyle name="SAPBEXHLevel3 2 5 4 3" xfId="6602" xr:uid="{00000000-0005-0000-0000-0000051D0000}"/>
    <cellStyle name="SAPBEXHLevel3 2 5 4 4" xfId="8083" xr:uid="{00000000-0005-0000-0000-0000061D0000}"/>
    <cellStyle name="SAPBEXHLevel3 2 5 5" xfId="1745" xr:uid="{00000000-0005-0000-0000-0000071D0000}"/>
    <cellStyle name="SAPBEXHLevel3 2 5 5 2" xfId="5714" xr:uid="{00000000-0005-0000-0000-0000081D0000}"/>
    <cellStyle name="SAPBEXHLevel3 2 5 5 3" xfId="5600" xr:uid="{00000000-0005-0000-0000-0000091D0000}"/>
    <cellStyle name="SAPBEXHLevel3 2 5 5 4" xfId="5988" xr:uid="{00000000-0005-0000-0000-00000A1D0000}"/>
    <cellStyle name="SAPBEXHLevel3 2 5 6" xfId="5443" xr:uid="{00000000-0005-0000-0000-00000B1D0000}"/>
    <cellStyle name="SAPBEXHLevel3 2 5 7" xfId="6197" xr:uid="{00000000-0005-0000-0000-00000C1D0000}"/>
    <cellStyle name="SAPBEXHLevel3 2 5 8" xfId="5885" xr:uid="{00000000-0005-0000-0000-00000D1D0000}"/>
    <cellStyle name="SAPBEXHLevel3 3" xfId="745" xr:uid="{00000000-0005-0000-0000-00000E1D0000}"/>
    <cellStyle name="SAPBEXHLevel3 3 2" xfId="1098" xr:uid="{00000000-0005-0000-0000-00000F1D0000}"/>
    <cellStyle name="SAPBEXHLevel3 3 2 2" xfId="1546" xr:uid="{00000000-0005-0000-0000-0000101D0000}"/>
    <cellStyle name="SAPBEXHLevel3 3 2 2 2" xfId="2706" xr:uid="{00000000-0005-0000-0000-0000111D0000}"/>
    <cellStyle name="SAPBEXHLevel3 3 2 2 2 2" xfId="3915" xr:uid="{00000000-0005-0000-0000-0000121D0000}"/>
    <cellStyle name="SAPBEXHLevel3 3 2 2 2 3" xfId="7011" xr:uid="{00000000-0005-0000-0000-0000131D0000}"/>
    <cellStyle name="SAPBEXHLevel3 3 2 2 2 4" xfId="8438" xr:uid="{00000000-0005-0000-0000-0000141D0000}"/>
    <cellStyle name="SAPBEXHLevel3 3 2 2 3" xfId="3243" xr:uid="{00000000-0005-0000-0000-0000151D0000}"/>
    <cellStyle name="SAPBEXHLevel3 3 2 2 3 2" xfId="3961" xr:uid="{00000000-0005-0000-0000-0000161D0000}"/>
    <cellStyle name="SAPBEXHLevel3 3 2 2 3 3" xfId="7464" xr:uid="{00000000-0005-0000-0000-0000171D0000}"/>
    <cellStyle name="SAPBEXHLevel3 3 2 2 3 4" xfId="8876" xr:uid="{00000000-0005-0000-0000-0000181D0000}"/>
    <cellStyle name="SAPBEXHLevel3 3 2 2 4" xfId="3421" xr:uid="{00000000-0005-0000-0000-0000191D0000}"/>
    <cellStyle name="SAPBEXHLevel3 3 2 2 4 2" xfId="4230" xr:uid="{00000000-0005-0000-0000-00001A1D0000}"/>
    <cellStyle name="SAPBEXHLevel3 3 2 2 4 3" xfId="7642" xr:uid="{00000000-0005-0000-0000-00001B1D0000}"/>
    <cellStyle name="SAPBEXHLevel3 3 2 2 4 4" xfId="9054" xr:uid="{00000000-0005-0000-0000-00001C1D0000}"/>
    <cellStyle name="SAPBEXHLevel3 3 2 2 5" xfId="3583" xr:uid="{00000000-0005-0000-0000-00001D1D0000}"/>
    <cellStyle name="SAPBEXHLevel3 3 2 2 5 2" xfId="6321" xr:uid="{00000000-0005-0000-0000-00001E1D0000}"/>
    <cellStyle name="SAPBEXHLevel3 3 2 2 5 3" xfId="7804" xr:uid="{00000000-0005-0000-0000-00001F1D0000}"/>
    <cellStyle name="SAPBEXHLevel3 3 2 2 5 4" xfId="9216" xr:uid="{00000000-0005-0000-0000-0000201D0000}"/>
    <cellStyle name="SAPBEXHLevel3 3 2 2 6" xfId="4818" xr:uid="{00000000-0005-0000-0000-0000211D0000}"/>
    <cellStyle name="SAPBEXHLevel3 3 2 2 7" xfId="6086" xr:uid="{00000000-0005-0000-0000-0000221D0000}"/>
    <cellStyle name="SAPBEXHLevel3 3 2 2 8" xfId="5423" xr:uid="{00000000-0005-0000-0000-0000231D0000}"/>
    <cellStyle name="SAPBEXHLevel3 3 2 3" xfId="2258" xr:uid="{00000000-0005-0000-0000-0000241D0000}"/>
    <cellStyle name="SAPBEXHLevel3 3 2 3 2" xfId="5193" xr:uid="{00000000-0005-0000-0000-0000251D0000}"/>
    <cellStyle name="SAPBEXHLevel3 3 2 3 3" xfId="6752" xr:uid="{00000000-0005-0000-0000-0000261D0000}"/>
    <cellStyle name="SAPBEXHLevel3 3 2 3 4" xfId="8215" xr:uid="{00000000-0005-0000-0000-0000271D0000}"/>
    <cellStyle name="SAPBEXHLevel3 3 2 4" xfId="2983" xr:uid="{00000000-0005-0000-0000-0000281D0000}"/>
    <cellStyle name="SAPBEXHLevel3 3 2 4 2" xfId="6243" xr:uid="{00000000-0005-0000-0000-0000291D0000}"/>
    <cellStyle name="SAPBEXHLevel3 3 2 4 3" xfId="7204" xr:uid="{00000000-0005-0000-0000-00002A1D0000}"/>
    <cellStyle name="SAPBEXHLevel3 3 2 4 4" xfId="8616" xr:uid="{00000000-0005-0000-0000-00002B1D0000}"/>
    <cellStyle name="SAPBEXHLevel3 3 2 5" xfId="1915" xr:uid="{00000000-0005-0000-0000-00002C1D0000}"/>
    <cellStyle name="SAPBEXHLevel3 3 2 5 2" xfId="4826" xr:uid="{00000000-0005-0000-0000-00002D1D0000}"/>
    <cellStyle name="SAPBEXHLevel3 3 2 5 3" xfId="6510" xr:uid="{00000000-0005-0000-0000-00002E1D0000}"/>
    <cellStyle name="SAPBEXHLevel3 3 2 5 4" xfId="7993" xr:uid="{00000000-0005-0000-0000-00002F1D0000}"/>
    <cellStyle name="SAPBEXHLevel3 3 2 6" xfId="2024" xr:uid="{00000000-0005-0000-0000-0000301D0000}"/>
    <cellStyle name="SAPBEXHLevel3 3 2 6 2" xfId="4596" xr:uid="{00000000-0005-0000-0000-0000311D0000}"/>
    <cellStyle name="SAPBEXHLevel3 3 2 6 3" xfId="6612" xr:uid="{00000000-0005-0000-0000-0000321D0000}"/>
    <cellStyle name="SAPBEXHLevel3 3 2 6 4" xfId="8093" xr:uid="{00000000-0005-0000-0000-0000331D0000}"/>
    <cellStyle name="SAPBEXHLevel3 3 2 7" xfId="4942" xr:uid="{00000000-0005-0000-0000-0000341D0000}"/>
    <cellStyle name="SAPBEXHLevel3 3 2 8" xfId="5479" xr:uid="{00000000-0005-0000-0000-0000351D0000}"/>
    <cellStyle name="SAPBEXHLevel3 3 2 9" xfId="6684" xr:uid="{00000000-0005-0000-0000-0000361D0000}"/>
    <cellStyle name="SAPBEXHLevel3 3 3" xfId="1308" xr:uid="{00000000-0005-0000-0000-0000371D0000}"/>
    <cellStyle name="SAPBEXHLevel3 3 3 2" xfId="2468" xr:uid="{00000000-0005-0000-0000-0000381D0000}"/>
    <cellStyle name="SAPBEXHLevel3 3 3 2 2" xfId="6282" xr:uid="{00000000-0005-0000-0000-0000391D0000}"/>
    <cellStyle name="SAPBEXHLevel3 3 3 2 3" xfId="6867" xr:uid="{00000000-0005-0000-0000-00003A1D0000}"/>
    <cellStyle name="SAPBEXHLevel3 3 3 2 4" xfId="8312" xr:uid="{00000000-0005-0000-0000-00003B1D0000}"/>
    <cellStyle name="SAPBEXHLevel3 3 3 3" xfId="3097" xr:uid="{00000000-0005-0000-0000-00003C1D0000}"/>
    <cellStyle name="SAPBEXHLevel3 3 3 3 2" xfId="3840" xr:uid="{00000000-0005-0000-0000-00003D1D0000}"/>
    <cellStyle name="SAPBEXHLevel3 3 3 3 3" xfId="7318" xr:uid="{00000000-0005-0000-0000-00003E1D0000}"/>
    <cellStyle name="SAPBEXHLevel3 3 3 3 4" xfId="8730" xr:uid="{00000000-0005-0000-0000-00003F1D0000}"/>
    <cellStyle name="SAPBEXHLevel3 3 3 4" xfId="3295" xr:uid="{00000000-0005-0000-0000-0000401D0000}"/>
    <cellStyle name="SAPBEXHLevel3 3 3 4 2" xfId="3780" xr:uid="{00000000-0005-0000-0000-0000411D0000}"/>
    <cellStyle name="SAPBEXHLevel3 3 3 4 3" xfId="7516" xr:uid="{00000000-0005-0000-0000-0000421D0000}"/>
    <cellStyle name="SAPBEXHLevel3 3 3 4 4" xfId="8928" xr:uid="{00000000-0005-0000-0000-0000431D0000}"/>
    <cellStyle name="SAPBEXHLevel3 3 3 5" xfId="3457" xr:uid="{00000000-0005-0000-0000-0000441D0000}"/>
    <cellStyle name="SAPBEXHLevel3 3 3 5 2" xfId="3665" xr:uid="{00000000-0005-0000-0000-0000451D0000}"/>
    <cellStyle name="SAPBEXHLevel3 3 3 5 3" xfId="7678" xr:uid="{00000000-0005-0000-0000-0000461D0000}"/>
    <cellStyle name="SAPBEXHLevel3 3 3 5 4" xfId="9090" xr:uid="{00000000-0005-0000-0000-0000471D0000}"/>
    <cellStyle name="SAPBEXHLevel3 3 3 6" xfId="5480" xr:uid="{00000000-0005-0000-0000-0000481D0000}"/>
    <cellStyle name="SAPBEXHLevel3 3 3 7" xfId="5240" xr:uid="{00000000-0005-0000-0000-0000491D0000}"/>
    <cellStyle name="SAPBEXHLevel3 3 3 8" xfId="3855" xr:uid="{00000000-0005-0000-0000-00004A1D0000}"/>
    <cellStyle name="SAPBEXHLevel3 4" xfId="704" xr:uid="{00000000-0005-0000-0000-00004B1D0000}"/>
    <cellStyle name="SAPBEXHLevel3 4 2" xfId="1058" xr:uid="{00000000-0005-0000-0000-00004C1D0000}"/>
    <cellStyle name="SAPBEXHLevel3 4 2 2" xfId="1506" xr:uid="{00000000-0005-0000-0000-00004D1D0000}"/>
    <cellStyle name="SAPBEXHLevel3 4 2 2 2" xfId="2666" xr:uid="{00000000-0005-0000-0000-00004E1D0000}"/>
    <cellStyle name="SAPBEXHLevel3 4 2 2 2 2" xfId="5046" xr:uid="{00000000-0005-0000-0000-00004F1D0000}"/>
    <cellStyle name="SAPBEXHLevel3 4 2 2 2 3" xfId="6971" xr:uid="{00000000-0005-0000-0000-0000501D0000}"/>
    <cellStyle name="SAPBEXHLevel3 4 2 2 2 4" xfId="8398" xr:uid="{00000000-0005-0000-0000-0000511D0000}"/>
    <cellStyle name="SAPBEXHLevel3 4 2 2 3" xfId="3203" xr:uid="{00000000-0005-0000-0000-0000521D0000}"/>
    <cellStyle name="SAPBEXHLevel3 4 2 2 3 2" xfId="3977" xr:uid="{00000000-0005-0000-0000-0000531D0000}"/>
    <cellStyle name="SAPBEXHLevel3 4 2 2 3 3" xfId="7424" xr:uid="{00000000-0005-0000-0000-0000541D0000}"/>
    <cellStyle name="SAPBEXHLevel3 4 2 2 3 4" xfId="8836" xr:uid="{00000000-0005-0000-0000-0000551D0000}"/>
    <cellStyle name="SAPBEXHLevel3 4 2 2 4" xfId="3381" xr:uid="{00000000-0005-0000-0000-0000561D0000}"/>
    <cellStyle name="SAPBEXHLevel3 4 2 2 4 2" xfId="3719" xr:uid="{00000000-0005-0000-0000-0000571D0000}"/>
    <cellStyle name="SAPBEXHLevel3 4 2 2 4 3" xfId="7602" xr:uid="{00000000-0005-0000-0000-0000581D0000}"/>
    <cellStyle name="SAPBEXHLevel3 4 2 2 4 4" xfId="9014" xr:uid="{00000000-0005-0000-0000-0000591D0000}"/>
    <cellStyle name="SAPBEXHLevel3 4 2 2 5" xfId="3543" xr:uid="{00000000-0005-0000-0000-00005A1D0000}"/>
    <cellStyle name="SAPBEXHLevel3 4 2 2 5 2" xfId="311" xr:uid="{00000000-0005-0000-0000-00005B1D0000}"/>
    <cellStyle name="SAPBEXHLevel3 4 2 2 5 3" xfId="7764" xr:uid="{00000000-0005-0000-0000-00005C1D0000}"/>
    <cellStyle name="SAPBEXHLevel3 4 2 2 5 4" xfId="9176" xr:uid="{00000000-0005-0000-0000-00005D1D0000}"/>
    <cellStyle name="SAPBEXHLevel3 4 2 2 6" xfId="4048" xr:uid="{00000000-0005-0000-0000-00005E1D0000}"/>
    <cellStyle name="SAPBEXHLevel3 4 2 2 7" xfId="4132" xr:uid="{00000000-0005-0000-0000-00005F1D0000}"/>
    <cellStyle name="SAPBEXHLevel3 4 2 2 8" xfId="5713" xr:uid="{00000000-0005-0000-0000-0000601D0000}"/>
    <cellStyle name="SAPBEXHLevel3 4 2 3" xfId="2218" xr:uid="{00000000-0005-0000-0000-0000611D0000}"/>
    <cellStyle name="SAPBEXHLevel3 4 2 3 2" xfId="4330" xr:uid="{00000000-0005-0000-0000-0000621D0000}"/>
    <cellStyle name="SAPBEXHLevel3 4 2 3 3" xfId="6712" xr:uid="{00000000-0005-0000-0000-0000631D0000}"/>
    <cellStyle name="SAPBEXHLevel3 4 2 3 4" xfId="8175" xr:uid="{00000000-0005-0000-0000-0000641D0000}"/>
    <cellStyle name="SAPBEXHLevel3 4 2 4" xfId="2943" xr:uid="{00000000-0005-0000-0000-0000651D0000}"/>
    <cellStyle name="SAPBEXHLevel3 4 2 4 2" xfId="6029" xr:uid="{00000000-0005-0000-0000-0000661D0000}"/>
    <cellStyle name="SAPBEXHLevel3 4 2 4 3" xfId="7164" xr:uid="{00000000-0005-0000-0000-0000671D0000}"/>
    <cellStyle name="SAPBEXHLevel3 4 2 4 4" xfId="8576" xr:uid="{00000000-0005-0000-0000-0000681D0000}"/>
    <cellStyle name="SAPBEXHLevel3 4 2 5" xfId="1894" xr:uid="{00000000-0005-0000-0000-0000691D0000}"/>
    <cellStyle name="SAPBEXHLevel3 4 2 5 2" xfId="3948" xr:uid="{00000000-0005-0000-0000-00006A1D0000}"/>
    <cellStyle name="SAPBEXHLevel3 4 2 5 3" xfId="6489" xr:uid="{00000000-0005-0000-0000-00006B1D0000}"/>
    <cellStyle name="SAPBEXHLevel3 4 2 5 4" xfId="7972" xr:uid="{00000000-0005-0000-0000-00006C1D0000}"/>
    <cellStyle name="SAPBEXHLevel3 4 2 6" xfId="3015" xr:uid="{00000000-0005-0000-0000-00006D1D0000}"/>
    <cellStyle name="SAPBEXHLevel3 4 2 6 2" xfId="6003" xr:uid="{00000000-0005-0000-0000-00006E1D0000}"/>
    <cellStyle name="SAPBEXHLevel3 4 2 6 3" xfId="7236" xr:uid="{00000000-0005-0000-0000-00006F1D0000}"/>
    <cellStyle name="SAPBEXHLevel3 4 2 6 4" xfId="8648" xr:uid="{00000000-0005-0000-0000-0000701D0000}"/>
    <cellStyle name="SAPBEXHLevel3 4 2 7" xfId="4802" xr:uid="{00000000-0005-0000-0000-0000711D0000}"/>
    <cellStyle name="SAPBEXHLevel3 4 2 8" xfId="5014" xr:uid="{00000000-0005-0000-0000-0000721D0000}"/>
    <cellStyle name="SAPBEXHLevel3 4 2 9" xfId="7053" xr:uid="{00000000-0005-0000-0000-0000731D0000}"/>
    <cellStyle name="SAPBEXHLevel3 4 3" xfId="1298" xr:uid="{00000000-0005-0000-0000-0000741D0000}"/>
    <cellStyle name="SAPBEXHLevel3 4 3 2" xfId="2458" xr:uid="{00000000-0005-0000-0000-0000751D0000}"/>
    <cellStyle name="SAPBEXHLevel3 4 3 2 2" xfId="6251" xr:uid="{00000000-0005-0000-0000-0000761D0000}"/>
    <cellStyle name="SAPBEXHLevel3 4 3 2 3" xfId="6857" xr:uid="{00000000-0005-0000-0000-0000771D0000}"/>
    <cellStyle name="SAPBEXHLevel3 4 3 2 4" xfId="8302" xr:uid="{00000000-0005-0000-0000-0000781D0000}"/>
    <cellStyle name="SAPBEXHLevel3 4 3 3" xfId="3087" xr:uid="{00000000-0005-0000-0000-0000791D0000}"/>
    <cellStyle name="SAPBEXHLevel3 4 3 3 2" xfId="3846" xr:uid="{00000000-0005-0000-0000-00007A1D0000}"/>
    <cellStyle name="SAPBEXHLevel3 4 3 3 3" xfId="7308" xr:uid="{00000000-0005-0000-0000-00007B1D0000}"/>
    <cellStyle name="SAPBEXHLevel3 4 3 3 4" xfId="8720" xr:uid="{00000000-0005-0000-0000-00007C1D0000}"/>
    <cellStyle name="SAPBEXHLevel3 4 3 4" xfId="1783" xr:uid="{00000000-0005-0000-0000-00007D1D0000}"/>
    <cellStyle name="SAPBEXHLevel3 4 3 4 2" xfId="5476" xr:uid="{00000000-0005-0000-0000-00007E1D0000}"/>
    <cellStyle name="SAPBEXHLevel3 4 3 4 3" xfId="6382" xr:uid="{00000000-0005-0000-0000-00007F1D0000}"/>
    <cellStyle name="SAPBEXHLevel3 4 3 4 4" xfId="7866" xr:uid="{00000000-0005-0000-0000-0000801D0000}"/>
    <cellStyle name="SAPBEXHLevel3 4 3 5" xfId="1787" xr:uid="{00000000-0005-0000-0000-0000811D0000}"/>
    <cellStyle name="SAPBEXHLevel3 4 3 5 2" xfId="4827" xr:uid="{00000000-0005-0000-0000-0000821D0000}"/>
    <cellStyle name="SAPBEXHLevel3 4 3 5 3" xfId="6386" xr:uid="{00000000-0005-0000-0000-0000831D0000}"/>
    <cellStyle name="SAPBEXHLevel3 4 3 5 4" xfId="7870" xr:uid="{00000000-0005-0000-0000-0000841D0000}"/>
    <cellStyle name="SAPBEXHLevel3 4 3 6" xfId="4402" xr:uid="{00000000-0005-0000-0000-0000851D0000}"/>
    <cellStyle name="SAPBEXHLevel3 4 3 7" xfId="5777" xr:uid="{00000000-0005-0000-0000-0000861D0000}"/>
    <cellStyle name="SAPBEXHLevel3 4 3 8" xfId="5495" xr:uid="{00000000-0005-0000-0000-0000871D0000}"/>
    <cellStyle name="SAPBEXHLevel3 5" xfId="985" xr:uid="{00000000-0005-0000-0000-0000881D0000}"/>
    <cellStyle name="SAPBEXHLevel3 5 2" xfId="1433" xr:uid="{00000000-0005-0000-0000-0000891D0000}"/>
    <cellStyle name="SAPBEXHLevel3 5 2 2" xfId="2593" xr:uid="{00000000-0005-0000-0000-00008A1D0000}"/>
    <cellStyle name="SAPBEXHLevel3 5 2 2 2" xfId="5267" xr:uid="{00000000-0005-0000-0000-00008B1D0000}"/>
    <cellStyle name="SAPBEXHLevel3 5 2 2 3" xfId="6910" xr:uid="{00000000-0005-0000-0000-00008C1D0000}"/>
    <cellStyle name="SAPBEXHLevel3 5 2 2 4" xfId="8339" xr:uid="{00000000-0005-0000-0000-00008D1D0000}"/>
    <cellStyle name="SAPBEXHLevel3 5 2 3" xfId="3141" xr:uid="{00000000-0005-0000-0000-00008E1D0000}"/>
    <cellStyle name="SAPBEXHLevel3 5 2 3 2" xfId="6169" xr:uid="{00000000-0005-0000-0000-00008F1D0000}"/>
    <cellStyle name="SAPBEXHLevel3 5 2 3 3" xfId="7362" xr:uid="{00000000-0005-0000-0000-0000901D0000}"/>
    <cellStyle name="SAPBEXHLevel3 5 2 3 4" xfId="8774" xr:uid="{00000000-0005-0000-0000-0000911D0000}"/>
    <cellStyle name="SAPBEXHLevel3 5 2 4" xfId="3322" xr:uid="{00000000-0005-0000-0000-0000921D0000}"/>
    <cellStyle name="SAPBEXHLevel3 5 2 4 2" xfId="3760" xr:uid="{00000000-0005-0000-0000-0000931D0000}"/>
    <cellStyle name="SAPBEXHLevel3 5 2 4 3" xfId="7543" xr:uid="{00000000-0005-0000-0000-0000941D0000}"/>
    <cellStyle name="SAPBEXHLevel3 5 2 4 4" xfId="8955" xr:uid="{00000000-0005-0000-0000-0000951D0000}"/>
    <cellStyle name="SAPBEXHLevel3 5 2 5" xfId="3484" xr:uid="{00000000-0005-0000-0000-0000961D0000}"/>
    <cellStyle name="SAPBEXHLevel3 5 2 5 2" xfId="3646" xr:uid="{00000000-0005-0000-0000-0000971D0000}"/>
    <cellStyle name="SAPBEXHLevel3 5 2 5 3" xfId="7705" xr:uid="{00000000-0005-0000-0000-0000981D0000}"/>
    <cellStyle name="SAPBEXHLevel3 5 2 5 4" xfId="9117" xr:uid="{00000000-0005-0000-0000-0000991D0000}"/>
    <cellStyle name="SAPBEXHLevel3 5 2 6" xfId="4056" xr:uid="{00000000-0005-0000-0000-00009A1D0000}"/>
    <cellStyle name="SAPBEXHLevel3 5 2 7" xfId="5902" xr:uid="{00000000-0005-0000-0000-00009B1D0000}"/>
    <cellStyle name="SAPBEXHLevel3 5 2 8" xfId="5933" xr:uid="{00000000-0005-0000-0000-00009C1D0000}"/>
    <cellStyle name="SAPBEXHLevel3 5 3" xfId="2147" xr:uid="{00000000-0005-0000-0000-00009D1D0000}"/>
    <cellStyle name="SAPBEXHLevel3 5 3 2" xfId="4289" xr:uid="{00000000-0005-0000-0000-00009E1D0000}"/>
    <cellStyle name="SAPBEXHLevel3 5 3 3" xfId="6653" xr:uid="{00000000-0005-0000-0000-00009F1D0000}"/>
    <cellStyle name="SAPBEXHLevel3 5 3 4" xfId="8118" xr:uid="{00000000-0005-0000-0000-0000A01D0000}"/>
    <cellStyle name="SAPBEXHLevel3 5 4" xfId="2882" xr:uid="{00000000-0005-0000-0000-0000A11D0000}"/>
    <cellStyle name="SAPBEXHLevel3 5 4 2" xfId="4766" xr:uid="{00000000-0005-0000-0000-0000A21D0000}"/>
    <cellStyle name="SAPBEXHLevel3 5 4 3" xfId="7103" xr:uid="{00000000-0005-0000-0000-0000A31D0000}"/>
    <cellStyle name="SAPBEXHLevel3 5 4 4" xfId="8515" xr:uid="{00000000-0005-0000-0000-0000A41D0000}"/>
    <cellStyle name="SAPBEXHLevel3 5 5" xfId="1873" xr:uid="{00000000-0005-0000-0000-0000A51D0000}"/>
    <cellStyle name="SAPBEXHLevel3 5 5 2" xfId="4862" xr:uid="{00000000-0005-0000-0000-0000A61D0000}"/>
    <cellStyle name="SAPBEXHLevel3 5 5 3" xfId="6468" xr:uid="{00000000-0005-0000-0000-0000A71D0000}"/>
    <cellStyle name="SAPBEXHLevel3 5 5 4" xfId="7951" xr:uid="{00000000-0005-0000-0000-0000A81D0000}"/>
    <cellStyle name="SAPBEXHLevel3 5 6" xfId="1713" xr:uid="{00000000-0005-0000-0000-0000A91D0000}"/>
    <cellStyle name="SAPBEXHLevel3 5 6 2" xfId="5371" xr:uid="{00000000-0005-0000-0000-0000AA1D0000}"/>
    <cellStyle name="SAPBEXHLevel3 5 6 3" xfId="4798" xr:uid="{00000000-0005-0000-0000-0000AB1D0000}"/>
    <cellStyle name="SAPBEXHLevel3 5 6 4" xfId="4976" xr:uid="{00000000-0005-0000-0000-0000AC1D0000}"/>
    <cellStyle name="SAPBEXHLevel3 5 7" xfId="5452" xr:uid="{00000000-0005-0000-0000-0000AD1D0000}"/>
    <cellStyle name="SAPBEXHLevel3 5 8" xfId="5274" xr:uid="{00000000-0005-0000-0000-0000AE1D0000}"/>
    <cellStyle name="SAPBEXHLevel3 5 9" xfId="6794" xr:uid="{00000000-0005-0000-0000-0000AF1D0000}"/>
    <cellStyle name="SAPBEXHLevel3 6" xfId="359" xr:uid="{00000000-0005-0000-0000-0000B01D0000}"/>
    <cellStyle name="SAPBEXHLevel3 6 2" xfId="1001" xr:uid="{00000000-0005-0000-0000-0000B11D0000}"/>
    <cellStyle name="SAPBEXHLevel3 6 2 2" xfId="1449" xr:uid="{00000000-0005-0000-0000-0000B21D0000}"/>
    <cellStyle name="SAPBEXHLevel3 6 2 2 2" xfId="2609" xr:uid="{00000000-0005-0000-0000-0000B31D0000}"/>
    <cellStyle name="SAPBEXHLevel3 6 2 2 2 2" xfId="4447" xr:uid="{00000000-0005-0000-0000-0000B41D0000}"/>
    <cellStyle name="SAPBEXHLevel3 6 2 2 2 3" xfId="6926" xr:uid="{00000000-0005-0000-0000-0000B51D0000}"/>
    <cellStyle name="SAPBEXHLevel3 6 2 2 2 4" xfId="8355" xr:uid="{00000000-0005-0000-0000-0000B61D0000}"/>
    <cellStyle name="SAPBEXHLevel3 6 2 2 3" xfId="3157" xr:uid="{00000000-0005-0000-0000-0000B71D0000}"/>
    <cellStyle name="SAPBEXHLevel3 6 2 2 3 2" xfId="4952" xr:uid="{00000000-0005-0000-0000-0000B81D0000}"/>
    <cellStyle name="SAPBEXHLevel3 6 2 2 3 3" xfId="7378" xr:uid="{00000000-0005-0000-0000-0000B91D0000}"/>
    <cellStyle name="SAPBEXHLevel3 6 2 2 3 4" xfId="8790" xr:uid="{00000000-0005-0000-0000-0000BA1D0000}"/>
    <cellStyle name="SAPBEXHLevel3 6 2 2 4" xfId="3338" xr:uid="{00000000-0005-0000-0000-0000BB1D0000}"/>
    <cellStyle name="SAPBEXHLevel3 6 2 2 4 2" xfId="3748" xr:uid="{00000000-0005-0000-0000-0000BC1D0000}"/>
    <cellStyle name="SAPBEXHLevel3 6 2 2 4 3" xfId="7559" xr:uid="{00000000-0005-0000-0000-0000BD1D0000}"/>
    <cellStyle name="SAPBEXHLevel3 6 2 2 4 4" xfId="8971" xr:uid="{00000000-0005-0000-0000-0000BE1D0000}"/>
    <cellStyle name="SAPBEXHLevel3 6 2 2 5" xfId="3500" xr:uid="{00000000-0005-0000-0000-0000BF1D0000}"/>
    <cellStyle name="SAPBEXHLevel3 6 2 2 5 2" xfId="4210" xr:uid="{00000000-0005-0000-0000-0000C01D0000}"/>
    <cellStyle name="SAPBEXHLevel3 6 2 2 5 3" xfId="7721" xr:uid="{00000000-0005-0000-0000-0000C11D0000}"/>
    <cellStyle name="SAPBEXHLevel3 6 2 2 5 4" xfId="9133" xr:uid="{00000000-0005-0000-0000-0000C21D0000}"/>
    <cellStyle name="SAPBEXHLevel3 6 2 2 6" xfId="4400" xr:uid="{00000000-0005-0000-0000-0000C31D0000}"/>
    <cellStyle name="SAPBEXHLevel3 6 2 2 7" xfId="6166" xr:uid="{00000000-0005-0000-0000-0000C41D0000}"/>
    <cellStyle name="SAPBEXHLevel3 6 2 2 8" xfId="5598" xr:uid="{00000000-0005-0000-0000-0000C51D0000}"/>
    <cellStyle name="SAPBEXHLevel3 6 2 3" xfId="2162" xr:uid="{00000000-0005-0000-0000-0000C61D0000}"/>
    <cellStyle name="SAPBEXHLevel3 6 2 3 2" xfId="4121" xr:uid="{00000000-0005-0000-0000-0000C71D0000}"/>
    <cellStyle name="SAPBEXHLevel3 6 2 3 3" xfId="6668" xr:uid="{00000000-0005-0000-0000-0000C81D0000}"/>
    <cellStyle name="SAPBEXHLevel3 6 2 3 4" xfId="8133" xr:uid="{00000000-0005-0000-0000-0000C91D0000}"/>
    <cellStyle name="SAPBEXHLevel3 6 2 4" xfId="2897" xr:uid="{00000000-0005-0000-0000-0000CA1D0000}"/>
    <cellStyle name="SAPBEXHLevel3 6 2 4 2" xfId="5869" xr:uid="{00000000-0005-0000-0000-0000CB1D0000}"/>
    <cellStyle name="SAPBEXHLevel3 6 2 4 3" xfId="7118" xr:uid="{00000000-0005-0000-0000-0000CC1D0000}"/>
    <cellStyle name="SAPBEXHLevel3 6 2 4 4" xfId="8530" xr:uid="{00000000-0005-0000-0000-0000CD1D0000}"/>
    <cellStyle name="SAPBEXHLevel3 6 2 5" xfId="2842" xr:uid="{00000000-0005-0000-0000-0000CE1D0000}"/>
    <cellStyle name="SAPBEXHLevel3 6 2 5 2" xfId="4787" xr:uid="{00000000-0005-0000-0000-0000CF1D0000}"/>
    <cellStyle name="SAPBEXHLevel3 6 2 5 3" xfId="7063" xr:uid="{00000000-0005-0000-0000-0000D01D0000}"/>
    <cellStyle name="SAPBEXHLevel3 6 2 5 4" xfId="8475" xr:uid="{00000000-0005-0000-0000-0000D11D0000}"/>
    <cellStyle name="SAPBEXHLevel3 6 2 6" xfId="1957" xr:uid="{00000000-0005-0000-0000-0000D21D0000}"/>
    <cellStyle name="SAPBEXHLevel3 6 2 6 2" xfId="4282" xr:uid="{00000000-0005-0000-0000-0000D31D0000}"/>
    <cellStyle name="SAPBEXHLevel3 6 2 6 3" xfId="6545" xr:uid="{00000000-0005-0000-0000-0000D41D0000}"/>
    <cellStyle name="SAPBEXHLevel3 6 2 6 4" xfId="8026" xr:uid="{00000000-0005-0000-0000-0000D51D0000}"/>
    <cellStyle name="SAPBEXHLevel3 6 2 7" xfId="5456" xr:uid="{00000000-0005-0000-0000-0000D61D0000}"/>
    <cellStyle name="SAPBEXHLevel3 6 2 8" xfId="4755" xr:uid="{00000000-0005-0000-0000-0000D71D0000}"/>
    <cellStyle name="SAPBEXHLevel3 6 2 9" xfId="7057" xr:uid="{00000000-0005-0000-0000-0000D81D0000}"/>
    <cellStyle name="SAPBEXHLevel3 6 3" xfId="368" xr:uid="{00000000-0005-0000-0000-0000D91D0000}"/>
    <cellStyle name="SAPBEXHLevel3 6 3 2" xfId="1009" xr:uid="{00000000-0005-0000-0000-0000DA1D0000}"/>
    <cellStyle name="SAPBEXHLevel3 6 3 2 2" xfId="1457" xr:uid="{00000000-0005-0000-0000-0000DB1D0000}"/>
    <cellStyle name="SAPBEXHLevel3 6 3 2 2 2" xfId="2617" xr:uid="{00000000-0005-0000-0000-0000DC1D0000}"/>
    <cellStyle name="SAPBEXHLevel3 6 3 2 2 2 2" xfId="6039" xr:uid="{00000000-0005-0000-0000-0000DD1D0000}"/>
    <cellStyle name="SAPBEXHLevel3 6 3 2 2 2 3" xfId="6934" xr:uid="{00000000-0005-0000-0000-0000DE1D0000}"/>
    <cellStyle name="SAPBEXHLevel3 6 3 2 2 2 4" xfId="8363" xr:uid="{00000000-0005-0000-0000-0000DF1D0000}"/>
    <cellStyle name="SAPBEXHLevel3 6 3 2 2 3" xfId="3165" xr:uid="{00000000-0005-0000-0000-0000E01D0000}"/>
    <cellStyle name="SAPBEXHLevel3 6 3 2 2 3 2" xfId="4474" xr:uid="{00000000-0005-0000-0000-0000E11D0000}"/>
    <cellStyle name="SAPBEXHLevel3 6 3 2 2 3 3" xfId="7386" xr:uid="{00000000-0005-0000-0000-0000E21D0000}"/>
    <cellStyle name="SAPBEXHLevel3 6 3 2 2 3 4" xfId="8798" xr:uid="{00000000-0005-0000-0000-0000E31D0000}"/>
    <cellStyle name="SAPBEXHLevel3 6 3 2 2 4" xfId="3346" xr:uid="{00000000-0005-0000-0000-0000E41D0000}"/>
    <cellStyle name="SAPBEXHLevel3 6 3 2 2 4 2" xfId="3742" xr:uid="{00000000-0005-0000-0000-0000E51D0000}"/>
    <cellStyle name="SAPBEXHLevel3 6 3 2 2 4 3" xfId="7567" xr:uid="{00000000-0005-0000-0000-0000E61D0000}"/>
    <cellStyle name="SAPBEXHLevel3 6 3 2 2 4 4" xfId="8979" xr:uid="{00000000-0005-0000-0000-0000E71D0000}"/>
    <cellStyle name="SAPBEXHLevel3 6 3 2 2 5" xfId="3508" xr:uid="{00000000-0005-0000-0000-0000E81D0000}"/>
    <cellStyle name="SAPBEXHLevel3 6 3 2 2 5 2" xfId="3630" xr:uid="{00000000-0005-0000-0000-0000E91D0000}"/>
    <cellStyle name="SAPBEXHLevel3 6 3 2 2 5 3" xfId="7729" xr:uid="{00000000-0005-0000-0000-0000EA1D0000}"/>
    <cellStyle name="SAPBEXHLevel3 6 3 2 2 5 4" xfId="9141" xr:uid="{00000000-0005-0000-0000-0000EB1D0000}"/>
    <cellStyle name="SAPBEXHLevel3 6 3 2 2 6" xfId="5612" xr:uid="{00000000-0005-0000-0000-0000EC1D0000}"/>
    <cellStyle name="SAPBEXHLevel3 6 3 2 2 7" xfId="5927" xr:uid="{00000000-0005-0000-0000-0000ED1D0000}"/>
    <cellStyle name="SAPBEXHLevel3 6 3 2 2 8" xfId="4453" xr:uid="{00000000-0005-0000-0000-0000EE1D0000}"/>
    <cellStyle name="SAPBEXHLevel3 6 3 2 3" xfId="2170" xr:uid="{00000000-0005-0000-0000-0000EF1D0000}"/>
    <cellStyle name="SAPBEXHLevel3 6 3 2 3 2" xfId="4100" xr:uid="{00000000-0005-0000-0000-0000F01D0000}"/>
    <cellStyle name="SAPBEXHLevel3 6 3 2 3 3" xfId="6676" xr:uid="{00000000-0005-0000-0000-0000F11D0000}"/>
    <cellStyle name="SAPBEXHLevel3 6 3 2 3 4" xfId="8141" xr:uid="{00000000-0005-0000-0000-0000F21D0000}"/>
    <cellStyle name="SAPBEXHLevel3 6 3 2 4" xfId="2905" xr:uid="{00000000-0005-0000-0000-0000F31D0000}"/>
    <cellStyle name="SAPBEXHLevel3 6 3 2 4 2" xfId="4754" xr:uid="{00000000-0005-0000-0000-0000F41D0000}"/>
    <cellStyle name="SAPBEXHLevel3 6 3 2 4 3" xfId="7126" xr:uid="{00000000-0005-0000-0000-0000F51D0000}"/>
    <cellStyle name="SAPBEXHLevel3 6 3 2 4 4" xfId="8538" xr:uid="{00000000-0005-0000-0000-0000F61D0000}"/>
    <cellStyle name="SAPBEXHLevel3 6 3 2 5" xfId="1996" xr:uid="{00000000-0005-0000-0000-0000F71D0000}"/>
    <cellStyle name="SAPBEXHLevel3 6 3 2 5 2" xfId="5181" xr:uid="{00000000-0005-0000-0000-0000F81D0000}"/>
    <cellStyle name="SAPBEXHLevel3 6 3 2 5 3" xfId="6584" xr:uid="{00000000-0005-0000-0000-0000F91D0000}"/>
    <cellStyle name="SAPBEXHLevel3 6 3 2 5 4" xfId="8065" xr:uid="{00000000-0005-0000-0000-0000FA1D0000}"/>
    <cellStyle name="SAPBEXHLevel3 6 3 2 6" xfId="2858" xr:uid="{00000000-0005-0000-0000-0000FB1D0000}"/>
    <cellStyle name="SAPBEXHLevel3 6 3 2 6 2" xfId="6255" xr:uid="{00000000-0005-0000-0000-0000FC1D0000}"/>
    <cellStyle name="SAPBEXHLevel3 6 3 2 6 3" xfId="7079" xr:uid="{00000000-0005-0000-0000-0000FD1D0000}"/>
    <cellStyle name="SAPBEXHLevel3 6 3 2 6 4" xfId="8491" xr:uid="{00000000-0005-0000-0000-0000FE1D0000}"/>
    <cellStyle name="SAPBEXHLevel3 6 3 2 7" xfId="6013" xr:uid="{00000000-0005-0000-0000-0000FF1D0000}"/>
    <cellStyle name="SAPBEXHLevel3 6 3 2 8" xfId="5224" xr:uid="{00000000-0005-0000-0000-0000001E0000}"/>
    <cellStyle name="SAPBEXHLevel3 6 3 2 9" xfId="6221" xr:uid="{00000000-0005-0000-0000-0000011E0000}"/>
    <cellStyle name="SAPBEXHLevel3 6 3 3" xfId="1273" xr:uid="{00000000-0005-0000-0000-0000021E0000}"/>
    <cellStyle name="SAPBEXHLevel3 6 3 3 2" xfId="2433" xr:uid="{00000000-0005-0000-0000-0000031E0000}"/>
    <cellStyle name="SAPBEXHLevel3 6 3 3 2 2" xfId="4430" xr:uid="{00000000-0005-0000-0000-0000041E0000}"/>
    <cellStyle name="SAPBEXHLevel3 6 3 3 2 3" xfId="6844" xr:uid="{00000000-0005-0000-0000-0000051E0000}"/>
    <cellStyle name="SAPBEXHLevel3 6 3 3 2 4" xfId="8291" xr:uid="{00000000-0005-0000-0000-0000061E0000}"/>
    <cellStyle name="SAPBEXHLevel3 6 3 3 3" xfId="3073" xr:uid="{00000000-0005-0000-0000-0000071E0000}"/>
    <cellStyle name="SAPBEXHLevel3 6 3 3 3 2" xfId="5317" xr:uid="{00000000-0005-0000-0000-0000081E0000}"/>
    <cellStyle name="SAPBEXHLevel3 6 3 3 3 3" xfId="7294" xr:uid="{00000000-0005-0000-0000-0000091E0000}"/>
    <cellStyle name="SAPBEXHLevel3 6 3 3 3 4" xfId="8706" xr:uid="{00000000-0005-0000-0000-00000A1E0000}"/>
    <cellStyle name="SAPBEXHLevel3 6 3 3 4" xfId="1937" xr:uid="{00000000-0005-0000-0000-00000B1E0000}"/>
    <cellStyle name="SAPBEXHLevel3 6 3 3 4 2" xfId="5709" xr:uid="{00000000-0005-0000-0000-00000C1E0000}"/>
    <cellStyle name="SAPBEXHLevel3 6 3 3 4 3" xfId="6532" xr:uid="{00000000-0005-0000-0000-00000D1E0000}"/>
    <cellStyle name="SAPBEXHLevel3 6 3 3 4 4" xfId="8015" xr:uid="{00000000-0005-0000-0000-00000E1E0000}"/>
    <cellStyle name="SAPBEXHLevel3 6 3 3 5" xfId="1715" xr:uid="{00000000-0005-0000-0000-00000F1E0000}"/>
    <cellStyle name="SAPBEXHLevel3 6 3 3 5 2" xfId="4851" xr:uid="{00000000-0005-0000-0000-0000101E0000}"/>
    <cellStyle name="SAPBEXHLevel3 6 3 3 5 3" xfId="5648" xr:uid="{00000000-0005-0000-0000-0000111E0000}"/>
    <cellStyle name="SAPBEXHLevel3 6 3 3 5 4" xfId="4584" xr:uid="{00000000-0005-0000-0000-0000121E0000}"/>
    <cellStyle name="SAPBEXHLevel3 6 3 3 6" xfId="4694" xr:uid="{00000000-0005-0000-0000-0000131E0000}"/>
    <cellStyle name="SAPBEXHLevel3 6 3 3 7" xfId="4716" xr:uid="{00000000-0005-0000-0000-0000141E0000}"/>
    <cellStyle name="SAPBEXHLevel3 6 3 3 8" xfId="4041" xr:uid="{00000000-0005-0000-0000-0000151E0000}"/>
    <cellStyle name="SAPBEXHLevel3 6 4" xfId="1265" xr:uid="{00000000-0005-0000-0000-0000161E0000}"/>
    <cellStyle name="SAPBEXHLevel3 6 4 2" xfId="2425" xr:uid="{00000000-0005-0000-0000-0000171E0000}"/>
    <cellStyle name="SAPBEXHLevel3 6 4 2 2" xfId="5038" xr:uid="{00000000-0005-0000-0000-0000181E0000}"/>
    <cellStyle name="SAPBEXHLevel3 6 4 2 3" xfId="6836" xr:uid="{00000000-0005-0000-0000-0000191E0000}"/>
    <cellStyle name="SAPBEXHLevel3 6 4 2 4" xfId="8283" xr:uid="{00000000-0005-0000-0000-00001A1E0000}"/>
    <cellStyle name="SAPBEXHLevel3 6 4 3" xfId="3065" xr:uid="{00000000-0005-0000-0000-00001B1E0000}"/>
    <cellStyle name="SAPBEXHLevel3 6 4 3 2" xfId="6126" xr:uid="{00000000-0005-0000-0000-00001C1E0000}"/>
    <cellStyle name="SAPBEXHLevel3 6 4 3 3" xfId="7286" xr:uid="{00000000-0005-0000-0000-00001D1E0000}"/>
    <cellStyle name="SAPBEXHLevel3 6 4 3 4" xfId="8698" xr:uid="{00000000-0005-0000-0000-00001E1E0000}"/>
    <cellStyle name="SAPBEXHLevel3 6 4 4" xfId="1806" xr:uid="{00000000-0005-0000-0000-00001F1E0000}"/>
    <cellStyle name="SAPBEXHLevel3 6 4 4 2" xfId="5509" xr:uid="{00000000-0005-0000-0000-0000201E0000}"/>
    <cellStyle name="SAPBEXHLevel3 6 4 4 3" xfId="6405" xr:uid="{00000000-0005-0000-0000-0000211E0000}"/>
    <cellStyle name="SAPBEXHLevel3 6 4 4 4" xfId="7889" xr:uid="{00000000-0005-0000-0000-0000221E0000}"/>
    <cellStyle name="SAPBEXHLevel3 6 4 5" xfId="1718" xr:uid="{00000000-0005-0000-0000-0000231E0000}"/>
    <cellStyle name="SAPBEXHLevel3 6 4 5 2" xfId="5148" xr:uid="{00000000-0005-0000-0000-0000241E0000}"/>
    <cellStyle name="SAPBEXHLevel3 6 4 5 3" xfId="4392" xr:uid="{00000000-0005-0000-0000-0000251E0000}"/>
    <cellStyle name="SAPBEXHLevel3 6 4 5 4" xfId="4914" xr:uid="{00000000-0005-0000-0000-0000261E0000}"/>
    <cellStyle name="SAPBEXHLevel3 6 4 6" xfId="5002" xr:uid="{00000000-0005-0000-0000-0000271E0000}"/>
    <cellStyle name="SAPBEXHLevel3 6 4 7" xfId="6075" xr:uid="{00000000-0005-0000-0000-0000281E0000}"/>
    <cellStyle name="SAPBEXHLevel3 6 4 8" xfId="6122" xr:uid="{00000000-0005-0000-0000-0000291E0000}"/>
    <cellStyle name="SAPBEXHLevel3 7" xfId="1250" xr:uid="{00000000-0005-0000-0000-00002A1E0000}"/>
    <cellStyle name="SAPBEXHLevel3 7 2" xfId="2410" xr:uid="{00000000-0005-0000-0000-00002B1E0000}"/>
    <cellStyle name="SAPBEXHLevel3 7 2 2" xfId="5615" xr:uid="{00000000-0005-0000-0000-00002C1E0000}"/>
    <cellStyle name="SAPBEXHLevel3 7 2 3" xfId="6821" xr:uid="{00000000-0005-0000-0000-00002D1E0000}"/>
    <cellStyle name="SAPBEXHLevel3 7 2 4" xfId="8268" xr:uid="{00000000-0005-0000-0000-00002E1E0000}"/>
    <cellStyle name="SAPBEXHLevel3 7 3" xfId="3050" xr:uid="{00000000-0005-0000-0000-00002F1E0000}"/>
    <cellStyle name="SAPBEXHLevel3 7 3 2" xfId="4939" xr:uid="{00000000-0005-0000-0000-0000301E0000}"/>
    <cellStyle name="SAPBEXHLevel3 7 3 3" xfId="7271" xr:uid="{00000000-0005-0000-0000-0000311E0000}"/>
    <cellStyle name="SAPBEXHLevel3 7 3 4" xfId="8683" xr:uid="{00000000-0005-0000-0000-0000321E0000}"/>
    <cellStyle name="SAPBEXHLevel3 7 4" xfId="1697" xr:uid="{00000000-0005-0000-0000-0000331E0000}"/>
    <cellStyle name="SAPBEXHLevel3 7 4 2" xfId="5730" xr:uid="{00000000-0005-0000-0000-0000341E0000}"/>
    <cellStyle name="SAPBEXHLevel3 7 4 3" xfId="3886" xr:uid="{00000000-0005-0000-0000-0000351E0000}"/>
    <cellStyle name="SAPBEXHLevel3 7 4 4" xfId="4706" xr:uid="{00000000-0005-0000-0000-0000361E0000}"/>
    <cellStyle name="SAPBEXHLevel3 7 5" xfId="1709" xr:uid="{00000000-0005-0000-0000-0000371E0000}"/>
    <cellStyle name="SAPBEXHLevel3 7 5 2" xfId="4404" xr:uid="{00000000-0005-0000-0000-0000381E0000}"/>
    <cellStyle name="SAPBEXHLevel3 7 5 3" xfId="4082" xr:uid="{00000000-0005-0000-0000-0000391E0000}"/>
    <cellStyle name="SAPBEXHLevel3 7 5 4" xfId="4908" xr:uid="{00000000-0005-0000-0000-00003A1E0000}"/>
    <cellStyle name="SAPBEXHLevel3 7 6" xfId="4940" xr:uid="{00000000-0005-0000-0000-00003B1E0000}"/>
    <cellStyle name="SAPBEXHLevel3 7 7" xfId="6208" xr:uid="{00000000-0005-0000-0000-00003C1E0000}"/>
    <cellStyle name="SAPBEXHLevel3 7 8" xfId="4570" xr:uid="{00000000-0005-0000-0000-00003D1E0000}"/>
    <cellStyle name="SAPBEXHLevel3X" xfId="339" xr:uid="{00000000-0005-0000-0000-00003E1E0000}"/>
    <cellStyle name="SAPBEXHLevel3X 2" xfId="986" xr:uid="{00000000-0005-0000-0000-00003F1E0000}"/>
    <cellStyle name="SAPBEXHLevel3X 2 2" xfId="1434" xr:uid="{00000000-0005-0000-0000-0000401E0000}"/>
    <cellStyle name="SAPBEXHLevel3X 2 2 2" xfId="2594" xr:uid="{00000000-0005-0000-0000-0000411E0000}"/>
    <cellStyle name="SAPBEXHLevel3X 2 2 2 2" xfId="6219" xr:uid="{00000000-0005-0000-0000-0000421E0000}"/>
    <cellStyle name="SAPBEXHLevel3X 2 2 2 3" xfId="6911" xr:uid="{00000000-0005-0000-0000-0000431E0000}"/>
    <cellStyle name="SAPBEXHLevel3X 2 2 2 4" xfId="8340" xr:uid="{00000000-0005-0000-0000-0000441E0000}"/>
    <cellStyle name="SAPBEXHLevel3X 2 2 3" xfId="3142" xr:uid="{00000000-0005-0000-0000-0000451E0000}"/>
    <cellStyle name="SAPBEXHLevel3X 2 2 3 2" xfId="6036" xr:uid="{00000000-0005-0000-0000-0000461E0000}"/>
    <cellStyle name="SAPBEXHLevel3X 2 2 3 3" xfId="7363" xr:uid="{00000000-0005-0000-0000-0000471E0000}"/>
    <cellStyle name="SAPBEXHLevel3X 2 2 3 4" xfId="8775" xr:uid="{00000000-0005-0000-0000-0000481E0000}"/>
    <cellStyle name="SAPBEXHLevel3X 2 2 4" xfId="3323" xr:uid="{00000000-0005-0000-0000-0000491E0000}"/>
    <cellStyle name="SAPBEXHLevel3X 2 2 4 2" xfId="3759" xr:uid="{00000000-0005-0000-0000-00004A1E0000}"/>
    <cellStyle name="SAPBEXHLevel3X 2 2 4 3" xfId="7544" xr:uid="{00000000-0005-0000-0000-00004B1E0000}"/>
    <cellStyle name="SAPBEXHLevel3X 2 2 4 4" xfId="8956" xr:uid="{00000000-0005-0000-0000-00004C1E0000}"/>
    <cellStyle name="SAPBEXHLevel3X 2 2 5" xfId="3485" xr:uid="{00000000-0005-0000-0000-00004D1E0000}"/>
    <cellStyle name="SAPBEXHLevel3X 2 2 5 2" xfId="4214" xr:uid="{00000000-0005-0000-0000-00004E1E0000}"/>
    <cellStyle name="SAPBEXHLevel3X 2 2 5 3" xfId="7706" xr:uid="{00000000-0005-0000-0000-00004F1E0000}"/>
    <cellStyle name="SAPBEXHLevel3X 2 2 5 4" xfId="9118" xr:uid="{00000000-0005-0000-0000-0000501E0000}"/>
    <cellStyle name="SAPBEXHLevel3X 2 2 6" xfId="4055" xr:uid="{00000000-0005-0000-0000-0000511E0000}"/>
    <cellStyle name="SAPBEXHLevel3X 2 2 7" xfId="5894" xr:uid="{00000000-0005-0000-0000-0000521E0000}"/>
    <cellStyle name="SAPBEXHLevel3X 2 2 8" xfId="5031" xr:uid="{00000000-0005-0000-0000-0000531E0000}"/>
    <cellStyle name="SAPBEXHLevel3X 2 3" xfId="2148" xr:uid="{00000000-0005-0000-0000-0000541E0000}"/>
    <cellStyle name="SAPBEXHLevel3X 2 3 2" xfId="4094" xr:uid="{00000000-0005-0000-0000-0000551E0000}"/>
    <cellStyle name="SAPBEXHLevel3X 2 3 3" xfId="6654" xr:uid="{00000000-0005-0000-0000-0000561E0000}"/>
    <cellStyle name="SAPBEXHLevel3X 2 3 4" xfId="8119" xr:uid="{00000000-0005-0000-0000-0000571E0000}"/>
    <cellStyle name="SAPBEXHLevel3X 2 4" xfId="2883" xr:uid="{00000000-0005-0000-0000-0000581E0000}"/>
    <cellStyle name="SAPBEXHLevel3X 2 4 2" xfId="4433" xr:uid="{00000000-0005-0000-0000-0000591E0000}"/>
    <cellStyle name="SAPBEXHLevel3X 2 4 3" xfId="7104" xr:uid="{00000000-0005-0000-0000-00005A1E0000}"/>
    <cellStyle name="SAPBEXHLevel3X 2 4 4" xfId="8516" xr:uid="{00000000-0005-0000-0000-00005B1E0000}"/>
    <cellStyle name="SAPBEXHLevel3X 2 5" xfId="1989" xr:uid="{00000000-0005-0000-0000-00005C1E0000}"/>
    <cellStyle name="SAPBEXHLevel3X 2 5 2" xfId="5140" xr:uid="{00000000-0005-0000-0000-00005D1E0000}"/>
    <cellStyle name="SAPBEXHLevel3X 2 5 3" xfId="6577" xr:uid="{00000000-0005-0000-0000-00005E1E0000}"/>
    <cellStyle name="SAPBEXHLevel3X 2 5 4" xfId="8058" xr:uid="{00000000-0005-0000-0000-00005F1E0000}"/>
    <cellStyle name="SAPBEXHLevel3X 2 6" xfId="3112" xr:uid="{00000000-0005-0000-0000-0000601E0000}"/>
    <cellStyle name="SAPBEXHLevel3X 2 6 2" xfId="5960" xr:uid="{00000000-0005-0000-0000-0000611E0000}"/>
    <cellStyle name="SAPBEXHLevel3X 2 6 3" xfId="7333" xr:uid="{00000000-0005-0000-0000-0000621E0000}"/>
    <cellStyle name="SAPBEXHLevel3X 2 6 4" xfId="8745" xr:uid="{00000000-0005-0000-0000-0000631E0000}"/>
    <cellStyle name="SAPBEXHLevel3X 2 7" xfId="4606" xr:uid="{00000000-0005-0000-0000-0000641E0000}"/>
    <cellStyle name="SAPBEXHLevel3X 2 8" xfId="4894" xr:uid="{00000000-0005-0000-0000-0000651E0000}"/>
    <cellStyle name="SAPBEXHLevel3X 2 9" xfId="7052" xr:uid="{00000000-0005-0000-0000-0000661E0000}"/>
    <cellStyle name="SAPBEXHLevel3X 3" xfId="1251" xr:uid="{00000000-0005-0000-0000-0000671E0000}"/>
    <cellStyle name="SAPBEXHLevel3X 3 2" xfId="2411" xr:uid="{00000000-0005-0000-0000-0000681E0000}"/>
    <cellStyle name="SAPBEXHLevel3X 3 2 2" xfId="4767" xr:uid="{00000000-0005-0000-0000-0000691E0000}"/>
    <cellStyle name="SAPBEXHLevel3X 3 2 3" xfId="6822" xr:uid="{00000000-0005-0000-0000-00006A1E0000}"/>
    <cellStyle name="SAPBEXHLevel3X 3 2 4" xfId="8269" xr:uid="{00000000-0005-0000-0000-00006B1E0000}"/>
    <cellStyle name="SAPBEXHLevel3X 3 3" xfId="3051" xr:uid="{00000000-0005-0000-0000-00006C1E0000}"/>
    <cellStyle name="SAPBEXHLevel3X 3 3 2" xfId="5742" xr:uid="{00000000-0005-0000-0000-00006D1E0000}"/>
    <cellStyle name="SAPBEXHLevel3X 3 3 3" xfId="7272" xr:uid="{00000000-0005-0000-0000-00006E1E0000}"/>
    <cellStyle name="SAPBEXHLevel3X 3 3 4" xfId="8684" xr:uid="{00000000-0005-0000-0000-00006F1E0000}"/>
    <cellStyle name="SAPBEXHLevel3X 3 4" xfId="1923" xr:uid="{00000000-0005-0000-0000-0000701E0000}"/>
    <cellStyle name="SAPBEXHLevel3X 3 4 2" xfId="4541" xr:uid="{00000000-0005-0000-0000-0000711E0000}"/>
    <cellStyle name="SAPBEXHLevel3X 3 4 3" xfId="6518" xr:uid="{00000000-0005-0000-0000-0000721E0000}"/>
    <cellStyle name="SAPBEXHLevel3X 3 4 4" xfId="8001" xr:uid="{00000000-0005-0000-0000-0000731E0000}"/>
    <cellStyle name="SAPBEXHLevel3X 3 5" xfId="2022" xr:uid="{00000000-0005-0000-0000-0000741E0000}"/>
    <cellStyle name="SAPBEXHLevel3X 3 5 2" xfId="4988" xr:uid="{00000000-0005-0000-0000-0000751E0000}"/>
    <cellStyle name="SAPBEXHLevel3X 3 5 3" xfId="6610" xr:uid="{00000000-0005-0000-0000-0000761E0000}"/>
    <cellStyle name="SAPBEXHLevel3X 3 5 4" xfId="8091" xr:uid="{00000000-0005-0000-0000-0000771E0000}"/>
    <cellStyle name="SAPBEXHLevel3X 3 6" xfId="5760" xr:uid="{00000000-0005-0000-0000-0000781E0000}"/>
    <cellStyle name="SAPBEXHLevel3X 3 7" xfId="5241" xr:uid="{00000000-0005-0000-0000-0000791E0000}"/>
    <cellStyle name="SAPBEXHLevel3X 3 8" xfId="4660" xr:uid="{00000000-0005-0000-0000-00007A1E0000}"/>
    <cellStyle name="SAPBEXinputData" xfId="340" xr:uid="{00000000-0005-0000-0000-00007B1E0000}"/>
    <cellStyle name="SAPBEXinputData 2" xfId="987" xr:uid="{00000000-0005-0000-0000-00007C1E0000}"/>
    <cellStyle name="SAPBEXinputData 2 2" xfId="1435" xr:uid="{00000000-0005-0000-0000-00007D1E0000}"/>
    <cellStyle name="SAPBEXinputData 2 2 2" xfId="2595" xr:uid="{00000000-0005-0000-0000-00007E1E0000}"/>
    <cellStyle name="SAPBEXinputData 2 2 2 2" xfId="6106" xr:uid="{00000000-0005-0000-0000-00007F1E0000}"/>
    <cellStyle name="SAPBEXinputData 2 2 2 3" xfId="6912" xr:uid="{00000000-0005-0000-0000-0000801E0000}"/>
    <cellStyle name="SAPBEXinputData 2 2 2 4" xfId="8341" xr:uid="{00000000-0005-0000-0000-0000811E0000}"/>
    <cellStyle name="SAPBEXinputData 2 2 3" xfId="3143" xr:uid="{00000000-0005-0000-0000-0000821E0000}"/>
    <cellStyle name="SAPBEXinputData 2 2 3 2" xfId="5658" xr:uid="{00000000-0005-0000-0000-0000831E0000}"/>
    <cellStyle name="SAPBEXinputData 2 2 3 3" xfId="7364" xr:uid="{00000000-0005-0000-0000-0000841E0000}"/>
    <cellStyle name="SAPBEXinputData 2 2 3 4" xfId="8776" xr:uid="{00000000-0005-0000-0000-0000851E0000}"/>
    <cellStyle name="SAPBEXinputData 2 2 4" xfId="3324" xr:uid="{00000000-0005-0000-0000-0000861E0000}"/>
    <cellStyle name="SAPBEXinputData 2 2 4 2" xfId="3758" xr:uid="{00000000-0005-0000-0000-0000871E0000}"/>
    <cellStyle name="SAPBEXinputData 2 2 4 3" xfId="7545" xr:uid="{00000000-0005-0000-0000-0000881E0000}"/>
    <cellStyle name="SAPBEXinputData 2 2 4 4" xfId="8957" xr:uid="{00000000-0005-0000-0000-0000891E0000}"/>
    <cellStyle name="SAPBEXinputData 2 2 5" xfId="3486" xr:uid="{00000000-0005-0000-0000-00008A1E0000}"/>
    <cellStyle name="SAPBEXinputData 2 2 5 2" xfId="3645" xr:uid="{00000000-0005-0000-0000-00008B1E0000}"/>
    <cellStyle name="SAPBEXinputData 2 2 5 3" xfId="7707" xr:uid="{00000000-0005-0000-0000-00008C1E0000}"/>
    <cellStyle name="SAPBEXinputData 2 2 5 4" xfId="9119" xr:uid="{00000000-0005-0000-0000-00008D1E0000}"/>
    <cellStyle name="SAPBEXinputData 2 2 6" xfId="4054" xr:uid="{00000000-0005-0000-0000-00008E1E0000}"/>
    <cellStyle name="SAPBEXinputData 2 2 7" xfId="5067" xr:uid="{00000000-0005-0000-0000-00008F1E0000}"/>
    <cellStyle name="SAPBEXinputData 2 2 8" xfId="5484" xr:uid="{00000000-0005-0000-0000-0000901E0000}"/>
    <cellStyle name="SAPBEXinputData 2 3" xfId="4377" xr:uid="{00000000-0005-0000-0000-0000911E0000}"/>
    <cellStyle name="SAPBEXresData" xfId="341" xr:uid="{00000000-0005-0000-0000-0000921E0000}"/>
    <cellStyle name="SAPBEXresData 2" xfId="988" xr:uid="{00000000-0005-0000-0000-0000931E0000}"/>
    <cellStyle name="SAPBEXresData 2 2" xfId="1436" xr:uid="{00000000-0005-0000-0000-0000941E0000}"/>
    <cellStyle name="SAPBEXresData 2 2 2" xfId="2596" xr:uid="{00000000-0005-0000-0000-0000951E0000}"/>
    <cellStyle name="SAPBEXresData 2 2 2 2" xfId="5973" xr:uid="{00000000-0005-0000-0000-0000961E0000}"/>
    <cellStyle name="SAPBEXresData 2 2 2 3" xfId="6913" xr:uid="{00000000-0005-0000-0000-0000971E0000}"/>
    <cellStyle name="SAPBEXresData 2 2 2 4" xfId="8342" xr:uid="{00000000-0005-0000-0000-0000981E0000}"/>
    <cellStyle name="SAPBEXresData 2 2 3" xfId="3144" xr:uid="{00000000-0005-0000-0000-0000991E0000}"/>
    <cellStyle name="SAPBEXresData 2 2 3 2" xfId="4807" xr:uid="{00000000-0005-0000-0000-00009A1E0000}"/>
    <cellStyle name="SAPBEXresData 2 2 3 3" xfId="7365" xr:uid="{00000000-0005-0000-0000-00009B1E0000}"/>
    <cellStyle name="SAPBEXresData 2 2 3 4" xfId="8777" xr:uid="{00000000-0005-0000-0000-00009C1E0000}"/>
    <cellStyle name="SAPBEXresData 2 2 4" xfId="3325" xr:uid="{00000000-0005-0000-0000-00009D1E0000}"/>
    <cellStyle name="SAPBEXresData 2 2 4 2" xfId="4259" xr:uid="{00000000-0005-0000-0000-00009E1E0000}"/>
    <cellStyle name="SAPBEXresData 2 2 4 3" xfId="7546" xr:uid="{00000000-0005-0000-0000-00009F1E0000}"/>
    <cellStyle name="SAPBEXresData 2 2 4 4" xfId="8958" xr:uid="{00000000-0005-0000-0000-0000A01E0000}"/>
    <cellStyle name="SAPBEXresData 2 2 5" xfId="3487" xr:uid="{00000000-0005-0000-0000-0000A11E0000}"/>
    <cellStyle name="SAPBEXresData 2 2 5 2" xfId="3644" xr:uid="{00000000-0005-0000-0000-0000A21E0000}"/>
    <cellStyle name="SAPBEXresData 2 2 5 3" xfId="7708" xr:uid="{00000000-0005-0000-0000-0000A31E0000}"/>
    <cellStyle name="SAPBEXresData 2 2 5 4" xfId="9120" xr:uid="{00000000-0005-0000-0000-0000A41E0000}"/>
    <cellStyle name="SAPBEXresData 2 2 6" xfId="4053" xr:uid="{00000000-0005-0000-0000-0000A51E0000}"/>
    <cellStyle name="SAPBEXresData 2 2 7" xfId="5060" xr:uid="{00000000-0005-0000-0000-0000A61E0000}"/>
    <cellStyle name="SAPBEXresData 2 2 8" xfId="5459" xr:uid="{00000000-0005-0000-0000-0000A71E0000}"/>
    <cellStyle name="SAPBEXresData 2 3" xfId="2149" xr:uid="{00000000-0005-0000-0000-0000A81E0000}"/>
    <cellStyle name="SAPBEXresData 2 3 2" xfId="3949" xr:uid="{00000000-0005-0000-0000-0000A91E0000}"/>
    <cellStyle name="SAPBEXresData 2 3 3" xfId="6655" xr:uid="{00000000-0005-0000-0000-0000AA1E0000}"/>
    <cellStyle name="SAPBEXresData 2 3 4" xfId="8120" xr:uid="{00000000-0005-0000-0000-0000AB1E0000}"/>
    <cellStyle name="SAPBEXresData 2 4" xfId="2884" xr:uid="{00000000-0005-0000-0000-0000AC1E0000}"/>
    <cellStyle name="SAPBEXresData 2 4 2" xfId="5092" xr:uid="{00000000-0005-0000-0000-0000AD1E0000}"/>
    <cellStyle name="SAPBEXresData 2 4 3" xfId="7105" xr:uid="{00000000-0005-0000-0000-0000AE1E0000}"/>
    <cellStyle name="SAPBEXresData 2 4 4" xfId="8517" xr:uid="{00000000-0005-0000-0000-0000AF1E0000}"/>
    <cellStyle name="SAPBEXresData 2 5" xfId="1794" xr:uid="{00000000-0005-0000-0000-0000B01E0000}"/>
    <cellStyle name="SAPBEXresData 2 5 2" xfId="4868" xr:uid="{00000000-0005-0000-0000-0000B11E0000}"/>
    <cellStyle name="SAPBEXresData 2 5 3" xfId="6393" xr:uid="{00000000-0005-0000-0000-0000B21E0000}"/>
    <cellStyle name="SAPBEXresData 2 5 4" xfId="7877" xr:uid="{00000000-0005-0000-0000-0000B31E0000}"/>
    <cellStyle name="SAPBEXresData 2 6" xfId="3280" xr:uid="{00000000-0005-0000-0000-0000B41E0000}"/>
    <cellStyle name="SAPBEXresData 2 6 2" xfId="4271" xr:uid="{00000000-0005-0000-0000-0000B51E0000}"/>
    <cellStyle name="SAPBEXresData 2 6 3" xfId="7501" xr:uid="{00000000-0005-0000-0000-0000B61E0000}"/>
    <cellStyle name="SAPBEXresData 2 6 4" xfId="8913" xr:uid="{00000000-0005-0000-0000-0000B71E0000}"/>
    <cellStyle name="SAPBEXresData 2 7" xfId="5036" xr:uid="{00000000-0005-0000-0000-0000B81E0000}"/>
    <cellStyle name="SAPBEXresData 2 8" xfId="5882" xr:uid="{00000000-0005-0000-0000-0000B91E0000}"/>
    <cellStyle name="SAPBEXresData 2 9" xfId="5053" xr:uid="{00000000-0005-0000-0000-0000BA1E0000}"/>
    <cellStyle name="SAPBEXresData 3" xfId="1252" xr:uid="{00000000-0005-0000-0000-0000BB1E0000}"/>
    <cellStyle name="SAPBEXresData 3 2" xfId="2412" xr:uid="{00000000-0005-0000-0000-0000BC1E0000}"/>
    <cellStyle name="SAPBEXresData 3 2 2" xfId="4434" xr:uid="{00000000-0005-0000-0000-0000BD1E0000}"/>
    <cellStyle name="SAPBEXresData 3 2 3" xfId="6823" xr:uid="{00000000-0005-0000-0000-0000BE1E0000}"/>
    <cellStyle name="SAPBEXresData 3 2 4" xfId="8270" xr:uid="{00000000-0005-0000-0000-0000BF1E0000}"/>
    <cellStyle name="SAPBEXresData 3 3" xfId="3052" xr:uid="{00000000-0005-0000-0000-0000C01E0000}"/>
    <cellStyle name="SAPBEXresData 3 3 2" xfId="5791" xr:uid="{00000000-0005-0000-0000-0000C11E0000}"/>
    <cellStyle name="SAPBEXresData 3 3 3" xfId="7273" xr:uid="{00000000-0005-0000-0000-0000C21E0000}"/>
    <cellStyle name="SAPBEXresData 3 3 4" xfId="8685" xr:uid="{00000000-0005-0000-0000-0000C31E0000}"/>
    <cellStyle name="SAPBEXresData 3 4" xfId="1924" xr:uid="{00000000-0005-0000-0000-0000C41E0000}"/>
    <cellStyle name="SAPBEXresData 3 4 2" xfId="4337" xr:uid="{00000000-0005-0000-0000-0000C51E0000}"/>
    <cellStyle name="SAPBEXresData 3 4 3" xfId="6519" xr:uid="{00000000-0005-0000-0000-0000C61E0000}"/>
    <cellStyle name="SAPBEXresData 3 4 4" xfId="8002" xr:uid="{00000000-0005-0000-0000-0000C71E0000}"/>
    <cellStyle name="SAPBEXresData 3 5" xfId="1725" xr:uid="{00000000-0005-0000-0000-0000C81E0000}"/>
    <cellStyle name="SAPBEXresData 3 5 2" xfId="5190" xr:uid="{00000000-0005-0000-0000-0000C91E0000}"/>
    <cellStyle name="SAPBEXresData 3 5 3" xfId="5114" xr:uid="{00000000-0005-0000-0000-0000CA1E0000}"/>
    <cellStyle name="SAPBEXresData 3 5 4" xfId="4591" xr:uid="{00000000-0005-0000-0000-0000CB1E0000}"/>
    <cellStyle name="SAPBEXresData 3 6" xfId="5208" xr:uid="{00000000-0005-0000-0000-0000CC1E0000}"/>
    <cellStyle name="SAPBEXresData 3 7" xfId="5553" xr:uid="{00000000-0005-0000-0000-0000CD1E0000}"/>
    <cellStyle name="SAPBEXresData 3 8" xfId="5020" xr:uid="{00000000-0005-0000-0000-0000CE1E0000}"/>
    <cellStyle name="SAPBEXresDataEmph" xfId="342" xr:uid="{00000000-0005-0000-0000-0000CF1E0000}"/>
    <cellStyle name="SAPBEXresDataEmph 2" xfId="989" xr:uid="{00000000-0005-0000-0000-0000D01E0000}"/>
    <cellStyle name="SAPBEXresDataEmph 2 2" xfId="1437" xr:uid="{00000000-0005-0000-0000-0000D11E0000}"/>
    <cellStyle name="SAPBEXresDataEmph 2 2 2" xfId="2597" xr:uid="{00000000-0005-0000-0000-0000D21E0000}"/>
    <cellStyle name="SAPBEXresDataEmph 2 2 2 2" xfId="5595" xr:uid="{00000000-0005-0000-0000-0000D31E0000}"/>
    <cellStyle name="SAPBEXresDataEmph 2 2 2 3" xfId="6914" xr:uid="{00000000-0005-0000-0000-0000D41E0000}"/>
    <cellStyle name="SAPBEXresDataEmph 2 2 2 4" xfId="8343" xr:uid="{00000000-0005-0000-0000-0000D51E0000}"/>
    <cellStyle name="SAPBEXresDataEmph 2 2 3" xfId="3145" xr:uid="{00000000-0005-0000-0000-0000D61E0000}"/>
    <cellStyle name="SAPBEXresDataEmph 2 2 3 2" xfId="4476" xr:uid="{00000000-0005-0000-0000-0000D71E0000}"/>
    <cellStyle name="SAPBEXresDataEmph 2 2 3 3" xfId="7366" xr:uid="{00000000-0005-0000-0000-0000D81E0000}"/>
    <cellStyle name="SAPBEXresDataEmph 2 2 3 4" xfId="8778" xr:uid="{00000000-0005-0000-0000-0000D91E0000}"/>
    <cellStyle name="SAPBEXresDataEmph 2 2 4" xfId="3326" xr:uid="{00000000-0005-0000-0000-0000DA1E0000}"/>
    <cellStyle name="SAPBEXresDataEmph 2 2 4 2" xfId="3757" xr:uid="{00000000-0005-0000-0000-0000DB1E0000}"/>
    <cellStyle name="SAPBEXresDataEmph 2 2 4 3" xfId="7547" xr:uid="{00000000-0005-0000-0000-0000DC1E0000}"/>
    <cellStyle name="SAPBEXresDataEmph 2 2 4 4" xfId="8959" xr:uid="{00000000-0005-0000-0000-0000DD1E0000}"/>
    <cellStyle name="SAPBEXresDataEmph 2 2 5" xfId="3488" xr:uid="{00000000-0005-0000-0000-0000DE1E0000}"/>
    <cellStyle name="SAPBEXresDataEmph 2 2 5 2" xfId="4213" xr:uid="{00000000-0005-0000-0000-0000DF1E0000}"/>
    <cellStyle name="SAPBEXresDataEmph 2 2 5 3" xfId="7709" xr:uid="{00000000-0005-0000-0000-0000E01E0000}"/>
    <cellStyle name="SAPBEXresDataEmph 2 2 5 4" xfId="9121" xr:uid="{00000000-0005-0000-0000-0000E11E0000}"/>
    <cellStyle name="SAPBEXresDataEmph 2 2 6" xfId="4052" xr:uid="{00000000-0005-0000-0000-0000E21E0000}"/>
    <cellStyle name="SAPBEXresDataEmph 2 2 7" xfId="4969" xr:uid="{00000000-0005-0000-0000-0000E31E0000}"/>
    <cellStyle name="SAPBEXresDataEmph 2 2 8" xfId="4909" xr:uid="{00000000-0005-0000-0000-0000E41E0000}"/>
    <cellStyle name="SAPBEXresDataEmph 2 3" xfId="2150" xr:uid="{00000000-0005-0000-0000-0000E51E0000}"/>
    <cellStyle name="SAPBEXresDataEmph 2 3 2" xfId="3944" xr:uid="{00000000-0005-0000-0000-0000E61E0000}"/>
    <cellStyle name="SAPBEXresDataEmph 2 3 3" xfId="6656" xr:uid="{00000000-0005-0000-0000-0000E71E0000}"/>
    <cellStyle name="SAPBEXresDataEmph 2 3 4" xfId="8121" xr:uid="{00000000-0005-0000-0000-0000E81E0000}"/>
    <cellStyle name="SAPBEXresDataEmph 2 4" xfId="2885" xr:uid="{00000000-0005-0000-0000-0000E91E0000}"/>
    <cellStyle name="SAPBEXresDataEmph 2 4 2" xfId="4946" xr:uid="{00000000-0005-0000-0000-0000EA1E0000}"/>
    <cellStyle name="SAPBEXresDataEmph 2 4 3" xfId="7106" xr:uid="{00000000-0005-0000-0000-0000EB1E0000}"/>
    <cellStyle name="SAPBEXresDataEmph 2 4 4" xfId="8518" xr:uid="{00000000-0005-0000-0000-0000EC1E0000}"/>
    <cellStyle name="SAPBEXresDataEmph 2 5" xfId="1973" xr:uid="{00000000-0005-0000-0000-0000ED1E0000}"/>
    <cellStyle name="SAPBEXresDataEmph 2 5 2" xfId="5149" xr:uid="{00000000-0005-0000-0000-0000EE1E0000}"/>
    <cellStyle name="SAPBEXresDataEmph 2 5 3" xfId="6561" xr:uid="{00000000-0005-0000-0000-0000EF1E0000}"/>
    <cellStyle name="SAPBEXresDataEmph 2 5 4" xfId="8042" xr:uid="{00000000-0005-0000-0000-0000F01E0000}"/>
    <cellStyle name="SAPBEXresDataEmph 2 6" xfId="2913" xr:uid="{00000000-0005-0000-0000-0000F11E0000}"/>
    <cellStyle name="SAPBEXresDataEmph 2 6 2" xfId="6009" xr:uid="{00000000-0005-0000-0000-0000F21E0000}"/>
    <cellStyle name="SAPBEXresDataEmph 2 6 3" xfId="7134" xr:uid="{00000000-0005-0000-0000-0000F31E0000}"/>
    <cellStyle name="SAPBEXresDataEmph 2 6 4" xfId="8546" xr:uid="{00000000-0005-0000-0000-0000F41E0000}"/>
    <cellStyle name="SAPBEXresDataEmph 2 7" xfId="5806" xr:uid="{00000000-0005-0000-0000-0000F51E0000}"/>
    <cellStyle name="SAPBEXresDataEmph 2 8" xfId="5563" xr:uid="{00000000-0005-0000-0000-0000F61E0000}"/>
    <cellStyle name="SAPBEXresDataEmph 2 9" xfId="4823" xr:uid="{00000000-0005-0000-0000-0000F71E0000}"/>
    <cellStyle name="SAPBEXresDataEmph 3" xfId="1253" xr:uid="{00000000-0005-0000-0000-0000F81E0000}"/>
    <cellStyle name="SAPBEXresDataEmph 3 2" xfId="2413" xr:uid="{00000000-0005-0000-0000-0000F91E0000}"/>
    <cellStyle name="SAPBEXresDataEmph 3 2 2" xfId="4965" xr:uid="{00000000-0005-0000-0000-0000FA1E0000}"/>
    <cellStyle name="SAPBEXresDataEmph 3 2 3" xfId="6824" xr:uid="{00000000-0005-0000-0000-0000FB1E0000}"/>
    <cellStyle name="SAPBEXresDataEmph 3 2 4" xfId="8271" xr:uid="{00000000-0005-0000-0000-0000FC1E0000}"/>
    <cellStyle name="SAPBEXresDataEmph 3 3" xfId="3053" xr:uid="{00000000-0005-0000-0000-0000FD1E0000}"/>
    <cellStyle name="SAPBEXresDataEmph 3 3 2" xfId="5256" xr:uid="{00000000-0005-0000-0000-0000FE1E0000}"/>
    <cellStyle name="SAPBEXresDataEmph 3 3 3" xfId="7274" xr:uid="{00000000-0005-0000-0000-0000FF1E0000}"/>
    <cellStyle name="SAPBEXresDataEmph 3 3 4" xfId="8686" xr:uid="{00000000-0005-0000-0000-0000001F0000}"/>
    <cellStyle name="SAPBEXresDataEmph 3 4" xfId="1925" xr:uid="{00000000-0005-0000-0000-0000011F0000}"/>
    <cellStyle name="SAPBEXresDataEmph 3 4 2" xfId="4293" xr:uid="{00000000-0005-0000-0000-0000021F0000}"/>
    <cellStyle name="SAPBEXresDataEmph 3 4 3" xfId="6520" xr:uid="{00000000-0005-0000-0000-0000031F0000}"/>
    <cellStyle name="SAPBEXresDataEmph 3 4 4" xfId="8003" xr:uid="{00000000-0005-0000-0000-0000041F0000}"/>
    <cellStyle name="SAPBEXresDataEmph 3 5" xfId="1724" xr:uid="{00000000-0005-0000-0000-0000051F0000}"/>
    <cellStyle name="SAPBEXresDataEmph 3 5 2" xfId="4500" xr:uid="{00000000-0005-0000-0000-0000061F0000}"/>
    <cellStyle name="SAPBEXresDataEmph 3 5 3" xfId="5566" xr:uid="{00000000-0005-0000-0000-0000071F0000}"/>
    <cellStyle name="SAPBEXresDataEmph 3 5 4" xfId="4710" xr:uid="{00000000-0005-0000-0000-0000081F0000}"/>
    <cellStyle name="SAPBEXresDataEmph 3 6" xfId="6183" xr:uid="{00000000-0005-0000-0000-0000091F0000}"/>
    <cellStyle name="SAPBEXresDataEmph 3 7" xfId="5786" xr:uid="{00000000-0005-0000-0000-00000A1F0000}"/>
    <cellStyle name="SAPBEXresDataEmph 3 8" xfId="3989" xr:uid="{00000000-0005-0000-0000-00000B1F0000}"/>
    <cellStyle name="SAPBEXresItem" xfId="343" xr:uid="{00000000-0005-0000-0000-00000C1F0000}"/>
    <cellStyle name="SAPBEXresItem 2" xfId="990" xr:uid="{00000000-0005-0000-0000-00000D1F0000}"/>
    <cellStyle name="SAPBEXresItem 2 2" xfId="1438" xr:uid="{00000000-0005-0000-0000-00000E1F0000}"/>
    <cellStyle name="SAPBEXresItem 2 2 2" xfId="2598" xr:uid="{00000000-0005-0000-0000-00000F1F0000}"/>
    <cellStyle name="SAPBEXresItem 2 2 2 2" xfId="4749" xr:uid="{00000000-0005-0000-0000-0000101F0000}"/>
    <cellStyle name="SAPBEXresItem 2 2 2 3" xfId="6915" xr:uid="{00000000-0005-0000-0000-0000111F0000}"/>
    <cellStyle name="SAPBEXresItem 2 2 2 4" xfId="8344" xr:uid="{00000000-0005-0000-0000-0000121F0000}"/>
    <cellStyle name="SAPBEXresItem 2 2 3" xfId="3146" xr:uid="{00000000-0005-0000-0000-0000131F0000}"/>
    <cellStyle name="SAPBEXresItem 2 2 3 2" xfId="5010" xr:uid="{00000000-0005-0000-0000-0000141F0000}"/>
    <cellStyle name="SAPBEXresItem 2 2 3 3" xfId="7367" xr:uid="{00000000-0005-0000-0000-0000151F0000}"/>
    <cellStyle name="SAPBEXresItem 2 2 3 4" xfId="8779" xr:uid="{00000000-0005-0000-0000-0000161F0000}"/>
    <cellStyle name="SAPBEXresItem 2 2 4" xfId="3327" xr:uid="{00000000-0005-0000-0000-0000171F0000}"/>
    <cellStyle name="SAPBEXresItem 2 2 4 2" xfId="3756" xr:uid="{00000000-0005-0000-0000-0000181F0000}"/>
    <cellStyle name="SAPBEXresItem 2 2 4 3" xfId="7548" xr:uid="{00000000-0005-0000-0000-0000191F0000}"/>
    <cellStyle name="SAPBEXresItem 2 2 4 4" xfId="8960" xr:uid="{00000000-0005-0000-0000-00001A1F0000}"/>
    <cellStyle name="SAPBEXresItem 2 2 5" xfId="3489" xr:uid="{00000000-0005-0000-0000-00001B1F0000}"/>
    <cellStyle name="SAPBEXresItem 2 2 5 2" xfId="3643" xr:uid="{00000000-0005-0000-0000-00001C1F0000}"/>
    <cellStyle name="SAPBEXresItem 2 2 5 3" xfId="7710" xr:uid="{00000000-0005-0000-0000-00001D1F0000}"/>
    <cellStyle name="SAPBEXresItem 2 2 5 4" xfId="9122" xr:uid="{00000000-0005-0000-0000-00001E1F0000}"/>
    <cellStyle name="SAPBEXresItem 2 2 6" xfId="4051" xr:uid="{00000000-0005-0000-0000-00001F1F0000}"/>
    <cellStyle name="SAPBEXresItem 2 2 7" xfId="5654" xr:uid="{00000000-0005-0000-0000-0000201F0000}"/>
    <cellStyle name="SAPBEXresItem 2 2 8" xfId="3906" xr:uid="{00000000-0005-0000-0000-0000211F0000}"/>
    <cellStyle name="SAPBEXresItem 2 3" xfId="2151" xr:uid="{00000000-0005-0000-0000-0000221F0000}"/>
    <cellStyle name="SAPBEXresItem 2 3 2" xfId="4981" xr:uid="{00000000-0005-0000-0000-0000231F0000}"/>
    <cellStyle name="SAPBEXresItem 2 3 3" xfId="6657" xr:uid="{00000000-0005-0000-0000-0000241F0000}"/>
    <cellStyle name="SAPBEXresItem 2 3 4" xfId="8122" xr:uid="{00000000-0005-0000-0000-0000251F0000}"/>
    <cellStyle name="SAPBEXresItem 2 4" xfId="2886" xr:uid="{00000000-0005-0000-0000-0000261F0000}"/>
    <cellStyle name="SAPBEXresItem 2 4 2" xfId="5845" xr:uid="{00000000-0005-0000-0000-0000271F0000}"/>
    <cellStyle name="SAPBEXresItem 2 4 3" xfId="7107" xr:uid="{00000000-0005-0000-0000-0000281F0000}"/>
    <cellStyle name="SAPBEXresItem 2 4 4" xfId="8519" xr:uid="{00000000-0005-0000-0000-0000291F0000}"/>
    <cellStyle name="SAPBEXresItem 2 5" xfId="1995" xr:uid="{00000000-0005-0000-0000-00002A1F0000}"/>
    <cellStyle name="SAPBEXresItem 2 5 2" xfId="4490" xr:uid="{00000000-0005-0000-0000-00002B1F0000}"/>
    <cellStyle name="SAPBEXresItem 2 5 3" xfId="6583" xr:uid="{00000000-0005-0000-0000-00002C1F0000}"/>
    <cellStyle name="SAPBEXresItem 2 5 4" xfId="8064" xr:uid="{00000000-0005-0000-0000-00002D1F0000}"/>
    <cellStyle name="SAPBEXresItem 2 6" xfId="3076" xr:uid="{00000000-0005-0000-0000-00002E1F0000}"/>
    <cellStyle name="SAPBEXresItem 2 6 2" xfId="6024" xr:uid="{00000000-0005-0000-0000-00002F1F0000}"/>
    <cellStyle name="SAPBEXresItem 2 6 3" xfId="7297" xr:uid="{00000000-0005-0000-0000-0000301F0000}"/>
    <cellStyle name="SAPBEXresItem 2 6 4" xfId="8709" xr:uid="{00000000-0005-0000-0000-0000311F0000}"/>
    <cellStyle name="SAPBEXresItem 2 7" xfId="5277" xr:uid="{00000000-0005-0000-0000-0000321F0000}"/>
    <cellStyle name="SAPBEXresItem 2 8" xfId="4531" xr:uid="{00000000-0005-0000-0000-0000331F0000}"/>
    <cellStyle name="SAPBEXresItem 2 9" xfId="6622" xr:uid="{00000000-0005-0000-0000-0000341F0000}"/>
    <cellStyle name="SAPBEXresItem 3" xfId="1254" xr:uid="{00000000-0005-0000-0000-0000351F0000}"/>
    <cellStyle name="SAPBEXresItem 3 2" xfId="2414" xr:uid="{00000000-0005-0000-0000-0000361F0000}"/>
    <cellStyle name="SAPBEXresItem 3 2 2" xfId="4901" xr:uid="{00000000-0005-0000-0000-0000371F0000}"/>
    <cellStyle name="SAPBEXresItem 3 2 3" xfId="6825" xr:uid="{00000000-0005-0000-0000-0000381F0000}"/>
    <cellStyle name="SAPBEXresItem 3 2 4" xfId="8272" xr:uid="{00000000-0005-0000-0000-0000391F0000}"/>
    <cellStyle name="SAPBEXresItem 3 3" xfId="3054" xr:uid="{00000000-0005-0000-0000-00003A1F0000}"/>
    <cellStyle name="SAPBEXresItem 3 3 2" xfId="6213" xr:uid="{00000000-0005-0000-0000-00003B1F0000}"/>
    <cellStyle name="SAPBEXresItem 3 3 3" xfId="7275" xr:uid="{00000000-0005-0000-0000-00003C1F0000}"/>
    <cellStyle name="SAPBEXresItem 3 3 4" xfId="8687" xr:uid="{00000000-0005-0000-0000-00003D1F0000}"/>
    <cellStyle name="SAPBEXresItem 3 4" xfId="1829" xr:uid="{00000000-0005-0000-0000-00003E1F0000}"/>
    <cellStyle name="SAPBEXresItem 3 4 2" xfId="4283" xr:uid="{00000000-0005-0000-0000-00003F1F0000}"/>
    <cellStyle name="SAPBEXresItem 3 4 3" xfId="6424" xr:uid="{00000000-0005-0000-0000-0000401F0000}"/>
    <cellStyle name="SAPBEXresItem 3 4 4" xfId="7907" xr:uid="{00000000-0005-0000-0000-0000411F0000}"/>
    <cellStyle name="SAPBEXresItem 3 5" xfId="1708" xr:uid="{00000000-0005-0000-0000-0000421F0000}"/>
    <cellStyle name="SAPBEXresItem 3 5 2" xfId="4735" xr:uid="{00000000-0005-0000-0000-0000431F0000}"/>
    <cellStyle name="SAPBEXresItem 3 5 3" xfId="5012" xr:uid="{00000000-0005-0000-0000-0000441F0000}"/>
    <cellStyle name="SAPBEXresItem 3 5 4" xfId="4960" xr:uid="{00000000-0005-0000-0000-0000451F0000}"/>
    <cellStyle name="SAPBEXresItem 3 6" xfId="6062" xr:uid="{00000000-0005-0000-0000-0000461F0000}"/>
    <cellStyle name="SAPBEXresItem 3 7" xfId="5942" xr:uid="{00000000-0005-0000-0000-0000471F0000}"/>
    <cellStyle name="SAPBEXresItem 3 8" xfId="5497" xr:uid="{00000000-0005-0000-0000-0000481F0000}"/>
    <cellStyle name="SAPBEXresItem 8" xfId="369" xr:uid="{00000000-0005-0000-0000-0000491F0000}"/>
    <cellStyle name="SAPBEXresItem 8 2" xfId="1010" xr:uid="{00000000-0005-0000-0000-00004A1F0000}"/>
    <cellStyle name="SAPBEXresItem 8 2 2" xfId="1458" xr:uid="{00000000-0005-0000-0000-00004B1F0000}"/>
    <cellStyle name="SAPBEXresItem 8 2 2 2" xfId="2618" xr:uid="{00000000-0005-0000-0000-00004C1F0000}"/>
    <cellStyle name="SAPBEXresItem 8 2 2 2 2" xfId="5661" xr:uid="{00000000-0005-0000-0000-00004D1F0000}"/>
    <cellStyle name="SAPBEXresItem 8 2 2 2 3" xfId="6935" xr:uid="{00000000-0005-0000-0000-00004E1F0000}"/>
    <cellStyle name="SAPBEXresItem 8 2 2 2 4" xfId="8364" xr:uid="{00000000-0005-0000-0000-00004F1F0000}"/>
    <cellStyle name="SAPBEXresItem 8 2 2 3" xfId="3166" xr:uid="{00000000-0005-0000-0000-0000501F0000}"/>
    <cellStyle name="SAPBEXresItem 8 2 2 3 2" xfId="4111" xr:uid="{00000000-0005-0000-0000-0000511F0000}"/>
    <cellStyle name="SAPBEXresItem 8 2 2 3 3" xfId="7387" xr:uid="{00000000-0005-0000-0000-0000521F0000}"/>
    <cellStyle name="SAPBEXresItem 8 2 2 3 4" xfId="8799" xr:uid="{00000000-0005-0000-0000-0000531F0000}"/>
    <cellStyle name="SAPBEXresItem 8 2 2 4" xfId="3347" xr:uid="{00000000-0005-0000-0000-0000541F0000}"/>
    <cellStyle name="SAPBEXresItem 8 2 2 4 2" xfId="3741" xr:uid="{00000000-0005-0000-0000-0000551F0000}"/>
    <cellStyle name="SAPBEXresItem 8 2 2 4 3" xfId="7568" xr:uid="{00000000-0005-0000-0000-0000561F0000}"/>
    <cellStyle name="SAPBEXresItem 8 2 2 4 4" xfId="8980" xr:uid="{00000000-0005-0000-0000-0000571F0000}"/>
    <cellStyle name="SAPBEXresItem 8 2 2 5" xfId="3509" xr:uid="{00000000-0005-0000-0000-0000581F0000}"/>
    <cellStyle name="SAPBEXresItem 8 2 2 5 2" xfId="3629" xr:uid="{00000000-0005-0000-0000-0000591F0000}"/>
    <cellStyle name="SAPBEXresItem 8 2 2 5 3" xfId="7730" xr:uid="{00000000-0005-0000-0000-00005A1F0000}"/>
    <cellStyle name="SAPBEXresItem 8 2 2 5 4" xfId="9142" xr:uid="{00000000-0005-0000-0000-00005B1F0000}"/>
    <cellStyle name="SAPBEXresItem 8 2 2 6" xfId="4764" xr:uid="{00000000-0005-0000-0000-00005C1F0000}"/>
    <cellStyle name="SAPBEXresItem 8 2 2 7" xfId="4585" xr:uid="{00000000-0005-0000-0000-00005D1F0000}"/>
    <cellStyle name="SAPBEXresItem 8 2 2 8" xfId="6131" xr:uid="{00000000-0005-0000-0000-00005E1F0000}"/>
    <cellStyle name="SAPBEXresItem 8 2 3" xfId="2171" xr:uid="{00000000-0005-0000-0000-00005F1F0000}"/>
    <cellStyle name="SAPBEXresItem 8 2 3 2" xfId="4097" xr:uid="{00000000-0005-0000-0000-0000601F0000}"/>
    <cellStyle name="SAPBEXresItem 8 2 3 3" xfId="6677" xr:uid="{00000000-0005-0000-0000-0000611F0000}"/>
    <cellStyle name="SAPBEXresItem 8 2 3 4" xfId="8142" xr:uid="{00000000-0005-0000-0000-0000621F0000}"/>
    <cellStyle name="SAPBEXresItem 8 2 4" xfId="2906" xr:uid="{00000000-0005-0000-0000-0000631F0000}"/>
    <cellStyle name="SAPBEXresItem 8 2 4 2" xfId="4422" xr:uid="{00000000-0005-0000-0000-0000641F0000}"/>
    <cellStyle name="SAPBEXresItem 8 2 4 3" xfId="7127" xr:uid="{00000000-0005-0000-0000-0000651F0000}"/>
    <cellStyle name="SAPBEXresItem 8 2 4 4" xfId="8539" xr:uid="{00000000-0005-0000-0000-0000661F0000}"/>
    <cellStyle name="SAPBEXresItem 8 2 5" xfId="1882" xr:uid="{00000000-0005-0000-0000-0000671F0000}"/>
    <cellStyle name="SAPBEXresItem 8 2 5 2" xfId="4512" xr:uid="{00000000-0005-0000-0000-0000681F0000}"/>
    <cellStyle name="SAPBEXresItem 8 2 5 3" xfId="6477" xr:uid="{00000000-0005-0000-0000-0000691F0000}"/>
    <cellStyle name="SAPBEXresItem 8 2 5 4" xfId="7960" xr:uid="{00000000-0005-0000-0000-00006A1F0000}"/>
    <cellStyle name="SAPBEXresItem 8 2 6" xfId="3285" xr:uid="{00000000-0005-0000-0000-00006B1F0000}"/>
    <cellStyle name="SAPBEXresItem 8 2 6 2" xfId="3787" xr:uid="{00000000-0005-0000-0000-00006C1F0000}"/>
    <cellStyle name="SAPBEXresItem 8 2 6 3" xfId="7506" xr:uid="{00000000-0005-0000-0000-00006D1F0000}"/>
    <cellStyle name="SAPBEXresItem 8 2 6 4" xfId="8918" xr:uid="{00000000-0005-0000-0000-00006E1F0000}"/>
    <cellStyle name="SAPBEXresItem 8 2 7" xfId="5637" xr:uid="{00000000-0005-0000-0000-00006F1F0000}"/>
    <cellStyle name="SAPBEXresItem 8 2 8" xfId="4857" xr:uid="{00000000-0005-0000-0000-0000701F0000}"/>
    <cellStyle name="SAPBEXresItem 8 2 9" xfId="6409" xr:uid="{00000000-0005-0000-0000-0000711F0000}"/>
    <cellStyle name="SAPBEXresItem 8 3" xfId="1274" xr:uid="{00000000-0005-0000-0000-0000721F0000}"/>
    <cellStyle name="SAPBEXresItem 8 3 2" xfId="2434" xr:uid="{00000000-0005-0000-0000-0000731F0000}"/>
    <cellStyle name="SAPBEXresItem 8 3 2 2" xfId="4922" xr:uid="{00000000-0005-0000-0000-0000741F0000}"/>
    <cellStyle name="SAPBEXresItem 8 3 2 3" xfId="6845" xr:uid="{00000000-0005-0000-0000-0000751F0000}"/>
    <cellStyle name="SAPBEXresItem 8 3 2 4" xfId="8292" xr:uid="{00000000-0005-0000-0000-0000761F0000}"/>
    <cellStyle name="SAPBEXresItem 8 3 3" xfId="3074" xr:uid="{00000000-0005-0000-0000-0000771F0000}"/>
    <cellStyle name="SAPBEXresItem 8 3 3 2" xfId="6269" xr:uid="{00000000-0005-0000-0000-0000781F0000}"/>
    <cellStyle name="SAPBEXresItem 8 3 3 3" xfId="7295" xr:uid="{00000000-0005-0000-0000-0000791F0000}"/>
    <cellStyle name="SAPBEXresItem 8 3 3 4" xfId="8707" xr:uid="{00000000-0005-0000-0000-00007A1F0000}"/>
    <cellStyle name="SAPBEXresItem 8 3 4" xfId="1701" xr:uid="{00000000-0005-0000-0000-00007B1F0000}"/>
    <cellStyle name="SAPBEXresItem 8 3 4 2" xfId="4303" xr:uid="{00000000-0005-0000-0000-00007C1F0000}"/>
    <cellStyle name="SAPBEXresItem 8 3 4 3" xfId="4085" xr:uid="{00000000-0005-0000-0000-00007D1F0000}"/>
    <cellStyle name="SAPBEXresItem 8 3 4 4" xfId="5105" xr:uid="{00000000-0005-0000-0000-00007E1F0000}"/>
    <cellStyle name="SAPBEXresItem 8 3 5" xfId="1832" xr:uid="{00000000-0005-0000-0000-00007F1F0000}"/>
    <cellStyle name="SAPBEXresItem 8 3 5 2" xfId="4601" xr:uid="{00000000-0005-0000-0000-0000801F0000}"/>
    <cellStyle name="SAPBEXresItem 8 3 5 3" xfId="6427" xr:uid="{00000000-0005-0000-0000-0000811F0000}"/>
    <cellStyle name="SAPBEXresItem 8 3 5 4" xfId="7910" xr:uid="{00000000-0005-0000-0000-0000821F0000}"/>
    <cellStyle name="SAPBEXresItem 8 3 6" xfId="4361" xr:uid="{00000000-0005-0000-0000-0000831F0000}"/>
    <cellStyle name="SAPBEXresItem 8 3 7" xfId="5030" xr:uid="{00000000-0005-0000-0000-0000841F0000}"/>
    <cellStyle name="SAPBEXresItem 8 3 8" xfId="4887" xr:uid="{00000000-0005-0000-0000-0000851F0000}"/>
    <cellStyle name="SAPBEXresItemX" xfId="344" xr:uid="{00000000-0005-0000-0000-0000861F0000}"/>
    <cellStyle name="SAPBEXresItemX 2" xfId="991" xr:uid="{00000000-0005-0000-0000-0000871F0000}"/>
    <cellStyle name="SAPBEXresItemX 2 2" xfId="1439" xr:uid="{00000000-0005-0000-0000-0000881F0000}"/>
    <cellStyle name="SAPBEXresItemX 2 2 2" xfId="2599" xr:uid="{00000000-0005-0000-0000-0000891F0000}"/>
    <cellStyle name="SAPBEXresItemX 2 2 2 2" xfId="4417" xr:uid="{00000000-0005-0000-0000-00008A1F0000}"/>
    <cellStyle name="SAPBEXresItemX 2 2 2 3" xfId="6916" xr:uid="{00000000-0005-0000-0000-00008B1F0000}"/>
    <cellStyle name="SAPBEXresItemX 2 2 2 4" xfId="8345" xr:uid="{00000000-0005-0000-0000-00008C1F0000}"/>
    <cellStyle name="SAPBEXresItemX 2 2 3" xfId="3147" xr:uid="{00000000-0005-0000-0000-00008D1F0000}"/>
    <cellStyle name="SAPBEXresItemX 2 2 3 2" xfId="5118" xr:uid="{00000000-0005-0000-0000-00008E1F0000}"/>
    <cellStyle name="SAPBEXresItemX 2 2 3 3" xfId="7368" xr:uid="{00000000-0005-0000-0000-00008F1F0000}"/>
    <cellStyle name="SAPBEXresItemX 2 2 3 4" xfId="8780" xr:uid="{00000000-0005-0000-0000-0000901F0000}"/>
    <cellStyle name="SAPBEXresItemX 2 2 4" xfId="3328" xr:uid="{00000000-0005-0000-0000-0000911F0000}"/>
    <cellStyle name="SAPBEXresItemX 2 2 4 2" xfId="3755" xr:uid="{00000000-0005-0000-0000-0000921F0000}"/>
    <cellStyle name="SAPBEXresItemX 2 2 4 3" xfId="7549" xr:uid="{00000000-0005-0000-0000-0000931F0000}"/>
    <cellStyle name="SAPBEXresItemX 2 2 4 4" xfId="8961" xr:uid="{00000000-0005-0000-0000-0000941F0000}"/>
    <cellStyle name="SAPBEXresItemX 2 2 5" xfId="3490" xr:uid="{00000000-0005-0000-0000-0000951F0000}"/>
    <cellStyle name="SAPBEXresItemX 2 2 5 2" xfId="3954" xr:uid="{00000000-0005-0000-0000-0000961F0000}"/>
    <cellStyle name="SAPBEXresItemX 2 2 5 3" xfId="7711" xr:uid="{00000000-0005-0000-0000-0000971F0000}"/>
    <cellStyle name="SAPBEXresItemX 2 2 5 4" xfId="9123" xr:uid="{00000000-0005-0000-0000-0000981F0000}"/>
    <cellStyle name="SAPBEXresItemX 2 2 6" xfId="4050" xr:uid="{00000000-0005-0000-0000-0000991F0000}"/>
    <cellStyle name="SAPBEXresItemX 2 2 7" xfId="5130" xr:uid="{00000000-0005-0000-0000-00009A1F0000}"/>
    <cellStyle name="SAPBEXresItemX 2 2 8" xfId="4620" xr:uid="{00000000-0005-0000-0000-00009B1F0000}"/>
    <cellStyle name="SAPBEXresItemX 2 3" xfId="2152" xr:uid="{00000000-0005-0000-0000-00009C1F0000}"/>
    <cellStyle name="SAPBEXresItemX 2 3 2" xfId="3940" xr:uid="{00000000-0005-0000-0000-00009D1F0000}"/>
    <cellStyle name="SAPBEXresItemX 2 3 3" xfId="6658" xr:uid="{00000000-0005-0000-0000-00009E1F0000}"/>
    <cellStyle name="SAPBEXresItemX 2 3 4" xfId="8123" xr:uid="{00000000-0005-0000-0000-00009F1F0000}"/>
    <cellStyle name="SAPBEXresItemX 2 4" xfId="2887" xr:uid="{00000000-0005-0000-0000-0000A01F0000}"/>
    <cellStyle name="SAPBEXresItemX 2 4 2" xfId="5314" xr:uid="{00000000-0005-0000-0000-0000A11F0000}"/>
    <cellStyle name="SAPBEXresItemX 2 4 3" xfId="7108" xr:uid="{00000000-0005-0000-0000-0000A21F0000}"/>
    <cellStyle name="SAPBEXresItemX 2 4 4" xfId="8520" xr:uid="{00000000-0005-0000-0000-0000A31F0000}"/>
    <cellStyle name="SAPBEXresItemX 2 5" xfId="1958" xr:uid="{00000000-0005-0000-0000-0000A41F0000}"/>
    <cellStyle name="SAPBEXresItemX 2 5 2" xfId="5076" xr:uid="{00000000-0005-0000-0000-0000A51F0000}"/>
    <cellStyle name="SAPBEXresItemX 2 5 3" xfId="6546" xr:uid="{00000000-0005-0000-0000-0000A61F0000}"/>
    <cellStyle name="SAPBEXresItemX 2 5 4" xfId="8027" xr:uid="{00000000-0005-0000-0000-0000A71F0000}"/>
    <cellStyle name="SAPBEXresItemX 2 6" xfId="3173" xr:uid="{00000000-0005-0000-0000-0000A81F0000}"/>
    <cellStyle name="SAPBEXresItemX 2 6 2" xfId="5965" xr:uid="{00000000-0005-0000-0000-0000A91F0000}"/>
    <cellStyle name="SAPBEXresItemX 2 6 3" xfId="7394" xr:uid="{00000000-0005-0000-0000-0000AA1F0000}"/>
    <cellStyle name="SAPBEXresItemX 2 6 4" xfId="8806" xr:uid="{00000000-0005-0000-0000-0000AB1F0000}"/>
    <cellStyle name="SAPBEXresItemX 2 7" xfId="6229" xr:uid="{00000000-0005-0000-0000-0000AC1F0000}"/>
    <cellStyle name="SAPBEXresItemX 2 8" xfId="5261" xr:uid="{00000000-0005-0000-0000-0000AD1F0000}"/>
    <cellStyle name="SAPBEXresItemX 2 9" xfId="6879" xr:uid="{00000000-0005-0000-0000-0000AE1F0000}"/>
    <cellStyle name="SAPBEXresItemX 3" xfId="1255" xr:uid="{00000000-0005-0000-0000-0000AF1F0000}"/>
    <cellStyle name="SAPBEXresItemX 3 2" xfId="2415" xr:uid="{00000000-0005-0000-0000-0000B01F0000}"/>
    <cellStyle name="SAPBEXresItemX 3 2 2" xfId="5846" xr:uid="{00000000-0005-0000-0000-0000B11F0000}"/>
    <cellStyle name="SAPBEXresItemX 3 2 3" xfId="6826" xr:uid="{00000000-0005-0000-0000-0000B21F0000}"/>
    <cellStyle name="SAPBEXresItemX 3 2 4" xfId="8273" xr:uid="{00000000-0005-0000-0000-0000B31F0000}"/>
    <cellStyle name="SAPBEXresItemX 3 3" xfId="3055" xr:uid="{00000000-0005-0000-0000-0000B41F0000}"/>
    <cellStyle name="SAPBEXresItemX 3 3 2" xfId="6098" xr:uid="{00000000-0005-0000-0000-0000B51F0000}"/>
    <cellStyle name="SAPBEXresItemX 3 3 3" xfId="7276" xr:uid="{00000000-0005-0000-0000-0000B61F0000}"/>
    <cellStyle name="SAPBEXresItemX 3 3 4" xfId="8688" xr:uid="{00000000-0005-0000-0000-0000B71F0000}"/>
    <cellStyle name="SAPBEXresItemX 3 4" xfId="1926" xr:uid="{00000000-0005-0000-0000-0000B81F0000}"/>
    <cellStyle name="SAPBEXresItemX 3 4 2" xfId="5135" xr:uid="{00000000-0005-0000-0000-0000B91F0000}"/>
    <cellStyle name="SAPBEXresItemX 3 4 3" xfId="6521" xr:uid="{00000000-0005-0000-0000-0000BA1F0000}"/>
    <cellStyle name="SAPBEXresItemX 3 4 4" xfId="8004" xr:uid="{00000000-0005-0000-0000-0000BB1F0000}"/>
    <cellStyle name="SAPBEXresItemX 3 5" xfId="1723" xr:uid="{00000000-0005-0000-0000-0000BC1F0000}"/>
    <cellStyle name="SAPBEXresItemX 3 5 2" xfId="4832" xr:uid="{00000000-0005-0000-0000-0000BD1F0000}"/>
    <cellStyle name="SAPBEXresItemX 3 5 3" xfId="4989" xr:uid="{00000000-0005-0000-0000-0000BE1F0000}"/>
    <cellStyle name="SAPBEXresItemX 3 5 4" xfId="4692" xr:uid="{00000000-0005-0000-0000-0000BF1F0000}"/>
    <cellStyle name="SAPBEXresItemX 3 6" xfId="5930" xr:uid="{00000000-0005-0000-0000-0000C01F0000}"/>
    <cellStyle name="SAPBEXresItemX 3 7" xfId="4166" xr:uid="{00000000-0005-0000-0000-0000C11F0000}"/>
    <cellStyle name="SAPBEXresItemX 3 8" xfId="4025" xr:uid="{00000000-0005-0000-0000-0000C21F0000}"/>
    <cellStyle name="SAPBEXstdData" xfId="345" xr:uid="{00000000-0005-0000-0000-0000C31F0000}"/>
    <cellStyle name="SAPBEXstdData 2" xfId="677" xr:uid="{00000000-0005-0000-0000-0000C41F0000}"/>
    <cellStyle name="SAPBEXstdData 2 2" xfId="765" xr:uid="{00000000-0005-0000-0000-0000C51F0000}"/>
    <cellStyle name="SAPBEXstdData 2 2 2" xfId="1118" xr:uid="{00000000-0005-0000-0000-0000C61F0000}"/>
    <cellStyle name="SAPBEXstdData 2 2 2 2" xfId="1566" xr:uid="{00000000-0005-0000-0000-0000C71F0000}"/>
    <cellStyle name="SAPBEXstdData 2 2 2 2 2" xfId="2726" xr:uid="{00000000-0005-0000-0000-0000C81F0000}"/>
    <cellStyle name="SAPBEXstdData 2 2 2 2 2 2" xfId="4002" xr:uid="{00000000-0005-0000-0000-0000C91F0000}"/>
    <cellStyle name="SAPBEXstdData 2 2 2 2 2 3" xfId="7031" xr:uid="{00000000-0005-0000-0000-0000CA1F0000}"/>
    <cellStyle name="SAPBEXstdData 2 2 2 2 2 4" xfId="8458" xr:uid="{00000000-0005-0000-0000-0000CB1F0000}"/>
    <cellStyle name="SAPBEXstdData 2 2 2 2 3" xfId="3263" xr:uid="{00000000-0005-0000-0000-0000CC1F0000}"/>
    <cellStyle name="SAPBEXstdData 2 2 2 2 3 2" xfId="3802" xr:uid="{00000000-0005-0000-0000-0000CD1F0000}"/>
    <cellStyle name="SAPBEXstdData 2 2 2 2 3 3" xfId="7484" xr:uid="{00000000-0005-0000-0000-0000CE1F0000}"/>
    <cellStyle name="SAPBEXstdData 2 2 2 2 3 4" xfId="8896" xr:uid="{00000000-0005-0000-0000-0000CF1F0000}"/>
    <cellStyle name="SAPBEXstdData 2 2 2 2 4" xfId="3441" xr:uid="{00000000-0005-0000-0000-0000D01F0000}"/>
    <cellStyle name="SAPBEXstdData 2 2 2 2 4 2" xfId="4225" xr:uid="{00000000-0005-0000-0000-0000D11F0000}"/>
    <cellStyle name="SAPBEXstdData 2 2 2 2 4 3" xfId="7662" xr:uid="{00000000-0005-0000-0000-0000D21F0000}"/>
    <cellStyle name="SAPBEXstdData 2 2 2 2 4 4" xfId="9074" xr:uid="{00000000-0005-0000-0000-0000D31F0000}"/>
    <cellStyle name="SAPBEXstdData 2 2 2 2 5" xfId="3603" xr:uid="{00000000-0005-0000-0000-0000D41F0000}"/>
    <cellStyle name="SAPBEXstdData 2 2 2 2 5 2" xfId="6341" xr:uid="{00000000-0005-0000-0000-0000D51F0000}"/>
    <cellStyle name="SAPBEXstdData 2 2 2 2 5 3" xfId="7824" xr:uid="{00000000-0005-0000-0000-0000D61F0000}"/>
    <cellStyle name="SAPBEXstdData 2 2 2 2 5 4" xfId="9236" xr:uid="{00000000-0005-0000-0000-0000D71F0000}"/>
    <cellStyle name="SAPBEXstdData 2 2 2 2 6" xfId="5403" xr:uid="{00000000-0005-0000-0000-0000D81F0000}"/>
    <cellStyle name="SAPBEXstdData 2 2 2 2 7" xfId="5557" xr:uid="{00000000-0005-0000-0000-0000D91F0000}"/>
    <cellStyle name="SAPBEXstdData 2 2 2 2 8" xfId="4924" xr:uid="{00000000-0005-0000-0000-0000DA1F0000}"/>
    <cellStyle name="SAPBEXstdData 2 2 2 3" xfId="2278" xr:uid="{00000000-0005-0000-0000-0000DB1F0000}"/>
    <cellStyle name="SAPBEXstdData 2 2 2 3 2" xfId="5719" xr:uid="{00000000-0005-0000-0000-0000DC1F0000}"/>
    <cellStyle name="SAPBEXstdData 2 2 2 3 3" xfId="6772" xr:uid="{00000000-0005-0000-0000-0000DD1F0000}"/>
    <cellStyle name="SAPBEXstdData 2 2 2 3 4" xfId="8235" xr:uid="{00000000-0005-0000-0000-0000DE1F0000}"/>
    <cellStyle name="SAPBEXstdData 2 2 2 4" xfId="3003" xr:uid="{00000000-0005-0000-0000-0000DF1F0000}"/>
    <cellStyle name="SAPBEXstdData 2 2 2 4 2" xfId="6217" xr:uid="{00000000-0005-0000-0000-0000E01F0000}"/>
    <cellStyle name="SAPBEXstdData 2 2 2 4 3" xfId="7224" xr:uid="{00000000-0005-0000-0000-0000E11F0000}"/>
    <cellStyle name="SAPBEXstdData 2 2 2 4 4" xfId="8636" xr:uid="{00000000-0005-0000-0000-0000E21F0000}"/>
    <cellStyle name="SAPBEXstdData 2 2 2 5" xfId="2008" xr:uid="{00000000-0005-0000-0000-0000E31F0000}"/>
    <cellStyle name="SAPBEXstdData 2 2 2 5 2" xfId="5695" xr:uid="{00000000-0005-0000-0000-0000E41F0000}"/>
    <cellStyle name="SAPBEXstdData 2 2 2 5 3" xfId="6596" xr:uid="{00000000-0005-0000-0000-0000E51F0000}"/>
    <cellStyle name="SAPBEXstdData 2 2 2 5 4" xfId="8077" xr:uid="{00000000-0005-0000-0000-0000E61F0000}"/>
    <cellStyle name="SAPBEXstdData 2 2 2 6" xfId="1759" xr:uid="{00000000-0005-0000-0000-0000E71F0000}"/>
    <cellStyle name="SAPBEXstdData 2 2 2 6 2" xfId="5405" xr:uid="{00000000-0005-0000-0000-0000E81F0000}"/>
    <cellStyle name="SAPBEXstdData 2 2 2 6 3" xfId="6358" xr:uid="{00000000-0005-0000-0000-0000E91F0000}"/>
    <cellStyle name="SAPBEXstdData 2 2 2 6 4" xfId="7842" xr:uid="{00000000-0005-0000-0000-0000EA1F0000}"/>
    <cellStyle name="SAPBEXstdData 2 2 2 7" xfId="4571" xr:uid="{00000000-0005-0000-0000-0000EB1F0000}"/>
    <cellStyle name="SAPBEXstdData 2 2 2 8" xfId="3923" xr:uid="{00000000-0005-0000-0000-0000EC1F0000}"/>
    <cellStyle name="SAPBEXstdData 2 2 2 9" xfId="6886" xr:uid="{00000000-0005-0000-0000-0000ED1F0000}"/>
    <cellStyle name="SAPBEXstdData 2 2 3" xfId="1312" xr:uid="{00000000-0005-0000-0000-0000EE1F0000}"/>
    <cellStyle name="SAPBEXstdData 2 2 3 2" xfId="2472" xr:uid="{00000000-0005-0000-0000-0000EF1F0000}"/>
    <cellStyle name="SAPBEXstdData 2 2 3 2 2" xfId="4809" xr:uid="{00000000-0005-0000-0000-0000F01F0000}"/>
    <cellStyle name="SAPBEXstdData 2 2 3 2 3" xfId="6871" xr:uid="{00000000-0005-0000-0000-0000F11F0000}"/>
    <cellStyle name="SAPBEXstdData 2 2 3 2 4" xfId="8316" xr:uid="{00000000-0005-0000-0000-0000F21F0000}"/>
    <cellStyle name="SAPBEXstdData 2 2 3 3" xfId="3101" xr:uid="{00000000-0005-0000-0000-0000F31F0000}"/>
    <cellStyle name="SAPBEXstdData 2 2 3 3 2" xfId="4996" xr:uid="{00000000-0005-0000-0000-0000F41F0000}"/>
    <cellStyle name="SAPBEXstdData 2 2 3 3 3" xfId="7322" xr:uid="{00000000-0005-0000-0000-0000F51F0000}"/>
    <cellStyle name="SAPBEXstdData 2 2 3 3 4" xfId="8734" xr:uid="{00000000-0005-0000-0000-0000F61F0000}"/>
    <cellStyle name="SAPBEXstdData 2 2 3 4" xfId="3299" xr:uid="{00000000-0005-0000-0000-0000F71F0000}"/>
    <cellStyle name="SAPBEXstdData 2 2 3 4 2" xfId="3777" xr:uid="{00000000-0005-0000-0000-0000F81F0000}"/>
    <cellStyle name="SAPBEXstdData 2 2 3 4 3" xfId="7520" xr:uid="{00000000-0005-0000-0000-0000F91F0000}"/>
    <cellStyle name="SAPBEXstdData 2 2 3 4 4" xfId="8932" xr:uid="{00000000-0005-0000-0000-0000FA1F0000}"/>
    <cellStyle name="SAPBEXstdData 2 2 3 5" xfId="3461" xr:uid="{00000000-0005-0000-0000-0000FB1F0000}"/>
    <cellStyle name="SAPBEXstdData 2 2 3 5 2" xfId="3662" xr:uid="{00000000-0005-0000-0000-0000FC1F0000}"/>
    <cellStyle name="SAPBEXstdData 2 2 3 5 3" xfId="7682" xr:uid="{00000000-0005-0000-0000-0000FD1F0000}"/>
    <cellStyle name="SAPBEXstdData 2 2 3 5 4" xfId="9094" xr:uid="{00000000-0005-0000-0000-0000FE1F0000}"/>
    <cellStyle name="SAPBEXstdData 2 2 3 6" xfId="4831" xr:uid="{00000000-0005-0000-0000-0000FF1F0000}"/>
    <cellStyle name="SAPBEXstdData 2 2 3 7" xfId="4592" xr:uid="{00000000-0005-0000-0000-000000200000}"/>
    <cellStyle name="SAPBEXstdData 2 2 3 8" xfId="5223" xr:uid="{00000000-0005-0000-0000-000001200000}"/>
    <cellStyle name="SAPBEXstdData 2 3" xfId="724" xr:uid="{00000000-0005-0000-0000-000002200000}"/>
    <cellStyle name="SAPBEXstdData 2 3 2" xfId="1077" xr:uid="{00000000-0005-0000-0000-000003200000}"/>
    <cellStyle name="SAPBEXstdData 2 3 2 2" xfId="1525" xr:uid="{00000000-0005-0000-0000-000004200000}"/>
    <cellStyle name="SAPBEXstdData 2 3 2 2 2" xfId="2685" xr:uid="{00000000-0005-0000-0000-000005200000}"/>
    <cellStyle name="SAPBEXstdData 2 3 2 2 2 2" xfId="4479" xr:uid="{00000000-0005-0000-0000-000006200000}"/>
    <cellStyle name="SAPBEXstdData 2 3 2 2 2 3" xfId="6990" xr:uid="{00000000-0005-0000-0000-000007200000}"/>
    <cellStyle name="SAPBEXstdData 2 3 2 2 2 4" xfId="8417" xr:uid="{00000000-0005-0000-0000-000008200000}"/>
    <cellStyle name="SAPBEXstdData 2 3 2 2 3" xfId="3222" xr:uid="{00000000-0005-0000-0000-000009200000}"/>
    <cellStyle name="SAPBEXstdData 2 3 2 2 3 2" xfId="3824" xr:uid="{00000000-0005-0000-0000-00000A200000}"/>
    <cellStyle name="SAPBEXstdData 2 3 2 2 3 3" xfId="7443" xr:uid="{00000000-0005-0000-0000-00000B200000}"/>
    <cellStyle name="SAPBEXstdData 2 3 2 2 3 4" xfId="8855" xr:uid="{00000000-0005-0000-0000-00000C200000}"/>
    <cellStyle name="SAPBEXstdData 2 3 2 2 4" xfId="3400" xr:uid="{00000000-0005-0000-0000-00000D200000}"/>
    <cellStyle name="SAPBEXstdData 2 3 2 2 4 2" xfId="4236" xr:uid="{00000000-0005-0000-0000-00000E200000}"/>
    <cellStyle name="SAPBEXstdData 2 3 2 2 4 3" xfId="7621" xr:uid="{00000000-0005-0000-0000-00000F200000}"/>
    <cellStyle name="SAPBEXstdData 2 3 2 2 4 4" xfId="9033" xr:uid="{00000000-0005-0000-0000-000010200000}"/>
    <cellStyle name="SAPBEXstdData 2 3 2 2 5" xfId="3562" xr:uid="{00000000-0005-0000-0000-000011200000}"/>
    <cellStyle name="SAPBEXstdData 2 3 2 2 5 2" xfId="6300" xr:uid="{00000000-0005-0000-0000-000012200000}"/>
    <cellStyle name="SAPBEXstdData 2 3 2 2 5 3" xfId="7783" xr:uid="{00000000-0005-0000-0000-000013200000}"/>
    <cellStyle name="SAPBEXstdData 2 3 2 2 5 4" xfId="9195" xr:uid="{00000000-0005-0000-0000-000014200000}"/>
    <cellStyle name="SAPBEXstdData 2 3 2 2 6" xfId="5146" xr:uid="{00000000-0005-0000-0000-000015200000}"/>
    <cellStyle name="SAPBEXstdData 2 3 2 2 7" xfId="6113" xr:uid="{00000000-0005-0000-0000-000016200000}"/>
    <cellStyle name="SAPBEXstdData 2 3 2 2 8" xfId="5501" xr:uid="{00000000-0005-0000-0000-000017200000}"/>
    <cellStyle name="SAPBEXstdData 2 3 2 3" xfId="2237" xr:uid="{00000000-0005-0000-0000-000018200000}"/>
    <cellStyle name="SAPBEXstdData 2 3 2 3 2" xfId="5448" xr:uid="{00000000-0005-0000-0000-000019200000}"/>
    <cellStyle name="SAPBEXstdData 2 3 2 3 3" xfId="6731" xr:uid="{00000000-0005-0000-0000-00001A200000}"/>
    <cellStyle name="SAPBEXstdData 2 3 2 3 4" xfId="8194" xr:uid="{00000000-0005-0000-0000-00001B200000}"/>
    <cellStyle name="SAPBEXstdData 2 3 2 4" xfId="2962" xr:uid="{00000000-0005-0000-0000-00001C200000}"/>
    <cellStyle name="SAPBEXstdData 2 3 2 4 2" xfId="6155" xr:uid="{00000000-0005-0000-0000-00001D200000}"/>
    <cellStyle name="SAPBEXstdData 2 3 2 4 3" xfId="7183" xr:uid="{00000000-0005-0000-0000-00001E200000}"/>
    <cellStyle name="SAPBEXstdData 2 3 2 4 4" xfId="8595" xr:uid="{00000000-0005-0000-0000-00001F200000}"/>
    <cellStyle name="SAPBEXstdData 2 3 2 5" xfId="1801" xr:uid="{00000000-0005-0000-0000-000020200000}"/>
    <cellStyle name="SAPBEXstdData 2 3 2 5 2" xfId="5334" xr:uid="{00000000-0005-0000-0000-000021200000}"/>
    <cellStyle name="SAPBEXstdData 2 3 2 5 3" xfId="6400" xr:uid="{00000000-0005-0000-0000-000022200000}"/>
    <cellStyle name="SAPBEXstdData 2 3 2 5 4" xfId="7884" xr:uid="{00000000-0005-0000-0000-000023200000}"/>
    <cellStyle name="SAPBEXstdData 2 3 2 6" xfId="3111" xr:uid="{00000000-0005-0000-0000-000024200000}"/>
    <cellStyle name="SAPBEXstdData 2 3 2 6 2" xfId="6093" xr:uid="{00000000-0005-0000-0000-000025200000}"/>
    <cellStyle name="SAPBEXstdData 2 3 2 6 3" xfId="7332" xr:uid="{00000000-0005-0000-0000-000026200000}"/>
    <cellStyle name="SAPBEXstdData 2 3 2 6 4" xfId="8744" xr:uid="{00000000-0005-0000-0000-000027200000}"/>
    <cellStyle name="SAPBEXstdData 2 3 2 7" xfId="5937" xr:uid="{00000000-0005-0000-0000-000028200000}"/>
    <cellStyle name="SAPBEXstdData 2 3 2 8" xfId="5780" xr:uid="{00000000-0005-0000-0000-000029200000}"/>
    <cellStyle name="SAPBEXstdData 2 3 2 9" xfId="4486" xr:uid="{00000000-0005-0000-0000-00002A200000}"/>
    <cellStyle name="SAPBEXstdData 2 3 3" xfId="1302" xr:uid="{00000000-0005-0000-0000-00002B200000}"/>
    <cellStyle name="SAPBEXstdData 2 3 3 2" xfId="2462" xr:uid="{00000000-0005-0000-0000-00002C200000}"/>
    <cellStyle name="SAPBEXstdData 2 3 3 2 2" xfId="4779" xr:uid="{00000000-0005-0000-0000-00002D200000}"/>
    <cellStyle name="SAPBEXstdData 2 3 3 2 3" xfId="6861" xr:uid="{00000000-0005-0000-0000-00002E200000}"/>
    <cellStyle name="SAPBEXstdData 2 3 3 2 4" xfId="8306" xr:uid="{00000000-0005-0000-0000-00002F200000}"/>
    <cellStyle name="SAPBEXstdData 2 3 3 3" xfId="3091" xr:uid="{00000000-0005-0000-0000-000030200000}"/>
    <cellStyle name="SAPBEXstdData 2 3 3 3 2" xfId="3844" xr:uid="{00000000-0005-0000-0000-000031200000}"/>
    <cellStyle name="SAPBEXstdData 2 3 3 3 3" xfId="7312" xr:uid="{00000000-0005-0000-0000-000032200000}"/>
    <cellStyle name="SAPBEXstdData 2 3 3 3 4" xfId="8724" xr:uid="{00000000-0005-0000-0000-000033200000}"/>
    <cellStyle name="SAPBEXstdData 2 3 3 4" xfId="1991" xr:uid="{00000000-0005-0000-0000-000034200000}"/>
    <cellStyle name="SAPBEXstdData 2 3 3 4 2" xfId="4622" xr:uid="{00000000-0005-0000-0000-000035200000}"/>
    <cellStyle name="SAPBEXstdData 2 3 3 4 3" xfId="6579" xr:uid="{00000000-0005-0000-0000-000036200000}"/>
    <cellStyle name="SAPBEXstdData 2 3 3 4 4" xfId="8060" xr:uid="{00000000-0005-0000-0000-000037200000}"/>
    <cellStyle name="SAPBEXstdData 2 3 3 5" xfId="1711" xr:uid="{00000000-0005-0000-0000-000038200000}"/>
    <cellStyle name="SAPBEXstdData 2 3 3 5 2" xfId="5503" xr:uid="{00000000-0005-0000-0000-000039200000}"/>
    <cellStyle name="SAPBEXstdData 2 3 3 5 3" xfId="5787" xr:uid="{00000000-0005-0000-0000-00003A200000}"/>
    <cellStyle name="SAPBEXstdData 2 3 3 5 4" xfId="5900" xr:uid="{00000000-0005-0000-0000-00003B200000}"/>
    <cellStyle name="SAPBEXstdData 2 3 3 6" xfId="5370" xr:uid="{00000000-0005-0000-0000-00003C200000}"/>
    <cellStyle name="SAPBEXstdData 2 3 3 7" xfId="4393" xr:uid="{00000000-0005-0000-0000-00003D200000}"/>
    <cellStyle name="SAPBEXstdData 2 3 3 8" xfId="5590" xr:uid="{00000000-0005-0000-0000-00003E200000}"/>
    <cellStyle name="SAPBEXstdData 2 4" xfId="1038" xr:uid="{00000000-0005-0000-0000-00003F200000}"/>
    <cellStyle name="SAPBEXstdData 2 4 2" xfId="1486" xr:uid="{00000000-0005-0000-0000-000040200000}"/>
    <cellStyle name="SAPBEXstdData 2 4 2 2" xfId="2646" xr:uid="{00000000-0005-0000-0000-000041200000}"/>
    <cellStyle name="SAPBEXstdData 2 4 2 2 2" xfId="5842" xr:uid="{00000000-0005-0000-0000-000042200000}"/>
    <cellStyle name="SAPBEXstdData 2 4 2 2 3" xfId="6951" xr:uid="{00000000-0005-0000-0000-000043200000}"/>
    <cellStyle name="SAPBEXstdData 2 4 2 2 4" xfId="8378" xr:uid="{00000000-0005-0000-0000-000044200000}"/>
    <cellStyle name="SAPBEXstdData 2 4 2 3" xfId="3183" xr:uid="{00000000-0005-0000-0000-000045200000}"/>
    <cellStyle name="SAPBEXstdData 2 4 2 3 2" xfId="5991" xr:uid="{00000000-0005-0000-0000-000046200000}"/>
    <cellStyle name="SAPBEXstdData 2 4 2 3 3" xfId="7404" xr:uid="{00000000-0005-0000-0000-000047200000}"/>
    <cellStyle name="SAPBEXstdData 2 4 2 3 4" xfId="8816" xr:uid="{00000000-0005-0000-0000-000048200000}"/>
    <cellStyle name="SAPBEXstdData 2 4 2 4" xfId="3361" xr:uid="{00000000-0005-0000-0000-000049200000}"/>
    <cellStyle name="SAPBEXstdData 2 4 2 4 2" xfId="4249" xr:uid="{00000000-0005-0000-0000-00004A200000}"/>
    <cellStyle name="SAPBEXstdData 2 4 2 4 3" xfId="7582" xr:uid="{00000000-0005-0000-0000-00004B200000}"/>
    <cellStyle name="SAPBEXstdData 2 4 2 4 4" xfId="8994" xr:uid="{00000000-0005-0000-0000-00004C200000}"/>
    <cellStyle name="SAPBEXstdData 2 4 2 5" xfId="3523" xr:uid="{00000000-0005-0000-0000-00004D200000}"/>
    <cellStyle name="SAPBEXstdData 2 4 2 5 2" xfId="4203" xr:uid="{00000000-0005-0000-0000-00004E200000}"/>
    <cellStyle name="SAPBEXstdData 2 4 2 5 3" xfId="7744" xr:uid="{00000000-0005-0000-0000-00004F200000}"/>
    <cellStyle name="SAPBEXstdData 2 4 2 5 4" xfId="9156" xr:uid="{00000000-0005-0000-0000-000050200000}"/>
    <cellStyle name="SAPBEXstdData 2 4 2 6" xfId="6254" xr:uid="{00000000-0005-0000-0000-000051200000}"/>
    <cellStyle name="SAPBEXstdData 2 4 2 7" xfId="5064" xr:uid="{00000000-0005-0000-0000-000052200000}"/>
    <cellStyle name="SAPBEXstdData 2 4 2 8" xfId="4848" xr:uid="{00000000-0005-0000-0000-000053200000}"/>
    <cellStyle name="SAPBEXstdData 2 4 3" xfId="2198" xr:uid="{00000000-0005-0000-0000-000054200000}"/>
    <cellStyle name="SAPBEXstdData 2 4 3 2" xfId="5393" xr:uid="{00000000-0005-0000-0000-000055200000}"/>
    <cellStyle name="SAPBEXstdData 2 4 3 3" xfId="6692" xr:uid="{00000000-0005-0000-0000-000056200000}"/>
    <cellStyle name="SAPBEXstdData 2 4 3 4" xfId="8155" xr:uid="{00000000-0005-0000-0000-000057200000}"/>
    <cellStyle name="SAPBEXstdData 2 4 4" xfId="2923" xr:uid="{00000000-0005-0000-0000-000058200000}"/>
    <cellStyle name="SAPBEXstdData 2 4 4 2" xfId="5968" xr:uid="{00000000-0005-0000-0000-000059200000}"/>
    <cellStyle name="SAPBEXstdData 2 4 4 3" xfId="7144" xr:uid="{00000000-0005-0000-0000-00005A200000}"/>
    <cellStyle name="SAPBEXstdData 2 4 4 4" xfId="8556" xr:uid="{00000000-0005-0000-0000-00005B200000}"/>
    <cellStyle name="SAPBEXstdData 2 4 5" xfId="2837" xr:uid="{00000000-0005-0000-0000-00005C200000}"/>
    <cellStyle name="SAPBEXstdData 2 4 5 2" xfId="5304" xr:uid="{00000000-0005-0000-0000-00005D200000}"/>
    <cellStyle name="SAPBEXstdData 2 4 5 3" xfId="7058" xr:uid="{00000000-0005-0000-0000-00005E200000}"/>
    <cellStyle name="SAPBEXstdData 2 4 5 4" xfId="8470" xr:uid="{00000000-0005-0000-0000-00005F200000}"/>
    <cellStyle name="SAPBEXstdData 2 4 6" xfId="1837" xr:uid="{00000000-0005-0000-0000-000060200000}"/>
    <cellStyle name="SAPBEXstdData 2 4 6 2" xfId="5171" xr:uid="{00000000-0005-0000-0000-000061200000}"/>
    <cellStyle name="SAPBEXstdData 2 4 6 3" xfId="6432" xr:uid="{00000000-0005-0000-0000-000062200000}"/>
    <cellStyle name="SAPBEXstdData 2 4 6 4" xfId="7915" xr:uid="{00000000-0005-0000-0000-000063200000}"/>
    <cellStyle name="SAPBEXstdData 2 4 7" xfId="6246" xr:uid="{00000000-0005-0000-0000-000064200000}"/>
    <cellStyle name="SAPBEXstdData 2 4 8" xfId="4984" xr:uid="{00000000-0005-0000-0000-000065200000}"/>
    <cellStyle name="SAPBEXstdData 2 4 9" xfId="6230" xr:uid="{00000000-0005-0000-0000-000066200000}"/>
    <cellStyle name="SAPBEXstdData 2 5" xfId="1292" xr:uid="{00000000-0005-0000-0000-000067200000}"/>
    <cellStyle name="SAPBEXstdData 2 5 2" xfId="2452" xr:uid="{00000000-0005-0000-0000-000068200000}"/>
    <cellStyle name="SAPBEXstdData 2 5 2 2" xfId="4748" xr:uid="{00000000-0005-0000-0000-000069200000}"/>
    <cellStyle name="SAPBEXstdData 2 5 2 3" xfId="6851" xr:uid="{00000000-0005-0000-0000-00006A200000}"/>
    <cellStyle name="SAPBEXstdData 2 5 2 4" xfId="8296" xr:uid="{00000000-0005-0000-0000-00006B200000}"/>
    <cellStyle name="SAPBEXstdData 2 5 3" xfId="3081" xr:uid="{00000000-0005-0000-0000-00006C200000}"/>
    <cellStyle name="SAPBEXstdData 2 5 3 2" xfId="3900" xr:uid="{00000000-0005-0000-0000-00006D200000}"/>
    <cellStyle name="SAPBEXstdData 2 5 3 3" xfId="7302" xr:uid="{00000000-0005-0000-0000-00006E200000}"/>
    <cellStyle name="SAPBEXstdData 2 5 3 4" xfId="8714" xr:uid="{00000000-0005-0000-0000-00006F200000}"/>
    <cellStyle name="SAPBEXstdData 2 5 4" xfId="1813" xr:uid="{00000000-0005-0000-0000-000070200000}"/>
    <cellStyle name="SAPBEXstdData 2 5 4 2" xfId="5155" xr:uid="{00000000-0005-0000-0000-000071200000}"/>
    <cellStyle name="SAPBEXstdData 2 5 4 3" xfId="6412" xr:uid="{00000000-0005-0000-0000-000072200000}"/>
    <cellStyle name="SAPBEXstdData 2 5 4 4" xfId="7895" xr:uid="{00000000-0005-0000-0000-000073200000}"/>
    <cellStyle name="SAPBEXstdData 2 5 5" xfId="1712" xr:uid="{00000000-0005-0000-0000-000074200000}"/>
    <cellStyle name="SAPBEXstdData 2 5 5 2" xfId="4656" xr:uid="{00000000-0005-0000-0000-000075200000}"/>
    <cellStyle name="SAPBEXstdData 2 5 5 3" xfId="4467" xr:uid="{00000000-0005-0000-0000-000076200000}"/>
    <cellStyle name="SAPBEXstdData 2 5 5 4" xfId="5430" xr:uid="{00000000-0005-0000-0000-000077200000}"/>
    <cellStyle name="SAPBEXstdData 2 5 6" xfId="5072" xr:uid="{00000000-0005-0000-0000-000078200000}"/>
    <cellStyle name="SAPBEXstdData 2 5 7" xfId="6078" xr:uid="{00000000-0005-0000-0000-000079200000}"/>
    <cellStyle name="SAPBEXstdData 2 5 8" xfId="4635" xr:uid="{00000000-0005-0000-0000-00007A200000}"/>
    <cellStyle name="SAPBEXstdData 3" xfId="744" xr:uid="{00000000-0005-0000-0000-00007B200000}"/>
    <cellStyle name="SAPBEXstdData 3 2" xfId="1097" xr:uid="{00000000-0005-0000-0000-00007C200000}"/>
    <cellStyle name="SAPBEXstdData 3 2 2" xfId="1545" xr:uid="{00000000-0005-0000-0000-00007D200000}"/>
    <cellStyle name="SAPBEXstdData 3 2 2 2" xfId="2705" xr:uid="{00000000-0005-0000-0000-00007E200000}"/>
    <cellStyle name="SAPBEXstdData 3 2 2 2 2" xfId="3916" xr:uid="{00000000-0005-0000-0000-00007F200000}"/>
    <cellStyle name="SAPBEXstdData 3 2 2 2 3" xfId="7010" xr:uid="{00000000-0005-0000-0000-000080200000}"/>
    <cellStyle name="SAPBEXstdData 3 2 2 2 4" xfId="8437" xr:uid="{00000000-0005-0000-0000-000081200000}"/>
    <cellStyle name="SAPBEXstdData 3 2 2 3" xfId="3242" xr:uid="{00000000-0005-0000-0000-000082200000}"/>
    <cellStyle name="SAPBEXstdData 3 2 2 3 2" xfId="3815" xr:uid="{00000000-0005-0000-0000-000083200000}"/>
    <cellStyle name="SAPBEXstdData 3 2 2 3 3" xfId="7463" xr:uid="{00000000-0005-0000-0000-000084200000}"/>
    <cellStyle name="SAPBEXstdData 3 2 2 3 4" xfId="8875" xr:uid="{00000000-0005-0000-0000-000085200000}"/>
    <cellStyle name="SAPBEXstdData 3 2 2 4" xfId="3420" xr:uid="{00000000-0005-0000-0000-000086200000}"/>
    <cellStyle name="SAPBEXstdData 3 2 2 4 2" xfId="3692" xr:uid="{00000000-0005-0000-0000-000087200000}"/>
    <cellStyle name="SAPBEXstdData 3 2 2 4 3" xfId="7641" xr:uid="{00000000-0005-0000-0000-000088200000}"/>
    <cellStyle name="SAPBEXstdData 3 2 2 4 4" xfId="9053" xr:uid="{00000000-0005-0000-0000-000089200000}"/>
    <cellStyle name="SAPBEXstdData 3 2 2 5" xfId="3582" xr:uid="{00000000-0005-0000-0000-00008A200000}"/>
    <cellStyle name="SAPBEXstdData 3 2 2 5 2" xfId="6320" xr:uid="{00000000-0005-0000-0000-00008B200000}"/>
    <cellStyle name="SAPBEXstdData 3 2 2 5 3" xfId="7803" xr:uid="{00000000-0005-0000-0000-00008C200000}"/>
    <cellStyle name="SAPBEXstdData 3 2 2 5 4" xfId="9215" xr:uid="{00000000-0005-0000-0000-00008D200000}"/>
    <cellStyle name="SAPBEXstdData 3 2 2 6" xfId="5669" xr:uid="{00000000-0005-0000-0000-00008E200000}"/>
    <cellStyle name="SAPBEXstdData 3 2 2 7" xfId="5874" xr:uid="{00000000-0005-0000-0000-00008F200000}"/>
    <cellStyle name="SAPBEXstdData 3 2 2 8" xfId="5893" xr:uid="{00000000-0005-0000-0000-000090200000}"/>
    <cellStyle name="SAPBEXstdData 3 2 3" xfId="2257" xr:uid="{00000000-0005-0000-0000-000091200000}"/>
    <cellStyle name="SAPBEXstdData 3 2 3 2" xfId="4504" xr:uid="{00000000-0005-0000-0000-000092200000}"/>
    <cellStyle name="SAPBEXstdData 3 2 3 3" xfId="6751" xr:uid="{00000000-0005-0000-0000-000093200000}"/>
    <cellStyle name="SAPBEXstdData 3 2 3 4" xfId="8214" xr:uid="{00000000-0005-0000-0000-000094200000}"/>
    <cellStyle name="SAPBEXstdData 3 2 4" xfId="2982" xr:uid="{00000000-0005-0000-0000-000095200000}"/>
    <cellStyle name="SAPBEXstdData 3 2 4 2" xfId="5288" xr:uid="{00000000-0005-0000-0000-000096200000}"/>
    <cellStyle name="SAPBEXstdData 3 2 4 3" xfId="7203" xr:uid="{00000000-0005-0000-0000-000097200000}"/>
    <cellStyle name="SAPBEXstdData 3 2 4 4" xfId="8615" xr:uid="{00000000-0005-0000-0000-000098200000}"/>
    <cellStyle name="SAPBEXstdData 3 2 5" xfId="1914" xr:uid="{00000000-0005-0000-0000-000099200000}"/>
    <cellStyle name="SAPBEXstdData 3 2 5 2" xfId="5677" xr:uid="{00000000-0005-0000-0000-00009A200000}"/>
    <cellStyle name="SAPBEXstdData 3 2 5 3" xfId="6509" xr:uid="{00000000-0005-0000-0000-00009B200000}"/>
    <cellStyle name="SAPBEXstdData 3 2 5 4" xfId="7992" xr:uid="{00000000-0005-0000-0000-00009C200000}"/>
    <cellStyle name="SAPBEXstdData 3 2 6" xfId="1733" xr:uid="{00000000-0005-0000-0000-00009D200000}"/>
    <cellStyle name="SAPBEXstdData 3 2 6 2" xfId="4298" xr:uid="{00000000-0005-0000-0000-00009E200000}"/>
    <cellStyle name="SAPBEXstdData 3 2 6 3" xfId="6128" xr:uid="{00000000-0005-0000-0000-00009F200000}"/>
    <cellStyle name="SAPBEXstdData 3 2 6 4" xfId="4980" xr:uid="{00000000-0005-0000-0000-0000A0200000}"/>
    <cellStyle name="SAPBEXstdData 3 2 7" xfId="3861" xr:uid="{00000000-0005-0000-0000-0000A1200000}"/>
    <cellStyle name="SAPBEXstdData 3 2 8" xfId="4065" xr:uid="{00000000-0005-0000-0000-0000A2200000}"/>
    <cellStyle name="SAPBEXstdData 3 2 9" xfId="4788" xr:uid="{00000000-0005-0000-0000-0000A3200000}"/>
    <cellStyle name="SAPBEXstdData 3 3" xfId="1307" xr:uid="{00000000-0005-0000-0000-0000A4200000}"/>
    <cellStyle name="SAPBEXstdData 3 3 2" xfId="2467" xr:uid="{00000000-0005-0000-0000-0000A5200000}"/>
    <cellStyle name="SAPBEXstdData 3 3 2 2" xfId="5327" xr:uid="{00000000-0005-0000-0000-0000A6200000}"/>
    <cellStyle name="SAPBEXstdData 3 3 2 3" xfId="6866" xr:uid="{00000000-0005-0000-0000-0000A7200000}"/>
    <cellStyle name="SAPBEXstdData 3 3 2 4" xfId="8311" xr:uid="{00000000-0005-0000-0000-0000A8200000}"/>
    <cellStyle name="SAPBEXstdData 3 3 3" xfId="3096" xr:uid="{00000000-0005-0000-0000-0000A9200000}"/>
    <cellStyle name="SAPBEXstdData 3 3 3 2" xfId="3982" xr:uid="{00000000-0005-0000-0000-0000AA200000}"/>
    <cellStyle name="SAPBEXstdData 3 3 3 3" xfId="7317" xr:uid="{00000000-0005-0000-0000-0000AB200000}"/>
    <cellStyle name="SAPBEXstdData 3 3 3 4" xfId="8729" xr:uid="{00000000-0005-0000-0000-0000AC200000}"/>
    <cellStyle name="SAPBEXstdData 3 3 4" xfId="3294" xr:uid="{00000000-0005-0000-0000-0000AD200000}"/>
    <cellStyle name="SAPBEXstdData 3 3 4 2" xfId="4267" xr:uid="{00000000-0005-0000-0000-0000AE200000}"/>
    <cellStyle name="SAPBEXstdData 3 3 4 3" xfId="7515" xr:uid="{00000000-0005-0000-0000-0000AF200000}"/>
    <cellStyle name="SAPBEXstdData 3 3 4 4" xfId="8927" xr:uid="{00000000-0005-0000-0000-0000B0200000}"/>
    <cellStyle name="SAPBEXstdData 3 3 5" xfId="3456" xr:uid="{00000000-0005-0000-0000-0000B1200000}"/>
    <cellStyle name="SAPBEXstdData 3 3 5 2" xfId="3666" xr:uid="{00000000-0005-0000-0000-0000B2200000}"/>
    <cellStyle name="SAPBEXstdData 3 3 5 3" xfId="7677" xr:uid="{00000000-0005-0000-0000-0000B3200000}"/>
    <cellStyle name="SAPBEXstdData 3 3 5 4" xfId="9089" xr:uid="{00000000-0005-0000-0000-0000B4200000}"/>
    <cellStyle name="SAPBEXstdData 3 3 6" xfId="5147" xr:uid="{00000000-0005-0000-0000-0000B5200000}"/>
    <cellStyle name="SAPBEXstdData 3 3 7" xfId="6207" xr:uid="{00000000-0005-0000-0000-0000B6200000}"/>
    <cellStyle name="SAPBEXstdData 3 3 8" xfId="4086" xr:uid="{00000000-0005-0000-0000-0000B7200000}"/>
    <cellStyle name="SAPBEXstdData 4" xfId="703" xr:uid="{00000000-0005-0000-0000-0000B8200000}"/>
    <cellStyle name="SAPBEXstdData 4 2" xfId="1057" xr:uid="{00000000-0005-0000-0000-0000B9200000}"/>
    <cellStyle name="SAPBEXstdData 4 2 2" xfId="1505" xr:uid="{00000000-0005-0000-0000-0000BA200000}"/>
    <cellStyle name="SAPBEXstdData 4 2 2 2" xfId="2665" xr:uid="{00000000-0005-0000-0000-0000BB200000}"/>
    <cellStyle name="SAPBEXstdData 4 2 2 2 2" xfId="4928" xr:uid="{00000000-0005-0000-0000-0000BC200000}"/>
    <cellStyle name="SAPBEXstdData 4 2 2 2 3" xfId="6970" xr:uid="{00000000-0005-0000-0000-0000BD200000}"/>
    <cellStyle name="SAPBEXstdData 4 2 2 2 4" xfId="8397" xr:uid="{00000000-0005-0000-0000-0000BE200000}"/>
    <cellStyle name="SAPBEXstdData 4 2 2 3" xfId="3202" xr:uid="{00000000-0005-0000-0000-0000BF200000}"/>
    <cellStyle name="SAPBEXstdData 4 2 2 3 2" xfId="3835" xr:uid="{00000000-0005-0000-0000-0000C0200000}"/>
    <cellStyle name="SAPBEXstdData 4 2 2 3 3" xfId="7423" xr:uid="{00000000-0005-0000-0000-0000C1200000}"/>
    <cellStyle name="SAPBEXstdData 4 2 2 3 4" xfId="8835" xr:uid="{00000000-0005-0000-0000-0000C2200000}"/>
    <cellStyle name="SAPBEXstdData 4 2 2 4" xfId="3380" xr:uid="{00000000-0005-0000-0000-0000C3200000}"/>
    <cellStyle name="SAPBEXstdData 4 2 2 4 2" xfId="4243" xr:uid="{00000000-0005-0000-0000-0000C4200000}"/>
    <cellStyle name="SAPBEXstdData 4 2 2 4 3" xfId="7601" xr:uid="{00000000-0005-0000-0000-0000C5200000}"/>
    <cellStyle name="SAPBEXstdData 4 2 2 4 4" xfId="9013" xr:uid="{00000000-0005-0000-0000-0000C6200000}"/>
    <cellStyle name="SAPBEXstdData 4 2 2 5" xfId="3542" xr:uid="{00000000-0005-0000-0000-0000C7200000}"/>
    <cellStyle name="SAPBEXstdData 4 2 2 5 2" xfId="4196" xr:uid="{00000000-0005-0000-0000-0000C8200000}"/>
    <cellStyle name="SAPBEXstdData 4 2 2 5 3" xfId="7763" xr:uid="{00000000-0005-0000-0000-0000C9200000}"/>
    <cellStyle name="SAPBEXstdData 4 2 2 5 4" xfId="9175" xr:uid="{00000000-0005-0000-0000-0000CA200000}"/>
    <cellStyle name="SAPBEXstdData 4 2 2 6" xfId="4049" xr:uid="{00000000-0005-0000-0000-0000CB200000}"/>
    <cellStyle name="SAPBEXstdData 4 2 2 7" xfId="5227" xr:uid="{00000000-0005-0000-0000-0000CC200000}"/>
    <cellStyle name="SAPBEXstdData 4 2 2 8" xfId="4770" xr:uid="{00000000-0005-0000-0000-0000CD200000}"/>
    <cellStyle name="SAPBEXstdData 4 2 3" xfId="2217" xr:uid="{00000000-0005-0000-0000-0000CE200000}"/>
    <cellStyle name="SAPBEXstdData 4 2 3 2" xfId="4533" xr:uid="{00000000-0005-0000-0000-0000CF200000}"/>
    <cellStyle name="SAPBEXstdData 4 2 3 3" xfId="6711" xr:uid="{00000000-0005-0000-0000-0000D0200000}"/>
    <cellStyle name="SAPBEXstdData 4 2 3 4" xfId="8174" xr:uid="{00000000-0005-0000-0000-0000D1200000}"/>
    <cellStyle name="SAPBEXstdData 4 2 4" xfId="2942" xr:uid="{00000000-0005-0000-0000-0000D2200000}"/>
    <cellStyle name="SAPBEXstdData 4 2 4 2" xfId="6163" xr:uid="{00000000-0005-0000-0000-0000D3200000}"/>
    <cellStyle name="SAPBEXstdData 4 2 4 3" xfId="7163" xr:uid="{00000000-0005-0000-0000-0000D4200000}"/>
    <cellStyle name="SAPBEXstdData 4 2 4 4" xfId="8575" xr:uid="{00000000-0005-0000-0000-0000D5200000}"/>
    <cellStyle name="SAPBEXstdData 4 2 5" xfId="1893" xr:uid="{00000000-0005-0000-0000-0000D6200000}"/>
    <cellStyle name="SAPBEXstdData 4 2 5 2" xfId="4093" xr:uid="{00000000-0005-0000-0000-0000D7200000}"/>
    <cellStyle name="SAPBEXstdData 4 2 5 3" xfId="6488" xr:uid="{00000000-0005-0000-0000-0000D8200000}"/>
    <cellStyle name="SAPBEXstdData 4 2 5 4" xfId="7971" xr:uid="{00000000-0005-0000-0000-0000D9200000}"/>
    <cellStyle name="SAPBEXstdData 4 2 6" xfId="3114" xr:uid="{00000000-0005-0000-0000-0000DA200000}"/>
    <cellStyle name="SAPBEXstdData 4 2 6 2" xfId="4729" xr:uid="{00000000-0005-0000-0000-0000DB200000}"/>
    <cellStyle name="SAPBEXstdData 4 2 6 3" xfId="7335" xr:uid="{00000000-0005-0000-0000-0000DC200000}"/>
    <cellStyle name="SAPBEXstdData 4 2 6 4" xfId="8747" xr:uid="{00000000-0005-0000-0000-0000DD200000}"/>
    <cellStyle name="SAPBEXstdData 4 2 7" xfId="5653" xr:uid="{00000000-0005-0000-0000-0000DE200000}"/>
    <cellStyle name="SAPBEXstdData 4 2 8" xfId="5836" xr:uid="{00000000-0005-0000-0000-0000DF200000}"/>
    <cellStyle name="SAPBEXstdData 4 2 9" xfId="6795" xr:uid="{00000000-0005-0000-0000-0000E0200000}"/>
    <cellStyle name="SAPBEXstdData 4 3" xfId="1297" xr:uid="{00000000-0005-0000-0000-0000E1200000}"/>
    <cellStyle name="SAPBEXstdData 4 3 2" xfId="2457" xr:uid="{00000000-0005-0000-0000-0000E2200000}"/>
    <cellStyle name="SAPBEXstdData 4 3 2 2" xfId="5298" xr:uid="{00000000-0005-0000-0000-0000E3200000}"/>
    <cellStyle name="SAPBEXstdData 4 3 2 3" xfId="6856" xr:uid="{00000000-0005-0000-0000-0000E4200000}"/>
    <cellStyle name="SAPBEXstdData 4 3 2 4" xfId="8301" xr:uid="{00000000-0005-0000-0000-0000E5200000}"/>
    <cellStyle name="SAPBEXstdData 4 3 3" xfId="3086" xr:uid="{00000000-0005-0000-0000-0000E6200000}"/>
    <cellStyle name="SAPBEXstdData 4 3 3 2" xfId="3985" xr:uid="{00000000-0005-0000-0000-0000E7200000}"/>
    <cellStyle name="SAPBEXstdData 4 3 3 3" xfId="7307" xr:uid="{00000000-0005-0000-0000-0000E8200000}"/>
    <cellStyle name="SAPBEXstdData 4 3 3 4" xfId="8719" xr:uid="{00000000-0005-0000-0000-0000E9200000}"/>
    <cellStyle name="SAPBEXstdData 4 3 4" xfId="1807" xr:uid="{00000000-0005-0000-0000-0000EA200000}"/>
    <cellStyle name="SAPBEXstdData 4 3 4 2" xfId="4664" xr:uid="{00000000-0005-0000-0000-0000EB200000}"/>
    <cellStyle name="SAPBEXstdData 4 3 4 3" xfId="6406" xr:uid="{00000000-0005-0000-0000-0000EC200000}"/>
    <cellStyle name="SAPBEXstdData 4 3 4 4" xfId="7890" xr:uid="{00000000-0005-0000-0000-0000ED200000}"/>
    <cellStyle name="SAPBEXstdData 4 3 5" xfId="1714" xr:uid="{00000000-0005-0000-0000-0000EE200000}"/>
    <cellStyle name="SAPBEXstdData 4 3 5 2" xfId="5704" xr:uid="{00000000-0005-0000-0000-0000EF200000}"/>
    <cellStyle name="SAPBEXstdData 4 3 5 3" xfId="3888" xr:uid="{00000000-0005-0000-0000-0000F0200000}"/>
    <cellStyle name="SAPBEXstdData 4 3 5 4" xfId="5555" xr:uid="{00000000-0005-0000-0000-0000F1200000}"/>
    <cellStyle name="SAPBEXstdData 4 3 6" xfId="4733" xr:uid="{00000000-0005-0000-0000-0000F2200000}"/>
    <cellStyle name="SAPBEXstdData 4 3 7" xfId="5232" xr:uid="{00000000-0005-0000-0000-0000F3200000}"/>
    <cellStyle name="SAPBEXstdData 4 3 8" xfId="6065" xr:uid="{00000000-0005-0000-0000-0000F4200000}"/>
    <cellStyle name="SAPBEXstdData 5" xfId="992" xr:uid="{00000000-0005-0000-0000-0000F5200000}"/>
    <cellStyle name="SAPBEXstdData 5 2" xfId="1440" xr:uid="{00000000-0005-0000-0000-0000F6200000}"/>
    <cellStyle name="SAPBEXstdData 5 2 2" xfId="2600" xr:uid="{00000000-0005-0000-0000-0000F7200000}"/>
    <cellStyle name="SAPBEXstdData 5 2 2 2" xfId="5125" xr:uid="{00000000-0005-0000-0000-0000F8200000}"/>
    <cellStyle name="SAPBEXstdData 5 2 2 3" xfId="6917" xr:uid="{00000000-0005-0000-0000-0000F9200000}"/>
    <cellStyle name="SAPBEXstdData 5 2 2 4" xfId="8346" xr:uid="{00000000-0005-0000-0000-0000FA200000}"/>
    <cellStyle name="SAPBEXstdData 5 2 3" xfId="3148" xr:uid="{00000000-0005-0000-0000-0000FB200000}"/>
    <cellStyle name="SAPBEXstdData 5 2 3 2" xfId="5826" xr:uid="{00000000-0005-0000-0000-0000FC200000}"/>
    <cellStyle name="SAPBEXstdData 5 2 3 3" xfId="7369" xr:uid="{00000000-0005-0000-0000-0000FD200000}"/>
    <cellStyle name="SAPBEXstdData 5 2 3 4" xfId="8781" xr:uid="{00000000-0005-0000-0000-0000FE200000}"/>
    <cellStyle name="SAPBEXstdData 5 2 4" xfId="3329" xr:uid="{00000000-0005-0000-0000-0000FF200000}"/>
    <cellStyle name="SAPBEXstdData 5 2 4 2" xfId="4258" xr:uid="{00000000-0005-0000-0000-000000210000}"/>
    <cellStyle name="SAPBEXstdData 5 2 4 3" xfId="7550" xr:uid="{00000000-0005-0000-0000-000001210000}"/>
    <cellStyle name="SAPBEXstdData 5 2 4 4" xfId="8962" xr:uid="{00000000-0005-0000-0000-000002210000}"/>
    <cellStyle name="SAPBEXstdData 5 2 5" xfId="3491" xr:uid="{00000000-0005-0000-0000-000003210000}"/>
    <cellStyle name="SAPBEXstdData 5 2 5 2" xfId="3642" xr:uid="{00000000-0005-0000-0000-000004210000}"/>
    <cellStyle name="SAPBEXstdData 5 2 5 3" xfId="7712" xr:uid="{00000000-0005-0000-0000-000005210000}"/>
    <cellStyle name="SAPBEXstdData 5 2 5 4" xfId="9124" xr:uid="{00000000-0005-0000-0000-000006210000}"/>
    <cellStyle name="SAPBEXstdData 5 2 6" xfId="5074" xr:uid="{00000000-0005-0000-0000-000007210000}"/>
    <cellStyle name="SAPBEXstdData 5 2 7" xfId="4708" xr:uid="{00000000-0005-0000-0000-000008210000}"/>
    <cellStyle name="SAPBEXstdData 5 2 8" xfId="4042" xr:uid="{00000000-0005-0000-0000-000009210000}"/>
    <cellStyle name="SAPBEXstdData 5 3" xfId="2153" xr:uid="{00000000-0005-0000-0000-00000A210000}"/>
    <cellStyle name="SAPBEXstdData 5 3 2" xfId="4043" xr:uid="{00000000-0005-0000-0000-00000B210000}"/>
    <cellStyle name="SAPBEXstdData 5 3 3" xfId="6659" xr:uid="{00000000-0005-0000-0000-00000C210000}"/>
    <cellStyle name="SAPBEXstdData 5 3 4" xfId="8124" xr:uid="{00000000-0005-0000-0000-00000D210000}"/>
    <cellStyle name="SAPBEXstdData 5 4" xfId="2888" xr:uid="{00000000-0005-0000-0000-00000E210000}"/>
    <cellStyle name="SAPBEXstdData 5 4 2" xfId="6266" xr:uid="{00000000-0005-0000-0000-00000F210000}"/>
    <cellStyle name="SAPBEXstdData 5 4 3" xfId="7109" xr:uid="{00000000-0005-0000-0000-000010210000}"/>
    <cellStyle name="SAPBEXstdData 5 4 4" xfId="8521" xr:uid="{00000000-0005-0000-0000-000011210000}"/>
    <cellStyle name="SAPBEXstdData 5 5" xfId="1874" xr:uid="{00000000-0005-0000-0000-000012210000}"/>
    <cellStyle name="SAPBEXstdData 5 5 2" xfId="4537" xr:uid="{00000000-0005-0000-0000-000013210000}"/>
    <cellStyle name="SAPBEXstdData 5 5 3" xfId="6469" xr:uid="{00000000-0005-0000-0000-000014210000}"/>
    <cellStyle name="SAPBEXstdData 5 5 4" xfId="7952" xr:uid="{00000000-0005-0000-0000-000015210000}"/>
    <cellStyle name="SAPBEXstdData 5 6" xfId="2846" xr:uid="{00000000-0005-0000-0000-000016210000}"/>
    <cellStyle name="SAPBEXstdData 5 6 2" xfId="5801" xr:uid="{00000000-0005-0000-0000-000017210000}"/>
    <cellStyle name="SAPBEXstdData 5 6 3" xfId="7067" xr:uid="{00000000-0005-0000-0000-000018210000}"/>
    <cellStyle name="SAPBEXstdData 5 6 4" xfId="8479" xr:uid="{00000000-0005-0000-0000-000019210000}"/>
    <cellStyle name="SAPBEXstdData 5 7" xfId="6114" xr:uid="{00000000-0005-0000-0000-00001A210000}"/>
    <cellStyle name="SAPBEXstdData 5 8" xfId="4353" xr:uid="{00000000-0005-0000-0000-00001B210000}"/>
    <cellStyle name="SAPBEXstdData 5 9" xfId="4998" xr:uid="{00000000-0005-0000-0000-00001C210000}"/>
    <cellStyle name="SAPBEXstdData 6" xfId="356" xr:uid="{00000000-0005-0000-0000-00001D210000}"/>
    <cellStyle name="SAPBEXstdData 6 2" xfId="360" xr:uid="{00000000-0005-0000-0000-00001E210000}"/>
    <cellStyle name="SAPBEXstdData 6 2 2" xfId="364" xr:uid="{00000000-0005-0000-0000-00001F210000}"/>
    <cellStyle name="SAPBEXstdData 6 2 2 2" xfId="1005" xr:uid="{00000000-0005-0000-0000-000020210000}"/>
    <cellStyle name="SAPBEXstdData 6 2 2 2 2" xfId="1453" xr:uid="{00000000-0005-0000-0000-000021210000}"/>
    <cellStyle name="SAPBEXstdData 6 2 2 2 2 2" xfId="2613" xr:uid="{00000000-0005-0000-0000-000022210000}"/>
    <cellStyle name="SAPBEXstdData 6 2 2 2 2 2 2" xfId="5862" xr:uid="{00000000-0005-0000-0000-000023210000}"/>
    <cellStyle name="SAPBEXstdData 6 2 2 2 2 2 3" xfId="6930" xr:uid="{00000000-0005-0000-0000-000024210000}"/>
    <cellStyle name="SAPBEXstdData 6 2 2 2 2 2 4" xfId="8359" xr:uid="{00000000-0005-0000-0000-000025210000}"/>
    <cellStyle name="SAPBEXstdData 6 2 2 2 2 3" xfId="3161" xr:uid="{00000000-0005-0000-0000-000026210000}"/>
    <cellStyle name="SAPBEXstdData 6 2 2 2 2 3 2" xfId="6167" xr:uid="{00000000-0005-0000-0000-000027210000}"/>
    <cellStyle name="SAPBEXstdData 6 2 2 2 2 3 3" xfId="7382" xr:uid="{00000000-0005-0000-0000-000028210000}"/>
    <cellStyle name="SAPBEXstdData 6 2 2 2 2 3 4" xfId="8794" xr:uid="{00000000-0005-0000-0000-000029210000}"/>
    <cellStyle name="SAPBEXstdData 6 2 2 2 2 4" xfId="3342" xr:uid="{00000000-0005-0000-0000-00002A210000}"/>
    <cellStyle name="SAPBEXstdData 6 2 2 2 2 4 2" xfId="3745" xr:uid="{00000000-0005-0000-0000-00002B210000}"/>
    <cellStyle name="SAPBEXstdData 6 2 2 2 2 4 3" xfId="7563" xr:uid="{00000000-0005-0000-0000-00002C210000}"/>
    <cellStyle name="SAPBEXstdData 6 2 2 2 2 4 4" xfId="8975" xr:uid="{00000000-0005-0000-0000-00002D210000}"/>
    <cellStyle name="SAPBEXstdData 6 2 2 2 2 5" xfId="3504" xr:uid="{00000000-0005-0000-0000-00002E210000}"/>
    <cellStyle name="SAPBEXstdData 6 2 2 2 2 5 2" xfId="4209" xr:uid="{00000000-0005-0000-0000-00002F210000}"/>
    <cellStyle name="SAPBEXstdData 6 2 2 2 2 5 3" xfId="7725" xr:uid="{00000000-0005-0000-0000-000030210000}"/>
    <cellStyle name="SAPBEXstdData 6 2 2 2 2 5 4" xfId="9137" xr:uid="{00000000-0005-0000-0000-000031210000}"/>
    <cellStyle name="SAPBEXstdData 6 2 2 2 2 6" xfId="5279" xr:uid="{00000000-0005-0000-0000-000032210000}"/>
    <cellStyle name="SAPBEXstdData 6 2 2 2 2 7" xfId="5233" xr:uid="{00000000-0005-0000-0000-000033210000}"/>
    <cellStyle name="SAPBEXstdData 6 2 2 2 2 8" xfId="5004" xr:uid="{00000000-0005-0000-0000-000034210000}"/>
    <cellStyle name="SAPBEXstdData 6 2 2 2 3" xfId="2166" xr:uid="{00000000-0005-0000-0000-000035210000}"/>
    <cellStyle name="SAPBEXstdData 6 2 2 2 3 2" xfId="4126" xr:uid="{00000000-0005-0000-0000-000036210000}"/>
    <cellStyle name="SAPBEXstdData 6 2 2 2 3 3" xfId="6672" xr:uid="{00000000-0005-0000-0000-000037210000}"/>
    <cellStyle name="SAPBEXstdData 6 2 2 2 3 4" xfId="8137" xr:uid="{00000000-0005-0000-0000-000038210000}"/>
    <cellStyle name="SAPBEXstdData 6 2 2 2 4" xfId="2901" xr:uid="{00000000-0005-0000-0000-000039210000}"/>
    <cellStyle name="SAPBEXstdData 6 2 2 2 4 2" xfId="6224" xr:uid="{00000000-0005-0000-0000-00003A210000}"/>
    <cellStyle name="SAPBEXstdData 6 2 2 2 4 3" xfId="7122" xr:uid="{00000000-0005-0000-0000-00003B210000}"/>
    <cellStyle name="SAPBEXstdData 6 2 2 2 4 4" xfId="8534" xr:uid="{00000000-0005-0000-0000-00003C210000}"/>
    <cellStyle name="SAPBEXstdData 6 2 2 2 5" xfId="1880" xr:uid="{00000000-0005-0000-0000-00003D210000}"/>
    <cellStyle name="SAPBEXstdData 6 2 2 2 5 2" xfId="5696" xr:uid="{00000000-0005-0000-0000-00003E210000}"/>
    <cellStyle name="SAPBEXstdData 6 2 2 2 5 3" xfId="6475" xr:uid="{00000000-0005-0000-0000-00003F210000}"/>
    <cellStyle name="SAPBEXstdData 6 2 2 2 5 4" xfId="7958" xr:uid="{00000000-0005-0000-0000-000040210000}"/>
    <cellStyle name="SAPBEXstdData 6 2 2 2 6" xfId="3279" xr:uid="{00000000-0005-0000-0000-000041210000}"/>
    <cellStyle name="SAPBEXstdData 6 2 2 2 6 2" xfId="3791" xr:uid="{00000000-0005-0000-0000-000042210000}"/>
    <cellStyle name="SAPBEXstdData 6 2 2 2 6 3" xfId="7500" xr:uid="{00000000-0005-0000-0000-000043210000}"/>
    <cellStyle name="SAPBEXstdData 6 2 2 2 6 4" xfId="8912" xr:uid="{00000000-0005-0000-0000-000044210000}"/>
    <cellStyle name="SAPBEXstdData 6 2 2 2 7" xfId="5839" xr:uid="{00000000-0005-0000-0000-000045210000}"/>
    <cellStyle name="SAPBEXstdData 6 2 2 2 8" xfId="5854" xr:uid="{00000000-0005-0000-0000-000046210000}"/>
    <cellStyle name="SAPBEXstdData 6 2 2 2 9" xfId="5651" xr:uid="{00000000-0005-0000-0000-000047210000}"/>
    <cellStyle name="SAPBEXstdData 6 2 2 3" xfId="1269" xr:uid="{00000000-0005-0000-0000-000048210000}"/>
    <cellStyle name="SAPBEXstdData 6 2 2 3 2" xfId="2429" xr:uid="{00000000-0005-0000-0000-000049210000}"/>
    <cellStyle name="SAPBEXstdData 6 2 2 3 2 2" xfId="6119" xr:uid="{00000000-0005-0000-0000-00004A210000}"/>
    <cellStyle name="SAPBEXstdData 6 2 2 3 2 3" xfId="6840" xr:uid="{00000000-0005-0000-0000-00004B210000}"/>
    <cellStyle name="SAPBEXstdData 6 2 2 3 2 4" xfId="8287" xr:uid="{00000000-0005-0000-0000-00004C210000}"/>
    <cellStyle name="SAPBEXstdData 6 2 2 3 3" xfId="3069" xr:uid="{00000000-0005-0000-0000-00004D210000}"/>
    <cellStyle name="SAPBEXstdData 6 2 2 3 3 2" xfId="4436" xr:uid="{00000000-0005-0000-0000-00004E210000}"/>
    <cellStyle name="SAPBEXstdData 6 2 2 3 3 3" xfId="7290" xr:uid="{00000000-0005-0000-0000-00004F210000}"/>
    <cellStyle name="SAPBEXstdData 6 2 2 3 3 4" xfId="8702" xr:uid="{00000000-0005-0000-0000-000050210000}"/>
    <cellStyle name="SAPBEXstdData 6 2 2 3 4" xfId="1934" xr:uid="{00000000-0005-0000-0000-000051210000}"/>
    <cellStyle name="SAPBEXstdData 6 2 2 3 4 2" xfId="5508" xr:uid="{00000000-0005-0000-0000-000052210000}"/>
    <cellStyle name="SAPBEXstdData 6 2 2 3 4 3" xfId="6529" xr:uid="{00000000-0005-0000-0000-000053210000}"/>
    <cellStyle name="SAPBEXstdData 6 2 2 3 4 4" xfId="8012" xr:uid="{00000000-0005-0000-0000-000054210000}"/>
    <cellStyle name="SAPBEXstdData 6 2 2 3 5" xfId="1796" xr:uid="{00000000-0005-0000-0000-000055210000}"/>
    <cellStyle name="SAPBEXstdData 6 2 2 3 5 2" xfId="4338" xr:uid="{00000000-0005-0000-0000-000056210000}"/>
    <cellStyle name="SAPBEXstdData 6 2 2 3 5 3" xfId="6395" xr:uid="{00000000-0005-0000-0000-000057210000}"/>
    <cellStyle name="SAPBEXstdData 6 2 2 3 5 4" xfId="7879" xr:uid="{00000000-0005-0000-0000-000058210000}"/>
    <cellStyle name="SAPBEXstdData 6 2 2 3 6" xfId="6182" xr:uid="{00000000-0005-0000-0000-000059210000}"/>
    <cellStyle name="SAPBEXstdData 6 2 2 3 7" xfId="5025" xr:uid="{00000000-0005-0000-0000-00005A210000}"/>
    <cellStyle name="SAPBEXstdData 6 2 2 3 8" xfId="4524" xr:uid="{00000000-0005-0000-0000-00005B210000}"/>
    <cellStyle name="SAPBEXstdData 6 2 3" xfId="1002" xr:uid="{00000000-0005-0000-0000-00005C210000}"/>
    <cellStyle name="SAPBEXstdData 6 2 3 2" xfId="1450" xr:uid="{00000000-0005-0000-0000-00005D210000}"/>
    <cellStyle name="SAPBEXstdData 6 2 3 2 2" xfId="2610" xr:uid="{00000000-0005-0000-0000-00005E210000}"/>
    <cellStyle name="SAPBEXstdData 6 2 3 2 2 2" xfId="4156" xr:uid="{00000000-0005-0000-0000-00005F210000}"/>
    <cellStyle name="SAPBEXstdData 6 2 3 2 2 3" xfId="6927" xr:uid="{00000000-0005-0000-0000-000060210000}"/>
    <cellStyle name="SAPBEXstdData 6 2 3 2 2 4" xfId="8356" xr:uid="{00000000-0005-0000-0000-000061210000}"/>
    <cellStyle name="SAPBEXstdData 6 2 3 2 3" xfId="3158" xr:uid="{00000000-0005-0000-0000-000062210000}"/>
    <cellStyle name="SAPBEXstdData 6 2 3 2 3 2" xfId="5857" xr:uid="{00000000-0005-0000-0000-000063210000}"/>
    <cellStyle name="SAPBEXstdData 6 2 3 2 3 3" xfId="7379" xr:uid="{00000000-0005-0000-0000-000064210000}"/>
    <cellStyle name="SAPBEXstdData 6 2 3 2 3 4" xfId="8791" xr:uid="{00000000-0005-0000-0000-000065210000}"/>
    <cellStyle name="SAPBEXstdData 6 2 3 2 4" xfId="3339" xr:uid="{00000000-0005-0000-0000-000066210000}"/>
    <cellStyle name="SAPBEXstdData 6 2 3 2 4 2" xfId="3747" xr:uid="{00000000-0005-0000-0000-000067210000}"/>
    <cellStyle name="SAPBEXstdData 6 2 3 2 4 3" xfId="7560" xr:uid="{00000000-0005-0000-0000-000068210000}"/>
    <cellStyle name="SAPBEXstdData 6 2 3 2 4 4" xfId="8972" xr:uid="{00000000-0005-0000-0000-000069210000}"/>
    <cellStyle name="SAPBEXstdData 6 2 3 2 5" xfId="3501" xr:uid="{00000000-0005-0000-0000-00006A210000}"/>
    <cellStyle name="SAPBEXstdData 6 2 3 2 5 2" xfId="3635" xr:uid="{00000000-0005-0000-0000-00006B210000}"/>
    <cellStyle name="SAPBEXstdData 6 2 3 2 5 3" xfId="7722" xr:uid="{00000000-0005-0000-0000-00006C210000}"/>
    <cellStyle name="SAPBEXstdData 6 2 3 2 5 4" xfId="9134" xr:uid="{00000000-0005-0000-0000-00006D210000}"/>
    <cellStyle name="SAPBEXstdData 6 2 3 2 6" xfId="5748" xr:uid="{00000000-0005-0000-0000-00006E210000}"/>
    <cellStyle name="SAPBEXstdData 6 2 3 2 7" xfId="6085" xr:uid="{00000000-0005-0000-0000-00006F210000}"/>
    <cellStyle name="SAPBEXstdData 6 2 3 2 8" xfId="6087" xr:uid="{00000000-0005-0000-0000-000070210000}"/>
    <cellStyle name="SAPBEXstdData 6 2 3 3" xfId="2163" xr:uid="{00000000-0005-0000-0000-000071210000}"/>
    <cellStyle name="SAPBEXstdData 6 2 3 3 2" xfId="3945" xr:uid="{00000000-0005-0000-0000-000072210000}"/>
    <cellStyle name="SAPBEXstdData 6 2 3 3 3" xfId="6669" xr:uid="{00000000-0005-0000-0000-000073210000}"/>
    <cellStyle name="SAPBEXstdData 6 2 3 3 4" xfId="8134" xr:uid="{00000000-0005-0000-0000-000074210000}"/>
    <cellStyle name="SAPBEXstdData 6 2 3 4" xfId="2898" xr:uid="{00000000-0005-0000-0000-000075210000}"/>
    <cellStyle name="SAPBEXstdData 6 2 3 4 2" xfId="5113" xr:uid="{00000000-0005-0000-0000-000076210000}"/>
    <cellStyle name="SAPBEXstdData 6 2 3 4 3" xfId="7119" xr:uid="{00000000-0005-0000-0000-000077210000}"/>
    <cellStyle name="SAPBEXstdData 6 2 3 4 4" xfId="8531" xr:uid="{00000000-0005-0000-0000-000078210000}"/>
    <cellStyle name="SAPBEXstdData 6 2 3 5" xfId="1879" xr:uid="{00000000-0005-0000-0000-000079210000}"/>
    <cellStyle name="SAPBEXstdData 6 2 3 5 2" xfId="5363" xr:uid="{00000000-0005-0000-0000-00007A210000}"/>
    <cellStyle name="SAPBEXstdData 6 2 3 5 3" xfId="6474" xr:uid="{00000000-0005-0000-0000-00007B210000}"/>
    <cellStyle name="SAPBEXstdData 6 2 3 5 4" xfId="7957" xr:uid="{00000000-0005-0000-0000-00007C210000}"/>
    <cellStyle name="SAPBEXstdData 6 2 3 6" xfId="3119" xr:uid="{00000000-0005-0000-0000-00007D210000}"/>
    <cellStyle name="SAPBEXstdData 6 2 3 6 2" xfId="5264" xr:uid="{00000000-0005-0000-0000-00007E210000}"/>
    <cellStyle name="SAPBEXstdData 6 2 3 6 3" xfId="7340" xr:uid="{00000000-0005-0000-0000-00007F210000}"/>
    <cellStyle name="SAPBEXstdData 6 2 3 6 4" xfId="8752" xr:uid="{00000000-0005-0000-0000-000080210000}"/>
    <cellStyle name="SAPBEXstdData 6 2 3 7" xfId="4613" xr:uid="{00000000-0005-0000-0000-000081210000}"/>
    <cellStyle name="SAPBEXstdData 6 2 3 8" xfId="5462" xr:uid="{00000000-0005-0000-0000-000082210000}"/>
    <cellStyle name="SAPBEXstdData 6 2 3 9" xfId="4072" xr:uid="{00000000-0005-0000-0000-000083210000}"/>
    <cellStyle name="SAPBEXstdData 6 2 4" xfId="1266" xr:uid="{00000000-0005-0000-0000-000084210000}"/>
    <cellStyle name="SAPBEXstdData 6 2 4 2" xfId="2426" xr:uid="{00000000-0005-0000-0000-000085210000}"/>
    <cellStyle name="SAPBEXstdData 6 2 4 2 2" xfId="5810" xr:uid="{00000000-0005-0000-0000-000086210000}"/>
    <cellStyle name="SAPBEXstdData 6 2 4 2 3" xfId="6837" xr:uid="{00000000-0005-0000-0000-000087210000}"/>
    <cellStyle name="SAPBEXstdData 6 2 4 2 4" xfId="8284" xr:uid="{00000000-0005-0000-0000-000088210000}"/>
    <cellStyle name="SAPBEXstdData 6 2 4 3" xfId="3066" xr:uid="{00000000-0005-0000-0000-000089210000}"/>
    <cellStyle name="SAPBEXstdData 6 2 4 3 2" xfId="5992" xr:uid="{00000000-0005-0000-0000-00008A210000}"/>
    <cellStyle name="SAPBEXstdData 6 2 4 3 3" xfId="7287" xr:uid="{00000000-0005-0000-0000-00008B210000}"/>
    <cellStyle name="SAPBEXstdData 6 2 4 3 4" xfId="8699" xr:uid="{00000000-0005-0000-0000-00008C210000}"/>
    <cellStyle name="SAPBEXstdData 6 2 4 4" xfId="1933" xr:uid="{00000000-0005-0000-0000-00008D210000}"/>
    <cellStyle name="SAPBEXstdData 6 2 4 4 2" xfId="5176" xr:uid="{00000000-0005-0000-0000-00008E210000}"/>
    <cellStyle name="SAPBEXstdData 6 2 4 4 3" xfId="6528" xr:uid="{00000000-0005-0000-0000-00008F210000}"/>
    <cellStyle name="SAPBEXstdData 6 2 4 4 4" xfId="8011" xr:uid="{00000000-0005-0000-0000-000090210000}"/>
    <cellStyle name="SAPBEXstdData 6 2 4 5" xfId="1842" xr:uid="{00000000-0005-0000-0000-000091210000}"/>
    <cellStyle name="SAPBEXstdData 6 2 4 5 2" xfId="4853" xr:uid="{00000000-0005-0000-0000-000092210000}"/>
    <cellStyle name="SAPBEXstdData 6 2 4 5 3" xfId="6437" xr:uid="{00000000-0005-0000-0000-000093210000}"/>
    <cellStyle name="SAPBEXstdData 6 2 4 5 4" xfId="7920" xr:uid="{00000000-0005-0000-0000-000094210000}"/>
    <cellStyle name="SAPBEXstdData 6 2 4 6" xfId="5018" xr:uid="{00000000-0005-0000-0000-000095210000}"/>
    <cellStyle name="SAPBEXstdData 6 2 4 7" xfId="6193" xr:uid="{00000000-0005-0000-0000-000096210000}"/>
    <cellStyle name="SAPBEXstdData 6 2 4 8" xfId="5604" xr:uid="{00000000-0005-0000-0000-000097210000}"/>
    <cellStyle name="SAPBEXstdData 6 3" xfId="998" xr:uid="{00000000-0005-0000-0000-000098210000}"/>
    <cellStyle name="SAPBEXstdData 6 3 2" xfId="1446" xr:uid="{00000000-0005-0000-0000-000099210000}"/>
    <cellStyle name="SAPBEXstdData 6 3 2 2" xfId="2606" xr:uid="{00000000-0005-0000-0000-00009A210000}"/>
    <cellStyle name="SAPBEXstdData 6 3 2 2 2" xfId="6005" xr:uid="{00000000-0005-0000-0000-00009B210000}"/>
    <cellStyle name="SAPBEXstdData 6 3 2 2 3" xfId="6923" xr:uid="{00000000-0005-0000-0000-00009C210000}"/>
    <cellStyle name="SAPBEXstdData 6 3 2 2 4" xfId="8352" xr:uid="{00000000-0005-0000-0000-00009D210000}"/>
    <cellStyle name="SAPBEXstdData 6 3 2 3" xfId="3154" xr:uid="{00000000-0005-0000-0000-00009E210000}"/>
    <cellStyle name="SAPBEXstdData 6 3 2 3 2" xfId="4775" xr:uid="{00000000-0005-0000-0000-00009F210000}"/>
    <cellStyle name="SAPBEXstdData 6 3 2 3 3" xfId="7375" xr:uid="{00000000-0005-0000-0000-0000A0210000}"/>
    <cellStyle name="SAPBEXstdData 6 3 2 3 4" xfId="8787" xr:uid="{00000000-0005-0000-0000-0000A1210000}"/>
    <cellStyle name="SAPBEXstdData 6 3 2 4" xfId="3335" xr:uid="{00000000-0005-0000-0000-0000A2210000}"/>
    <cellStyle name="SAPBEXstdData 6 3 2 4 2" xfId="3750" xr:uid="{00000000-0005-0000-0000-0000A3210000}"/>
    <cellStyle name="SAPBEXstdData 6 3 2 4 3" xfId="7556" xr:uid="{00000000-0005-0000-0000-0000A4210000}"/>
    <cellStyle name="SAPBEXstdData 6 3 2 4 4" xfId="8968" xr:uid="{00000000-0005-0000-0000-0000A5210000}"/>
    <cellStyle name="SAPBEXstdData 6 3 2 5" xfId="3497" xr:uid="{00000000-0005-0000-0000-0000A6210000}"/>
    <cellStyle name="SAPBEXstdData 6 3 2 5 2" xfId="3638" xr:uid="{00000000-0005-0000-0000-0000A7210000}"/>
    <cellStyle name="SAPBEXstdData 6 3 2 5 3" xfId="7718" xr:uid="{00000000-0005-0000-0000-0000A8210000}"/>
    <cellStyle name="SAPBEXstdData 6 3 2 5 4" xfId="9130" xr:uid="{00000000-0005-0000-0000-0000A9210000}"/>
    <cellStyle name="SAPBEXstdData 6 3 2 6" xfId="5963" xr:uid="{00000000-0005-0000-0000-0000AA210000}"/>
    <cellStyle name="SAPBEXstdData 6 3 2 7" xfId="5561" xr:uid="{00000000-0005-0000-0000-0000AB210000}"/>
    <cellStyle name="SAPBEXstdData 6 3 2 8" xfId="4628" xr:uid="{00000000-0005-0000-0000-0000AC210000}"/>
    <cellStyle name="SAPBEXstdData 6 3 3" xfId="2159" xr:uid="{00000000-0005-0000-0000-0000AD210000}"/>
    <cellStyle name="SAPBEXstdData 6 3 3 2" xfId="3890" xr:uid="{00000000-0005-0000-0000-0000AE210000}"/>
    <cellStyle name="SAPBEXstdData 6 3 3 3" xfId="6665" xr:uid="{00000000-0005-0000-0000-0000AF210000}"/>
    <cellStyle name="SAPBEXstdData 6 3 3 4" xfId="8130" xr:uid="{00000000-0005-0000-0000-0000B0210000}"/>
    <cellStyle name="SAPBEXstdData 6 3 4" xfId="2894" xr:uid="{00000000-0005-0000-0000-0000B1210000}"/>
    <cellStyle name="SAPBEXstdData 6 3 4 2" xfId="4088" xr:uid="{00000000-0005-0000-0000-0000B2210000}"/>
    <cellStyle name="SAPBEXstdData 6 3 4 3" xfId="7115" xr:uid="{00000000-0005-0000-0000-0000B3210000}"/>
    <cellStyle name="SAPBEXstdData 6 3 4 4" xfId="8527" xr:uid="{00000000-0005-0000-0000-0000B4210000}"/>
    <cellStyle name="SAPBEXstdData 6 3 5" xfId="1877" xr:uid="{00000000-0005-0000-0000-0000B5210000}"/>
    <cellStyle name="SAPBEXstdData 6 3 5 2" xfId="5493" xr:uid="{00000000-0005-0000-0000-0000B6210000}"/>
    <cellStyle name="SAPBEXstdData 6 3 5 3" xfId="6472" xr:uid="{00000000-0005-0000-0000-0000B7210000}"/>
    <cellStyle name="SAPBEXstdData 6 3 5 4" xfId="7955" xr:uid="{00000000-0005-0000-0000-0000B8210000}"/>
    <cellStyle name="SAPBEXstdData 6 3 6" xfId="3028" xr:uid="{00000000-0005-0000-0000-0000B9210000}"/>
    <cellStyle name="SAPBEXstdData 6 3 6 2" xfId="4477" xr:uid="{00000000-0005-0000-0000-0000BA210000}"/>
    <cellStyle name="SAPBEXstdData 6 3 6 3" xfId="7249" xr:uid="{00000000-0005-0000-0000-0000BB210000}"/>
    <cellStyle name="SAPBEXstdData 6 3 6 4" xfId="8661" xr:uid="{00000000-0005-0000-0000-0000BC210000}"/>
    <cellStyle name="SAPBEXstdData 6 3 7" xfId="6178" xr:uid="{00000000-0005-0000-0000-0000BD210000}"/>
    <cellStyle name="SAPBEXstdData 6 3 8" xfId="6044" xr:uid="{00000000-0005-0000-0000-0000BE210000}"/>
    <cellStyle name="SAPBEXstdData 6 3 9" xfId="6888" xr:uid="{00000000-0005-0000-0000-0000BF210000}"/>
    <cellStyle name="SAPBEXstdData 6 4" xfId="1262" xr:uid="{00000000-0005-0000-0000-0000C0210000}"/>
    <cellStyle name="SAPBEXstdData 6 4 2" xfId="2422" xr:uid="{00000000-0005-0000-0000-0000C1210000}"/>
    <cellStyle name="SAPBEXstdData 6 4 2 2" xfId="4463" xr:uid="{00000000-0005-0000-0000-0000C2210000}"/>
    <cellStyle name="SAPBEXstdData 6 4 2 3" xfId="6833" xr:uid="{00000000-0005-0000-0000-0000C3210000}"/>
    <cellStyle name="SAPBEXstdData 6 4 2 4" xfId="8280" xr:uid="{00000000-0005-0000-0000-0000C4210000}"/>
    <cellStyle name="SAPBEXstdData 6 4 3" xfId="3062" xr:uid="{00000000-0005-0000-0000-0000C5210000}"/>
    <cellStyle name="SAPBEXstdData 6 4 3 2" xfId="5817" xr:uid="{00000000-0005-0000-0000-0000C6210000}"/>
    <cellStyle name="SAPBEXstdData 6 4 3 3" xfId="7283" xr:uid="{00000000-0005-0000-0000-0000C7210000}"/>
    <cellStyle name="SAPBEXstdData 6 4 3 4" xfId="8695" xr:uid="{00000000-0005-0000-0000-0000C8210000}"/>
    <cellStyle name="SAPBEXstdData 6 4 4" xfId="1931" xr:uid="{00000000-0005-0000-0000-0000C9210000}"/>
    <cellStyle name="SAPBEXstdData 6 4 4 2" xfId="4815" xr:uid="{00000000-0005-0000-0000-0000CA210000}"/>
    <cellStyle name="SAPBEXstdData 6 4 4 3" xfId="6526" xr:uid="{00000000-0005-0000-0000-0000CB210000}"/>
    <cellStyle name="SAPBEXstdData 6 4 4 4" xfId="8009" xr:uid="{00000000-0005-0000-0000-0000CC210000}"/>
    <cellStyle name="SAPBEXstdData 6 4 5" xfId="2020" xr:uid="{00000000-0005-0000-0000-0000CD210000}"/>
    <cellStyle name="SAPBEXstdData 6 4 5 2" xfId="4287" xr:uid="{00000000-0005-0000-0000-0000CE210000}"/>
    <cellStyle name="SAPBEXstdData 6 4 5 3" xfId="6608" xr:uid="{00000000-0005-0000-0000-0000CF210000}"/>
    <cellStyle name="SAPBEXstdData 6 4 5 4" xfId="8089" xr:uid="{00000000-0005-0000-0000-0000D0210000}"/>
    <cellStyle name="SAPBEXstdData 6 4 6" xfId="5879" xr:uid="{00000000-0005-0000-0000-0000D1210000}"/>
    <cellStyle name="SAPBEXstdData 6 4 7" xfId="5999" xr:uid="{00000000-0005-0000-0000-0000D2210000}"/>
    <cellStyle name="SAPBEXstdData 6 4 8" xfId="5242" xr:uid="{00000000-0005-0000-0000-0000D3210000}"/>
    <cellStyle name="SAPBEXstdData 7" xfId="1256" xr:uid="{00000000-0005-0000-0000-0000D4210000}"/>
    <cellStyle name="SAPBEXstdData 7 2" xfId="2416" xr:uid="{00000000-0005-0000-0000-0000D5210000}"/>
    <cellStyle name="SAPBEXstdData 7 2 2" xfId="5315" xr:uid="{00000000-0005-0000-0000-0000D6210000}"/>
    <cellStyle name="SAPBEXstdData 7 2 3" xfId="6827" xr:uid="{00000000-0005-0000-0000-0000D7210000}"/>
    <cellStyle name="SAPBEXstdData 7 2 4" xfId="8274" xr:uid="{00000000-0005-0000-0000-0000D8210000}"/>
    <cellStyle name="SAPBEXstdData 7 3" xfId="3056" xr:uid="{00000000-0005-0000-0000-0000D9210000}"/>
    <cellStyle name="SAPBEXstdData 7 3 2" xfId="5966" xr:uid="{00000000-0005-0000-0000-0000DA210000}"/>
    <cellStyle name="SAPBEXstdData 7 3 3" xfId="7277" xr:uid="{00000000-0005-0000-0000-0000DB210000}"/>
    <cellStyle name="SAPBEXstdData 7 3 4" xfId="8689" xr:uid="{00000000-0005-0000-0000-0000DC210000}"/>
    <cellStyle name="SAPBEXstdData 7 4" xfId="1927" xr:uid="{00000000-0005-0000-0000-0000DD210000}"/>
    <cellStyle name="SAPBEXstdData 7 4 2" xfId="5463" xr:uid="{00000000-0005-0000-0000-0000DE210000}"/>
    <cellStyle name="SAPBEXstdData 7 4 3" xfId="6522" xr:uid="{00000000-0005-0000-0000-0000DF210000}"/>
    <cellStyle name="SAPBEXstdData 7 4 4" xfId="8005" xr:uid="{00000000-0005-0000-0000-0000E0210000}"/>
    <cellStyle name="SAPBEXstdData 7 5" xfId="2021" xr:uid="{00000000-0005-0000-0000-0000E1210000}"/>
    <cellStyle name="SAPBEXstdData 7 5 2" xfId="4092" xr:uid="{00000000-0005-0000-0000-0000E2210000}"/>
    <cellStyle name="SAPBEXstdData 7 5 3" xfId="6609" xr:uid="{00000000-0005-0000-0000-0000E3210000}"/>
    <cellStyle name="SAPBEXstdData 7 5 4" xfId="8090" xr:uid="{00000000-0005-0000-0000-0000E4210000}"/>
    <cellStyle name="SAPBEXstdData 7 6" xfId="5540" xr:uid="{00000000-0005-0000-0000-0000E5210000}"/>
    <cellStyle name="SAPBEXstdData 7 7" xfId="6276" xr:uid="{00000000-0005-0000-0000-0000E6210000}"/>
    <cellStyle name="SAPBEXstdData 7 8" xfId="5603" xr:uid="{00000000-0005-0000-0000-0000E7210000}"/>
    <cellStyle name="SAPBEXstdDataEmph" xfId="346" xr:uid="{00000000-0005-0000-0000-0000E8210000}"/>
    <cellStyle name="SAPBEXstdDataEmph 2" xfId="993" xr:uid="{00000000-0005-0000-0000-0000E9210000}"/>
    <cellStyle name="SAPBEXstdDataEmph 2 2" xfId="1441" xr:uid="{00000000-0005-0000-0000-0000EA210000}"/>
    <cellStyle name="SAPBEXstdDataEmph 2 2 2" xfId="2601" xr:uid="{00000000-0005-0000-0000-0000EB210000}"/>
    <cellStyle name="SAPBEXstdDataEmph 2 2 2 2" xfId="5045" xr:uid="{00000000-0005-0000-0000-0000EC210000}"/>
    <cellStyle name="SAPBEXstdDataEmph 2 2 2 3" xfId="6918" xr:uid="{00000000-0005-0000-0000-0000ED210000}"/>
    <cellStyle name="SAPBEXstdDataEmph 2 2 2 4" xfId="8347" xr:uid="{00000000-0005-0000-0000-0000EE210000}"/>
    <cellStyle name="SAPBEXstdDataEmph 2 2 3" xfId="3149" xr:uid="{00000000-0005-0000-0000-0000EF210000}"/>
    <cellStyle name="SAPBEXstdDataEmph 2 2 3 2" xfId="5294" xr:uid="{00000000-0005-0000-0000-0000F0210000}"/>
    <cellStyle name="SAPBEXstdDataEmph 2 2 3 3" xfId="7370" xr:uid="{00000000-0005-0000-0000-0000F1210000}"/>
    <cellStyle name="SAPBEXstdDataEmph 2 2 3 4" xfId="8782" xr:uid="{00000000-0005-0000-0000-0000F2210000}"/>
    <cellStyle name="SAPBEXstdDataEmph 2 2 4" xfId="3330" xr:uid="{00000000-0005-0000-0000-0000F3210000}"/>
    <cellStyle name="SAPBEXstdDataEmph 2 2 4 2" xfId="3754" xr:uid="{00000000-0005-0000-0000-0000F4210000}"/>
    <cellStyle name="SAPBEXstdDataEmph 2 2 4 3" xfId="7551" xr:uid="{00000000-0005-0000-0000-0000F5210000}"/>
    <cellStyle name="SAPBEXstdDataEmph 2 2 4 4" xfId="8963" xr:uid="{00000000-0005-0000-0000-0000F6210000}"/>
    <cellStyle name="SAPBEXstdDataEmph 2 2 5" xfId="3492" xr:uid="{00000000-0005-0000-0000-0000F7210000}"/>
    <cellStyle name="SAPBEXstdDataEmph 2 2 5 2" xfId="4212" xr:uid="{00000000-0005-0000-0000-0000F8210000}"/>
    <cellStyle name="SAPBEXstdDataEmph 2 2 5 3" xfId="7713" xr:uid="{00000000-0005-0000-0000-0000F9210000}"/>
    <cellStyle name="SAPBEXstdDataEmph 2 2 5 4" xfId="9125" xr:uid="{00000000-0005-0000-0000-0000FA210000}"/>
    <cellStyle name="SAPBEXstdDataEmph 2 2 6" xfId="5743" xr:uid="{00000000-0005-0000-0000-0000FB210000}"/>
    <cellStyle name="SAPBEXstdDataEmph 2 2 7" xfId="3872" xr:uid="{00000000-0005-0000-0000-0000FC210000}"/>
    <cellStyle name="SAPBEXstdDataEmph 2 2 8" xfId="6191" xr:uid="{00000000-0005-0000-0000-0000FD210000}"/>
    <cellStyle name="SAPBEXstdDataEmph 2 3" xfId="2154" xr:uid="{00000000-0005-0000-0000-0000FE210000}"/>
    <cellStyle name="SAPBEXstdDataEmph 2 3 2" xfId="3938" xr:uid="{00000000-0005-0000-0000-0000FF210000}"/>
    <cellStyle name="SAPBEXstdDataEmph 2 3 3" xfId="6660" xr:uid="{00000000-0005-0000-0000-000000220000}"/>
    <cellStyle name="SAPBEXstdDataEmph 2 3 4" xfId="8125" xr:uid="{00000000-0005-0000-0000-000001220000}"/>
    <cellStyle name="SAPBEXstdDataEmph 2 4" xfId="2889" xr:uid="{00000000-0005-0000-0000-000002220000}"/>
    <cellStyle name="SAPBEXstdDataEmph 2 4 2" xfId="6157" xr:uid="{00000000-0005-0000-0000-000003220000}"/>
    <cellStyle name="SAPBEXstdDataEmph 2 4 3" xfId="7110" xr:uid="{00000000-0005-0000-0000-000004220000}"/>
    <cellStyle name="SAPBEXstdDataEmph 2 4 4" xfId="8522" xr:uid="{00000000-0005-0000-0000-000005220000}"/>
    <cellStyle name="SAPBEXstdDataEmph 2 5" xfId="1875" xr:uid="{00000000-0005-0000-0000-000006220000}"/>
    <cellStyle name="SAPBEXstdDataEmph 2 5 2" xfId="4334" xr:uid="{00000000-0005-0000-0000-000007220000}"/>
    <cellStyle name="SAPBEXstdDataEmph 2 5 3" xfId="6470" xr:uid="{00000000-0005-0000-0000-000008220000}"/>
    <cellStyle name="SAPBEXstdDataEmph 2 5 4" xfId="7953" xr:uid="{00000000-0005-0000-0000-000009220000}"/>
    <cellStyle name="SAPBEXstdDataEmph 2 6" xfId="2851" xr:uid="{00000000-0005-0000-0000-00000A220000}"/>
    <cellStyle name="SAPBEXstdDataEmph 2 6 2" xfId="5599" xr:uid="{00000000-0005-0000-0000-00000B220000}"/>
    <cellStyle name="SAPBEXstdDataEmph 2 6 3" xfId="7072" xr:uid="{00000000-0005-0000-0000-00000C220000}"/>
    <cellStyle name="SAPBEXstdDataEmph 2 6 4" xfId="8484" xr:uid="{00000000-0005-0000-0000-00000D220000}"/>
    <cellStyle name="SAPBEXstdDataEmph 2 7" xfId="5981" xr:uid="{00000000-0005-0000-0000-00000E220000}"/>
    <cellStyle name="SAPBEXstdDataEmph 2 8" xfId="3928" xr:uid="{00000000-0005-0000-0000-00000F220000}"/>
    <cellStyle name="SAPBEXstdDataEmph 2 9" xfId="6790" xr:uid="{00000000-0005-0000-0000-000010220000}"/>
    <cellStyle name="SAPBEXstdDataEmph 3" xfId="1257" xr:uid="{00000000-0005-0000-0000-000011220000}"/>
    <cellStyle name="SAPBEXstdDataEmph 3 2" xfId="2417" xr:uid="{00000000-0005-0000-0000-000012220000}"/>
    <cellStyle name="SAPBEXstdDataEmph 3 2 2" xfId="6267" xr:uid="{00000000-0005-0000-0000-000013220000}"/>
    <cellStyle name="SAPBEXstdDataEmph 3 2 3" xfId="6828" xr:uid="{00000000-0005-0000-0000-000014220000}"/>
    <cellStyle name="SAPBEXstdDataEmph 3 2 4" xfId="8275" xr:uid="{00000000-0005-0000-0000-000015220000}"/>
    <cellStyle name="SAPBEXstdDataEmph 3 3" xfId="3057" xr:uid="{00000000-0005-0000-0000-000016220000}"/>
    <cellStyle name="SAPBEXstdDataEmph 3 3 2" xfId="5584" xr:uid="{00000000-0005-0000-0000-000017220000}"/>
    <cellStyle name="SAPBEXstdDataEmph 3 3 3" xfId="7278" xr:uid="{00000000-0005-0000-0000-000018220000}"/>
    <cellStyle name="SAPBEXstdDataEmph 3 3 4" xfId="8690" xr:uid="{00000000-0005-0000-0000-000019220000}"/>
    <cellStyle name="SAPBEXstdDataEmph 3 4" xfId="1928" xr:uid="{00000000-0005-0000-0000-00001A220000}"/>
    <cellStyle name="SAPBEXstdDataEmph 3 4 2" xfId="4616" xr:uid="{00000000-0005-0000-0000-00001B220000}"/>
    <cellStyle name="SAPBEXstdDataEmph 3 4 3" xfId="6523" xr:uid="{00000000-0005-0000-0000-00001C220000}"/>
    <cellStyle name="SAPBEXstdDataEmph 3 4 4" xfId="8006" xr:uid="{00000000-0005-0000-0000-00001D220000}"/>
    <cellStyle name="SAPBEXstdDataEmph 3 5" xfId="1722" xr:uid="{00000000-0005-0000-0000-00001E220000}"/>
    <cellStyle name="SAPBEXstdDataEmph 3 5 2" xfId="5682" xr:uid="{00000000-0005-0000-0000-00001F220000}"/>
    <cellStyle name="SAPBEXstdDataEmph 3 5 3" xfId="5850" xr:uid="{00000000-0005-0000-0000-000020220000}"/>
    <cellStyle name="SAPBEXstdDataEmph 3 5 4" xfId="5437" xr:uid="{00000000-0005-0000-0000-000021220000}"/>
    <cellStyle name="SAPBEXstdDataEmph 3 6" xfId="4695" xr:uid="{00000000-0005-0000-0000-000022220000}"/>
    <cellStyle name="SAPBEXstdDataEmph 3 7" xfId="6133" xr:uid="{00000000-0005-0000-0000-000023220000}"/>
    <cellStyle name="SAPBEXstdDataEmph 3 8" xfId="4934" xr:uid="{00000000-0005-0000-0000-000024220000}"/>
    <cellStyle name="SAPBEXstdDataEmph 7" xfId="361" xr:uid="{00000000-0005-0000-0000-000025220000}"/>
    <cellStyle name="SAPBEXstdDataEmph 7 2" xfId="365" xr:uid="{00000000-0005-0000-0000-000026220000}"/>
    <cellStyle name="SAPBEXstdDataEmph 7 2 2" xfId="1006" xr:uid="{00000000-0005-0000-0000-000027220000}"/>
    <cellStyle name="SAPBEXstdDataEmph 7 2 2 2" xfId="1454" xr:uid="{00000000-0005-0000-0000-000028220000}"/>
    <cellStyle name="SAPBEXstdDataEmph 7 2 2 2 2" xfId="2614" xr:uid="{00000000-0005-0000-0000-000029220000}"/>
    <cellStyle name="SAPBEXstdDataEmph 7 2 2 2 2 2" xfId="5328" xr:uid="{00000000-0005-0000-0000-00002A220000}"/>
    <cellStyle name="SAPBEXstdDataEmph 7 2 2 2 2 3" xfId="6931" xr:uid="{00000000-0005-0000-0000-00002B220000}"/>
    <cellStyle name="SAPBEXstdDataEmph 7 2 2 2 2 4" xfId="8360" xr:uid="{00000000-0005-0000-0000-00002C220000}"/>
    <cellStyle name="SAPBEXstdDataEmph 7 2 2 2 3" xfId="3162" xr:uid="{00000000-0005-0000-0000-00002D220000}"/>
    <cellStyle name="SAPBEXstdDataEmph 7 2 2 2 3 2" xfId="6034" xr:uid="{00000000-0005-0000-0000-00002E220000}"/>
    <cellStyle name="SAPBEXstdDataEmph 7 2 2 2 3 3" xfId="7383" xr:uid="{00000000-0005-0000-0000-00002F220000}"/>
    <cellStyle name="SAPBEXstdDataEmph 7 2 2 2 3 4" xfId="8795" xr:uid="{00000000-0005-0000-0000-000030220000}"/>
    <cellStyle name="SAPBEXstdDataEmph 7 2 2 2 4" xfId="3343" xr:uid="{00000000-0005-0000-0000-000031220000}"/>
    <cellStyle name="SAPBEXstdDataEmph 7 2 2 2 4 2" xfId="3744" xr:uid="{00000000-0005-0000-0000-000032220000}"/>
    <cellStyle name="SAPBEXstdDataEmph 7 2 2 2 4 3" xfId="7564" xr:uid="{00000000-0005-0000-0000-000033220000}"/>
    <cellStyle name="SAPBEXstdDataEmph 7 2 2 2 4 4" xfId="8976" xr:uid="{00000000-0005-0000-0000-000034220000}"/>
    <cellStyle name="SAPBEXstdDataEmph 7 2 2 2 5" xfId="3505" xr:uid="{00000000-0005-0000-0000-000035220000}"/>
    <cellStyle name="SAPBEXstdDataEmph 7 2 2 2 5 2" xfId="3632" xr:uid="{00000000-0005-0000-0000-000036220000}"/>
    <cellStyle name="SAPBEXstdDataEmph 7 2 2 2 5 3" xfId="7726" xr:uid="{00000000-0005-0000-0000-000037220000}"/>
    <cellStyle name="SAPBEXstdDataEmph 7 2 2 2 5 4" xfId="9138" xr:uid="{00000000-0005-0000-0000-000038220000}"/>
    <cellStyle name="SAPBEXstdDataEmph 7 2 2 2 6" xfId="6236" xr:uid="{00000000-0005-0000-0000-000039220000}"/>
    <cellStyle name="SAPBEXstdDataEmph 7 2 2 2 7" xfId="6012" xr:uid="{00000000-0005-0000-0000-00003A220000}"/>
    <cellStyle name="SAPBEXstdDataEmph 7 2 2 2 8" xfId="4624" xr:uid="{00000000-0005-0000-0000-00003B220000}"/>
    <cellStyle name="SAPBEXstdDataEmph 7 2 2 3" xfId="2167" xr:uid="{00000000-0005-0000-0000-00003C220000}"/>
    <cellStyle name="SAPBEXstdDataEmph 7 2 2 3 2" xfId="4124" xr:uid="{00000000-0005-0000-0000-00003D220000}"/>
    <cellStyle name="SAPBEXstdDataEmph 7 2 2 3 3" xfId="6673" xr:uid="{00000000-0005-0000-0000-00003E220000}"/>
    <cellStyle name="SAPBEXstdDataEmph 7 2 2 3 4" xfId="8138" xr:uid="{00000000-0005-0000-0000-00003F220000}"/>
    <cellStyle name="SAPBEXstdDataEmph 7 2 2 4" xfId="2902" xr:uid="{00000000-0005-0000-0000-000040220000}"/>
    <cellStyle name="SAPBEXstdDataEmph 7 2 2 4 2" xfId="6111" xr:uid="{00000000-0005-0000-0000-000041220000}"/>
    <cellStyle name="SAPBEXstdDataEmph 7 2 2 4 3" xfId="7123" xr:uid="{00000000-0005-0000-0000-000042220000}"/>
    <cellStyle name="SAPBEXstdDataEmph 7 2 2 4 4" xfId="8535" xr:uid="{00000000-0005-0000-0000-000043220000}"/>
    <cellStyle name="SAPBEXstdDataEmph 7 2 2 5" xfId="1881" xr:uid="{00000000-0005-0000-0000-000044220000}"/>
    <cellStyle name="SAPBEXstdDataEmph 7 2 2 5 2" xfId="4843" xr:uid="{00000000-0005-0000-0000-000045220000}"/>
    <cellStyle name="SAPBEXstdDataEmph 7 2 2 5 3" xfId="6476" xr:uid="{00000000-0005-0000-0000-000046220000}"/>
    <cellStyle name="SAPBEXstdDataEmph 7 2 2 5 4" xfId="7959" xr:uid="{00000000-0005-0000-0000-000047220000}"/>
    <cellStyle name="SAPBEXstdDataEmph 7 2 2 6" xfId="3109" xr:uid="{00000000-0005-0000-0000-000048220000}"/>
    <cellStyle name="SAPBEXstdDataEmph 7 2 2 6 2" xfId="4360" xr:uid="{00000000-0005-0000-0000-000049220000}"/>
    <cellStyle name="SAPBEXstdDataEmph 7 2 2 6 3" xfId="7330" xr:uid="{00000000-0005-0000-0000-00004A220000}"/>
    <cellStyle name="SAPBEXstdDataEmph 7 2 2 6 4" xfId="8742" xr:uid="{00000000-0005-0000-0000-00004B220000}"/>
    <cellStyle name="SAPBEXstdDataEmph 7 2 2 7" xfId="5306" xr:uid="{00000000-0005-0000-0000-00004C220000}"/>
    <cellStyle name="SAPBEXstdDataEmph 7 2 2 8" xfId="6101" xr:uid="{00000000-0005-0000-0000-00004D220000}"/>
    <cellStyle name="SAPBEXstdDataEmph 7 2 2 9" xfId="6064" xr:uid="{00000000-0005-0000-0000-00004E220000}"/>
    <cellStyle name="SAPBEXstdDataEmph 7 2 3" xfId="1270" xr:uid="{00000000-0005-0000-0000-00004F220000}"/>
    <cellStyle name="SAPBEXstdDataEmph 7 2 3 2" xfId="2430" xr:uid="{00000000-0005-0000-0000-000050220000}"/>
    <cellStyle name="SAPBEXstdDataEmph 7 2 3 2 2" xfId="5985" xr:uid="{00000000-0005-0000-0000-000051220000}"/>
    <cellStyle name="SAPBEXstdDataEmph 7 2 3 2 3" xfId="6841" xr:uid="{00000000-0005-0000-0000-000052220000}"/>
    <cellStyle name="SAPBEXstdDataEmph 7 2 3 2 4" xfId="8288" xr:uid="{00000000-0005-0000-0000-000053220000}"/>
    <cellStyle name="SAPBEXstdDataEmph 7 2 3 3" xfId="3070" xr:uid="{00000000-0005-0000-0000-000054220000}"/>
    <cellStyle name="SAPBEXstdDataEmph 7 2 3 3 2" xfId="5100" xr:uid="{00000000-0005-0000-0000-000055220000}"/>
    <cellStyle name="SAPBEXstdDataEmph 7 2 3 3 3" xfId="7291" xr:uid="{00000000-0005-0000-0000-000056220000}"/>
    <cellStyle name="SAPBEXstdDataEmph 7 2 3 3 4" xfId="8703" xr:uid="{00000000-0005-0000-0000-000057220000}"/>
    <cellStyle name="SAPBEXstdDataEmph 7 2 3 4" xfId="1935" xr:uid="{00000000-0005-0000-0000-000058220000}"/>
    <cellStyle name="SAPBEXstdDataEmph 7 2 3 4 2" xfId="4663" xr:uid="{00000000-0005-0000-0000-000059220000}"/>
    <cellStyle name="SAPBEXstdDataEmph 7 2 3 4 3" xfId="6530" xr:uid="{00000000-0005-0000-0000-00005A220000}"/>
    <cellStyle name="SAPBEXstdDataEmph 7 2 3 4 4" xfId="8013" xr:uid="{00000000-0005-0000-0000-00005B220000}"/>
    <cellStyle name="SAPBEXstdDataEmph 7 2 3 5" xfId="2019" xr:uid="{00000000-0005-0000-0000-00005C220000}"/>
    <cellStyle name="SAPBEXstdDataEmph 7 2 3 5 2" xfId="4310" xr:uid="{00000000-0005-0000-0000-00005D220000}"/>
    <cellStyle name="SAPBEXstdDataEmph 7 2 3 5 3" xfId="6607" xr:uid="{00000000-0005-0000-0000-00005E220000}"/>
    <cellStyle name="SAPBEXstdDataEmph 7 2 3 5 4" xfId="8088" xr:uid="{00000000-0005-0000-0000-00005F220000}"/>
    <cellStyle name="SAPBEXstdDataEmph 7 2 3 6" xfId="6061" xr:uid="{00000000-0005-0000-0000-000060220000}"/>
    <cellStyle name="SAPBEXstdDataEmph 7 2 3 7" xfId="4912" xr:uid="{00000000-0005-0000-0000-000061220000}"/>
    <cellStyle name="SAPBEXstdDataEmph 7 2 3 8" xfId="4367" xr:uid="{00000000-0005-0000-0000-000062220000}"/>
    <cellStyle name="SAPBEXstdDataEmph 7 3" xfId="1003" xr:uid="{00000000-0005-0000-0000-000063220000}"/>
    <cellStyle name="SAPBEXstdDataEmph 7 3 2" xfId="1451" xr:uid="{00000000-0005-0000-0000-000064220000}"/>
    <cellStyle name="SAPBEXstdDataEmph 7 3 2 2" xfId="2611" xr:uid="{00000000-0005-0000-0000-000065220000}"/>
    <cellStyle name="SAPBEXstdDataEmph 7 3 2 2 2" xfId="5086" xr:uid="{00000000-0005-0000-0000-000066220000}"/>
    <cellStyle name="SAPBEXstdDataEmph 7 3 2 2 3" xfId="6928" xr:uid="{00000000-0005-0000-0000-000067220000}"/>
    <cellStyle name="SAPBEXstdDataEmph 7 3 2 2 4" xfId="8357" xr:uid="{00000000-0005-0000-0000-000068220000}"/>
    <cellStyle name="SAPBEXstdDataEmph 7 3 2 3" xfId="3159" xr:uid="{00000000-0005-0000-0000-000069220000}"/>
    <cellStyle name="SAPBEXstdDataEmph 7 3 2 3 2" xfId="5323" xr:uid="{00000000-0005-0000-0000-00006A220000}"/>
    <cellStyle name="SAPBEXstdDataEmph 7 3 2 3 3" xfId="7380" xr:uid="{00000000-0005-0000-0000-00006B220000}"/>
    <cellStyle name="SAPBEXstdDataEmph 7 3 2 3 4" xfId="8792" xr:uid="{00000000-0005-0000-0000-00006C220000}"/>
    <cellStyle name="SAPBEXstdDataEmph 7 3 2 4" xfId="3340" xr:uid="{00000000-0005-0000-0000-00006D220000}"/>
    <cellStyle name="SAPBEXstdDataEmph 7 3 2 4 2" xfId="3746" xr:uid="{00000000-0005-0000-0000-00006E220000}"/>
    <cellStyle name="SAPBEXstdDataEmph 7 3 2 4 3" xfId="7561" xr:uid="{00000000-0005-0000-0000-00006F220000}"/>
    <cellStyle name="SAPBEXstdDataEmph 7 3 2 4 4" xfId="8973" xr:uid="{00000000-0005-0000-0000-000070220000}"/>
    <cellStyle name="SAPBEXstdDataEmph 7 3 2 5" xfId="3502" xr:uid="{00000000-0005-0000-0000-000071220000}"/>
    <cellStyle name="SAPBEXstdDataEmph 7 3 2 5 2" xfId="3634" xr:uid="{00000000-0005-0000-0000-000072220000}"/>
    <cellStyle name="SAPBEXstdDataEmph 7 3 2 5 3" xfId="7723" xr:uid="{00000000-0005-0000-0000-000073220000}"/>
    <cellStyle name="SAPBEXstdDataEmph 7 3 2 5 4" xfId="9135" xr:uid="{00000000-0005-0000-0000-000074220000}"/>
    <cellStyle name="SAPBEXstdDataEmph 7 3 2 6" xfId="5039" xr:uid="{00000000-0005-0000-0000-000075220000}"/>
    <cellStyle name="SAPBEXstdDataEmph 7 3 2 7" xfId="5636" xr:uid="{00000000-0005-0000-0000-000076220000}"/>
    <cellStyle name="SAPBEXstdDataEmph 7 3 2 8" xfId="5366" xr:uid="{00000000-0005-0000-0000-000077220000}"/>
    <cellStyle name="SAPBEXstdDataEmph 7 3 3" xfId="2164" xr:uid="{00000000-0005-0000-0000-000078220000}"/>
    <cellStyle name="SAPBEXstdDataEmph 7 3 3 2" xfId="3929" xr:uid="{00000000-0005-0000-0000-000079220000}"/>
    <cellStyle name="SAPBEXstdDataEmph 7 3 3 3" xfId="6670" xr:uid="{00000000-0005-0000-0000-00007A220000}"/>
    <cellStyle name="SAPBEXstdDataEmph 7 3 3 4" xfId="8135" xr:uid="{00000000-0005-0000-0000-00007B220000}"/>
    <cellStyle name="SAPBEXstdDataEmph 7 3 4" xfId="2899" xr:uid="{00000000-0005-0000-0000-00007C220000}"/>
    <cellStyle name="SAPBEXstdDataEmph 7 3 4 2" xfId="5803" xr:uid="{00000000-0005-0000-0000-00007D220000}"/>
    <cellStyle name="SAPBEXstdDataEmph 7 3 4 3" xfId="7120" xr:uid="{00000000-0005-0000-0000-00007E220000}"/>
    <cellStyle name="SAPBEXstdDataEmph 7 3 4 4" xfId="8532" xr:uid="{00000000-0005-0000-0000-00007F220000}"/>
    <cellStyle name="SAPBEXstdDataEmph 7 3 5" xfId="1827" xr:uid="{00000000-0005-0000-0000-000080220000}"/>
    <cellStyle name="SAPBEXstdDataEmph 7 3 5 2" xfId="4349" xr:uid="{00000000-0005-0000-0000-000081220000}"/>
    <cellStyle name="SAPBEXstdDataEmph 7 3 5 3" xfId="6422" xr:uid="{00000000-0005-0000-0000-000082220000}"/>
    <cellStyle name="SAPBEXstdDataEmph 7 3 5 4" xfId="7905" xr:uid="{00000000-0005-0000-0000-000083220000}"/>
    <cellStyle name="SAPBEXstdDataEmph 7 3 6" xfId="3019" xr:uid="{00000000-0005-0000-0000-000084220000}"/>
    <cellStyle name="SAPBEXstdDataEmph 7 3 6 2" xfId="5112" xr:uid="{00000000-0005-0000-0000-000085220000}"/>
    <cellStyle name="SAPBEXstdDataEmph 7 3 6 3" xfId="7240" xr:uid="{00000000-0005-0000-0000-000086220000}"/>
    <cellStyle name="SAPBEXstdDataEmph 7 3 6 4" xfId="8652" xr:uid="{00000000-0005-0000-0000-000087220000}"/>
    <cellStyle name="SAPBEXstdDataEmph 7 3 7" xfId="4994" xr:uid="{00000000-0005-0000-0000-000088220000}"/>
    <cellStyle name="SAPBEXstdDataEmph 7 3 8" xfId="5542" xr:uid="{00000000-0005-0000-0000-000089220000}"/>
    <cellStyle name="SAPBEXstdDataEmph 7 3 9" xfId="6115" xr:uid="{00000000-0005-0000-0000-00008A220000}"/>
    <cellStyle name="SAPBEXstdDataEmph 7 4" xfId="1267" xr:uid="{00000000-0005-0000-0000-00008B220000}"/>
    <cellStyle name="SAPBEXstdDataEmph 7 4 2" xfId="2427" xr:uid="{00000000-0005-0000-0000-00008C220000}"/>
    <cellStyle name="SAPBEXstdDataEmph 7 4 2 2" xfId="5278" xr:uid="{00000000-0005-0000-0000-00008D220000}"/>
    <cellStyle name="SAPBEXstdDataEmph 7 4 2 3" xfId="6838" xr:uid="{00000000-0005-0000-0000-00008E220000}"/>
    <cellStyle name="SAPBEXstdDataEmph 7 4 2 4" xfId="8285" xr:uid="{00000000-0005-0000-0000-00008F220000}"/>
    <cellStyle name="SAPBEXstdDataEmph 7 4 3" xfId="3067" xr:uid="{00000000-0005-0000-0000-000090220000}"/>
    <cellStyle name="SAPBEXstdDataEmph 7 4 3 2" xfId="5617" xr:uid="{00000000-0005-0000-0000-000091220000}"/>
    <cellStyle name="SAPBEXstdDataEmph 7 4 3 3" xfId="7288" xr:uid="{00000000-0005-0000-0000-000092220000}"/>
    <cellStyle name="SAPBEXstdDataEmph 7 4 3 4" xfId="8700" xr:uid="{00000000-0005-0000-0000-000093220000}"/>
    <cellStyle name="SAPBEXstdDataEmph 7 4 4" xfId="1780" xr:uid="{00000000-0005-0000-0000-000094220000}"/>
    <cellStyle name="SAPBEXstdDataEmph 7 4 4 2" xfId="4518" xr:uid="{00000000-0005-0000-0000-000095220000}"/>
    <cellStyle name="SAPBEXstdDataEmph 7 4 4 3" xfId="6379" xr:uid="{00000000-0005-0000-0000-000096220000}"/>
    <cellStyle name="SAPBEXstdDataEmph 7 4 4 4" xfId="7863" xr:uid="{00000000-0005-0000-0000-000097220000}"/>
    <cellStyle name="SAPBEXstdDataEmph 7 4 5" xfId="1717" xr:uid="{00000000-0005-0000-0000-000098220000}"/>
    <cellStyle name="SAPBEXstdDataEmph 7 4 5 2" xfId="4321" xr:uid="{00000000-0005-0000-0000-000099220000}"/>
    <cellStyle name="SAPBEXstdDataEmph 7 4 5 3" xfId="6161" xr:uid="{00000000-0005-0000-0000-00009A220000}"/>
    <cellStyle name="SAPBEXstdDataEmph 7 4 5 4" xfId="4408" xr:uid="{00000000-0005-0000-0000-00009B220000}"/>
    <cellStyle name="SAPBEXstdDataEmph 7 4 6" xfId="5759" xr:uid="{00000000-0005-0000-0000-00009C220000}"/>
    <cellStyle name="SAPBEXstdDataEmph 7 4 7" xfId="5221" xr:uid="{00000000-0005-0000-0000-00009D220000}"/>
    <cellStyle name="SAPBEXstdDataEmph 7 4 8" xfId="4346" xr:uid="{00000000-0005-0000-0000-00009E220000}"/>
    <cellStyle name="SAPBEXstdItem" xfId="347" xr:uid="{00000000-0005-0000-0000-00009F220000}"/>
    <cellStyle name="SAPBEXstdItem 2" xfId="994" xr:uid="{00000000-0005-0000-0000-0000A0220000}"/>
    <cellStyle name="SAPBEXstdItem 2 2" xfId="1442" xr:uid="{00000000-0005-0000-0000-0000A1220000}"/>
    <cellStyle name="SAPBEXstdItem 2 2 2" xfId="2602" xr:uid="{00000000-0005-0000-0000-0000A2220000}"/>
    <cellStyle name="SAPBEXstdItem 2 2 2 2" xfId="5831" xr:uid="{00000000-0005-0000-0000-0000A3220000}"/>
    <cellStyle name="SAPBEXstdItem 2 2 2 3" xfId="6919" xr:uid="{00000000-0005-0000-0000-0000A4220000}"/>
    <cellStyle name="SAPBEXstdItem 2 2 2 4" xfId="8348" xr:uid="{00000000-0005-0000-0000-0000A5220000}"/>
    <cellStyle name="SAPBEXstdItem 2 2 3" xfId="3150" xr:uid="{00000000-0005-0000-0000-0000A6220000}"/>
    <cellStyle name="SAPBEXstdItem 2 2 3 2" xfId="6247" xr:uid="{00000000-0005-0000-0000-0000A7220000}"/>
    <cellStyle name="SAPBEXstdItem 2 2 3 3" xfId="7371" xr:uid="{00000000-0005-0000-0000-0000A8220000}"/>
    <cellStyle name="SAPBEXstdItem 2 2 3 4" xfId="8783" xr:uid="{00000000-0005-0000-0000-0000A9220000}"/>
    <cellStyle name="SAPBEXstdItem 2 2 4" xfId="3331" xr:uid="{00000000-0005-0000-0000-0000AA220000}"/>
    <cellStyle name="SAPBEXstdItem 2 2 4 2" xfId="3753" xr:uid="{00000000-0005-0000-0000-0000AB220000}"/>
    <cellStyle name="SAPBEXstdItem 2 2 4 3" xfId="7552" xr:uid="{00000000-0005-0000-0000-0000AC220000}"/>
    <cellStyle name="SAPBEXstdItem 2 2 4 4" xfId="8964" xr:uid="{00000000-0005-0000-0000-0000AD220000}"/>
    <cellStyle name="SAPBEXstdItem 2 2 5" xfId="3493" xr:uid="{00000000-0005-0000-0000-0000AE220000}"/>
    <cellStyle name="SAPBEXstdItem 2 2 5 2" xfId="3641" xr:uid="{00000000-0005-0000-0000-0000AF220000}"/>
    <cellStyle name="SAPBEXstdItem 2 2 5 3" xfId="7714" xr:uid="{00000000-0005-0000-0000-0000B0220000}"/>
    <cellStyle name="SAPBEXstdItem 2 2 5 4" xfId="9126" xr:uid="{00000000-0005-0000-0000-0000B1220000}"/>
    <cellStyle name="SAPBEXstdItem 2 2 6" xfId="5789" xr:uid="{00000000-0005-0000-0000-0000B2220000}"/>
    <cellStyle name="SAPBEXstdItem 2 2 7" xfId="4387" xr:uid="{00000000-0005-0000-0000-0000B3220000}"/>
    <cellStyle name="SAPBEXstdItem 2 2 8" xfId="5210" xr:uid="{00000000-0005-0000-0000-0000B4220000}"/>
    <cellStyle name="SAPBEXstdItem 2 3" xfId="2155" xr:uid="{00000000-0005-0000-0000-0000B5220000}"/>
    <cellStyle name="SAPBEXstdItem 2 3 2" xfId="5410" xr:uid="{00000000-0005-0000-0000-0000B6220000}"/>
    <cellStyle name="SAPBEXstdItem 2 3 3" xfId="6661" xr:uid="{00000000-0005-0000-0000-0000B7220000}"/>
    <cellStyle name="SAPBEXstdItem 2 3 4" xfId="8126" xr:uid="{00000000-0005-0000-0000-0000B8220000}"/>
    <cellStyle name="SAPBEXstdItem 2 4" xfId="2890" xr:uid="{00000000-0005-0000-0000-0000B9220000}"/>
    <cellStyle name="SAPBEXstdItem 2 4 2" xfId="6021" xr:uid="{00000000-0005-0000-0000-0000BA220000}"/>
    <cellStyle name="SAPBEXstdItem 2 4 3" xfId="7111" xr:uid="{00000000-0005-0000-0000-0000BB220000}"/>
    <cellStyle name="SAPBEXstdItem 2 4 4" xfId="8523" xr:uid="{00000000-0005-0000-0000-0000BC220000}"/>
    <cellStyle name="SAPBEXstdItem 2 5" xfId="1855" xr:uid="{00000000-0005-0000-0000-0000BD220000}"/>
    <cellStyle name="SAPBEXstdItem 2 5 2" xfId="5396" xr:uid="{00000000-0005-0000-0000-0000BE220000}"/>
    <cellStyle name="SAPBEXstdItem 2 5 3" xfId="6450" xr:uid="{00000000-0005-0000-0000-0000BF220000}"/>
    <cellStyle name="SAPBEXstdItem 2 5 4" xfId="7933" xr:uid="{00000000-0005-0000-0000-0000C0220000}"/>
    <cellStyle name="SAPBEXstdItem 2 6" xfId="3110" xr:uid="{00000000-0005-0000-0000-0000C1220000}"/>
    <cellStyle name="SAPBEXstdItem 2 6 2" xfId="6209" xr:uid="{00000000-0005-0000-0000-0000C2220000}"/>
    <cellStyle name="SAPBEXstdItem 2 6 3" xfId="7331" xr:uid="{00000000-0005-0000-0000-0000C3220000}"/>
    <cellStyle name="SAPBEXstdItem 2 6 4" xfId="8743" xr:uid="{00000000-0005-0000-0000-0000C4220000}"/>
    <cellStyle name="SAPBEXstdItem 2 7" xfId="5606" xr:uid="{00000000-0005-0000-0000-0000C5220000}"/>
    <cellStyle name="SAPBEXstdItem 2 8" xfId="5259" xr:uid="{00000000-0005-0000-0000-0000C6220000}"/>
    <cellStyle name="SAPBEXstdItem 2 9" xfId="7048" xr:uid="{00000000-0005-0000-0000-0000C7220000}"/>
    <cellStyle name="SAPBEXstdItem 3" xfId="1258" xr:uid="{00000000-0005-0000-0000-0000C8220000}"/>
    <cellStyle name="SAPBEXstdItem 3 2" xfId="2418" xr:uid="{00000000-0005-0000-0000-0000C9220000}"/>
    <cellStyle name="SAPBEXstdItem 3 2 2" xfId="6158" xr:uid="{00000000-0005-0000-0000-0000CA220000}"/>
    <cellStyle name="SAPBEXstdItem 3 2 3" xfId="6829" xr:uid="{00000000-0005-0000-0000-0000CB220000}"/>
    <cellStyle name="SAPBEXstdItem 3 2 4" xfId="8276" xr:uid="{00000000-0005-0000-0000-0000CC220000}"/>
    <cellStyle name="SAPBEXstdItem 3 3" xfId="3058" xr:uid="{00000000-0005-0000-0000-0000CD220000}"/>
    <cellStyle name="SAPBEXstdItem 3 3 2" xfId="4739" xr:uid="{00000000-0005-0000-0000-0000CE220000}"/>
    <cellStyle name="SAPBEXstdItem 3 3 3" xfId="7279" xr:uid="{00000000-0005-0000-0000-0000CF220000}"/>
    <cellStyle name="SAPBEXstdItem 3 3 4" xfId="8691" xr:uid="{00000000-0005-0000-0000-0000D0220000}"/>
    <cellStyle name="SAPBEXstdItem 3 4" xfId="1698" xr:uid="{00000000-0005-0000-0000-0000D1220000}"/>
    <cellStyle name="SAPBEXstdItem 3 4 2" xfId="4878" xr:uid="{00000000-0005-0000-0000-0000D2220000}"/>
    <cellStyle name="SAPBEXstdItem 3 4 3" xfId="3879" xr:uid="{00000000-0005-0000-0000-0000D3220000}"/>
    <cellStyle name="SAPBEXstdItem 3 4 4" xfId="4374" xr:uid="{00000000-0005-0000-0000-0000D4220000}"/>
    <cellStyle name="SAPBEXstdItem 3 5" xfId="2016" xr:uid="{00000000-0005-0000-0000-0000D5220000}"/>
    <cellStyle name="SAPBEXstdItem 3 5 2" xfId="4884" xr:uid="{00000000-0005-0000-0000-0000D6220000}"/>
    <cellStyle name="SAPBEXstdItem 3 5 3" xfId="6604" xr:uid="{00000000-0005-0000-0000-0000D7220000}"/>
    <cellStyle name="SAPBEXstdItem 3 5 4" xfId="8085" xr:uid="{00000000-0005-0000-0000-0000D8220000}"/>
    <cellStyle name="SAPBEXstdItem 3 6" xfId="4362" xr:uid="{00000000-0005-0000-0000-0000D9220000}"/>
    <cellStyle name="SAPBEXstdItem 3 7" xfId="5065" xr:uid="{00000000-0005-0000-0000-0000DA220000}"/>
    <cellStyle name="SAPBEXstdItem 3 8" xfId="4040" xr:uid="{00000000-0005-0000-0000-0000DB220000}"/>
    <cellStyle name="SAPBEXstdItemX" xfId="348" xr:uid="{00000000-0005-0000-0000-0000DC220000}"/>
    <cellStyle name="SAPBEXstdItemX 2" xfId="995" xr:uid="{00000000-0005-0000-0000-0000DD220000}"/>
    <cellStyle name="SAPBEXstdItemX 2 2" xfId="1443" xr:uid="{00000000-0005-0000-0000-0000DE220000}"/>
    <cellStyle name="SAPBEXstdItemX 2 2 2" xfId="2603" xr:uid="{00000000-0005-0000-0000-0000DF220000}"/>
    <cellStyle name="SAPBEXstdItemX 2 2 2 2" xfId="5299" xr:uid="{00000000-0005-0000-0000-0000E0220000}"/>
    <cellStyle name="SAPBEXstdItemX 2 2 2 3" xfId="6920" xr:uid="{00000000-0005-0000-0000-0000E1220000}"/>
    <cellStyle name="SAPBEXstdItemX 2 2 2 4" xfId="8349" xr:uid="{00000000-0005-0000-0000-0000E2220000}"/>
    <cellStyle name="SAPBEXstdItemX 2 2 3" xfId="3151" xr:uid="{00000000-0005-0000-0000-0000E3220000}"/>
    <cellStyle name="SAPBEXstdItemX 2 2 3 2" xfId="6134" xr:uid="{00000000-0005-0000-0000-0000E4220000}"/>
    <cellStyle name="SAPBEXstdItemX 2 2 3 3" xfId="7372" xr:uid="{00000000-0005-0000-0000-0000E5220000}"/>
    <cellStyle name="SAPBEXstdItemX 2 2 3 4" xfId="8784" xr:uid="{00000000-0005-0000-0000-0000E6220000}"/>
    <cellStyle name="SAPBEXstdItemX 2 2 4" xfId="3332" xr:uid="{00000000-0005-0000-0000-0000E7220000}"/>
    <cellStyle name="SAPBEXstdItemX 2 2 4 2" xfId="3752" xr:uid="{00000000-0005-0000-0000-0000E8220000}"/>
    <cellStyle name="SAPBEXstdItemX 2 2 4 3" xfId="7553" xr:uid="{00000000-0005-0000-0000-0000E9220000}"/>
    <cellStyle name="SAPBEXstdItemX 2 2 4 4" xfId="8965" xr:uid="{00000000-0005-0000-0000-0000EA220000}"/>
    <cellStyle name="SAPBEXstdItemX 2 2 5" xfId="3494" xr:uid="{00000000-0005-0000-0000-0000EB220000}"/>
    <cellStyle name="SAPBEXstdItemX 2 2 5 2" xfId="3640" xr:uid="{00000000-0005-0000-0000-0000EC220000}"/>
    <cellStyle name="SAPBEXstdItemX 2 2 5 3" xfId="7715" xr:uid="{00000000-0005-0000-0000-0000ED220000}"/>
    <cellStyle name="SAPBEXstdItemX 2 2 5 4" xfId="9127" xr:uid="{00000000-0005-0000-0000-0000EE220000}"/>
    <cellStyle name="SAPBEXstdItemX 2 2 6" xfId="5248" xr:uid="{00000000-0005-0000-0000-0000EF220000}"/>
    <cellStyle name="SAPBEXstdItemX 2 2 7" xfId="4717" xr:uid="{00000000-0005-0000-0000-0000F0220000}"/>
    <cellStyle name="SAPBEXstdItemX 2 2 8" xfId="5843" xr:uid="{00000000-0005-0000-0000-0000F1220000}"/>
    <cellStyle name="SAPBEXstdItemX 2 3" xfId="2156" xr:uid="{00000000-0005-0000-0000-0000F2220000}"/>
    <cellStyle name="SAPBEXstdItemX 2 3 2" xfId="5740" xr:uid="{00000000-0005-0000-0000-0000F3220000}"/>
    <cellStyle name="SAPBEXstdItemX 2 3 3" xfId="6662" xr:uid="{00000000-0005-0000-0000-0000F4220000}"/>
    <cellStyle name="SAPBEXstdItemX 2 3 4" xfId="8127" xr:uid="{00000000-0005-0000-0000-0000F5220000}"/>
    <cellStyle name="SAPBEXstdItemX 2 4" xfId="2891" xr:uid="{00000000-0005-0000-0000-0000F6220000}"/>
    <cellStyle name="SAPBEXstdItemX 2 4 2" xfId="5644" xr:uid="{00000000-0005-0000-0000-0000F7220000}"/>
    <cellStyle name="SAPBEXstdItemX 2 4 3" xfId="7112" xr:uid="{00000000-0005-0000-0000-0000F8220000}"/>
    <cellStyle name="SAPBEXstdItemX 2 4 4" xfId="8524" xr:uid="{00000000-0005-0000-0000-0000F9220000}"/>
    <cellStyle name="SAPBEXstdItemX 2 5" xfId="1978" xr:uid="{00000000-0005-0000-0000-0000FA220000}"/>
    <cellStyle name="SAPBEXstdItemX 2 5 2" xfId="4833" xr:uid="{00000000-0005-0000-0000-0000FB220000}"/>
    <cellStyle name="SAPBEXstdItemX 2 5 3" xfId="6566" xr:uid="{00000000-0005-0000-0000-0000FC220000}"/>
    <cellStyle name="SAPBEXstdItemX 2 5 4" xfId="8047" xr:uid="{00000000-0005-0000-0000-0000FD220000}"/>
    <cellStyle name="SAPBEXstdItemX 2 6" xfId="2844" xr:uid="{00000000-0005-0000-0000-0000FE220000}"/>
    <cellStyle name="SAPBEXstdItemX 2 6 2" xfId="5926" xr:uid="{00000000-0005-0000-0000-0000FF220000}"/>
    <cellStyle name="SAPBEXstdItemX 2 6 3" xfId="7065" xr:uid="{00000000-0005-0000-0000-000000230000}"/>
    <cellStyle name="SAPBEXstdItemX 2 6 4" xfId="8477" xr:uid="{00000000-0005-0000-0000-000001230000}"/>
    <cellStyle name="SAPBEXstdItemX 2 7" xfId="4759" xr:uid="{00000000-0005-0000-0000-000002230000}"/>
    <cellStyle name="SAPBEXstdItemX 2 8" xfId="4864" xr:uid="{00000000-0005-0000-0000-000003230000}"/>
    <cellStyle name="SAPBEXstdItemX 2 9" xfId="5558" xr:uid="{00000000-0005-0000-0000-000004230000}"/>
    <cellStyle name="SAPBEXstdItemX 3" xfId="1259" xr:uid="{00000000-0005-0000-0000-000005230000}"/>
    <cellStyle name="SAPBEXstdItemX 3 2" xfId="2419" xr:uid="{00000000-0005-0000-0000-000006230000}"/>
    <cellStyle name="SAPBEXstdItemX 3 2 2" xfId="6022" xr:uid="{00000000-0005-0000-0000-000007230000}"/>
    <cellStyle name="SAPBEXstdItemX 3 2 3" xfId="6830" xr:uid="{00000000-0005-0000-0000-000008230000}"/>
    <cellStyle name="SAPBEXstdItemX 3 2 4" xfId="8277" xr:uid="{00000000-0005-0000-0000-000009230000}"/>
    <cellStyle name="SAPBEXstdItemX 3 3" xfId="3059" xr:uid="{00000000-0005-0000-0000-00000A230000}"/>
    <cellStyle name="SAPBEXstdItemX 3 3 2" xfId="4407" xr:uid="{00000000-0005-0000-0000-00000B230000}"/>
    <cellStyle name="SAPBEXstdItemX 3 3 3" xfId="7280" xr:uid="{00000000-0005-0000-0000-00000C230000}"/>
    <cellStyle name="SAPBEXstdItemX 3 3 4" xfId="8692" xr:uid="{00000000-0005-0000-0000-00000D230000}"/>
    <cellStyle name="SAPBEXstdItemX 3 4" xfId="1929" xr:uid="{00000000-0005-0000-0000-00000E230000}"/>
    <cellStyle name="SAPBEXstdItemX 3 4 2" xfId="5333" xr:uid="{00000000-0005-0000-0000-00000F230000}"/>
    <cellStyle name="SAPBEXstdItemX 3 4 3" xfId="6524" xr:uid="{00000000-0005-0000-0000-000010230000}"/>
    <cellStyle name="SAPBEXstdItemX 3 4 4" xfId="8007" xr:uid="{00000000-0005-0000-0000-000011230000}"/>
    <cellStyle name="SAPBEXstdItemX 3 5" xfId="1721" xr:uid="{00000000-0005-0000-0000-000012230000}"/>
    <cellStyle name="SAPBEXstdItemX 3 5 2" xfId="5350" xr:uid="{00000000-0005-0000-0000-000013230000}"/>
    <cellStyle name="SAPBEXstdItemX 3 5 3" xfId="4721" xr:uid="{00000000-0005-0000-0000-000014230000}"/>
    <cellStyle name="SAPBEXstdItemX 3 5 4" xfId="5905" xr:uid="{00000000-0005-0000-0000-000015230000}"/>
    <cellStyle name="SAPBEXstdItemX 3 6" xfId="3856" xr:uid="{00000000-0005-0000-0000-000016230000}"/>
    <cellStyle name="SAPBEXstdItemX 3 7" xfId="5982" xr:uid="{00000000-0005-0000-0000-000017230000}"/>
    <cellStyle name="SAPBEXstdItemX 3 8" xfId="4568" xr:uid="{00000000-0005-0000-0000-000018230000}"/>
    <cellStyle name="SAPBEXtitle" xfId="349" xr:uid="{00000000-0005-0000-0000-000019230000}"/>
    <cellStyle name="SAPBEXundefined" xfId="350" xr:uid="{00000000-0005-0000-0000-00001A230000}"/>
    <cellStyle name="SAPBEXundefined 2" xfId="996" xr:uid="{00000000-0005-0000-0000-00001B230000}"/>
    <cellStyle name="SAPBEXundefined 2 2" xfId="1444" xr:uid="{00000000-0005-0000-0000-00001C230000}"/>
    <cellStyle name="SAPBEXundefined 2 2 2" xfId="2604" xr:uid="{00000000-0005-0000-0000-00001D230000}"/>
    <cellStyle name="SAPBEXundefined 2 2 2 2" xfId="6252" xr:uid="{00000000-0005-0000-0000-00001E230000}"/>
    <cellStyle name="SAPBEXundefined 2 2 2 3" xfId="6921" xr:uid="{00000000-0005-0000-0000-00001F230000}"/>
    <cellStyle name="SAPBEXundefined 2 2 2 4" xfId="8350" xr:uid="{00000000-0005-0000-0000-000020230000}"/>
    <cellStyle name="SAPBEXundefined 2 2 3" xfId="3152" xr:uid="{00000000-0005-0000-0000-000021230000}"/>
    <cellStyle name="SAPBEXundefined 2 2 3 2" xfId="6000" xr:uid="{00000000-0005-0000-0000-000022230000}"/>
    <cellStyle name="SAPBEXundefined 2 2 3 3" xfId="7373" xr:uid="{00000000-0005-0000-0000-000023230000}"/>
    <cellStyle name="SAPBEXundefined 2 2 3 4" xfId="8785" xr:uid="{00000000-0005-0000-0000-000024230000}"/>
    <cellStyle name="SAPBEXundefined 2 2 4" xfId="3333" xr:uid="{00000000-0005-0000-0000-000025230000}"/>
    <cellStyle name="SAPBEXundefined 2 2 4 2" xfId="4257" xr:uid="{00000000-0005-0000-0000-000026230000}"/>
    <cellStyle name="SAPBEXundefined 2 2 4 3" xfId="7554" xr:uid="{00000000-0005-0000-0000-000027230000}"/>
    <cellStyle name="SAPBEXundefined 2 2 4 4" xfId="8966" xr:uid="{00000000-0005-0000-0000-000028230000}"/>
    <cellStyle name="SAPBEXundefined 2 2 5" xfId="3495" xr:uid="{00000000-0005-0000-0000-000029230000}"/>
    <cellStyle name="SAPBEXundefined 2 2 5 2" xfId="3639" xr:uid="{00000000-0005-0000-0000-00002A230000}"/>
    <cellStyle name="SAPBEXundefined 2 2 5 3" xfId="7716" xr:uid="{00000000-0005-0000-0000-00002B230000}"/>
    <cellStyle name="SAPBEXundefined 2 2 5 4" xfId="9128" xr:uid="{00000000-0005-0000-0000-00002C230000}"/>
    <cellStyle name="SAPBEXundefined 2 2 6" xfId="6211" xr:uid="{00000000-0005-0000-0000-00002D230000}"/>
    <cellStyle name="SAPBEXundefined 2 2 7" xfId="6032" xr:uid="{00000000-0005-0000-0000-00002E230000}"/>
    <cellStyle name="SAPBEXundefined 2 2 8" xfId="5120" xr:uid="{00000000-0005-0000-0000-00002F230000}"/>
    <cellStyle name="SAPBEXundefined 2 3" xfId="2157" xr:uid="{00000000-0005-0000-0000-000030230000}"/>
    <cellStyle name="SAPBEXundefined 2 3 2" xfId="4889" xr:uid="{00000000-0005-0000-0000-000031230000}"/>
    <cellStyle name="SAPBEXundefined 2 3 3" xfId="6663" xr:uid="{00000000-0005-0000-0000-000032230000}"/>
    <cellStyle name="SAPBEXundefined 2 3 4" xfId="8128" xr:uid="{00000000-0005-0000-0000-000033230000}"/>
    <cellStyle name="SAPBEXundefined 2 4" xfId="2892" xr:uid="{00000000-0005-0000-0000-000034230000}"/>
    <cellStyle name="SAPBEXundefined 2 4 2" xfId="4794" xr:uid="{00000000-0005-0000-0000-000035230000}"/>
    <cellStyle name="SAPBEXundefined 2 4 3" xfId="7113" xr:uid="{00000000-0005-0000-0000-000036230000}"/>
    <cellStyle name="SAPBEXundefined 2 4 4" xfId="8525" xr:uid="{00000000-0005-0000-0000-000037230000}"/>
    <cellStyle name="SAPBEXundefined 2 5" xfId="1876" xr:uid="{00000000-0005-0000-0000-000038230000}"/>
    <cellStyle name="SAPBEXundefined 2 5 2" xfId="5160" xr:uid="{00000000-0005-0000-0000-000039230000}"/>
    <cellStyle name="SAPBEXundefined 2 5 3" xfId="6471" xr:uid="{00000000-0005-0000-0000-00003A230000}"/>
    <cellStyle name="SAPBEXundefined 2 5 4" xfId="7954" xr:uid="{00000000-0005-0000-0000-00003B230000}"/>
    <cellStyle name="SAPBEXundefined 2 6" xfId="2860" xr:uid="{00000000-0005-0000-0000-00003C230000}"/>
    <cellStyle name="SAPBEXundefined 2 6 2" xfId="6008" xr:uid="{00000000-0005-0000-0000-00003D230000}"/>
    <cellStyle name="SAPBEXundefined 2 6 3" xfId="7081" xr:uid="{00000000-0005-0000-0000-00003E230000}"/>
    <cellStyle name="SAPBEXundefined 2 6 4" xfId="8493" xr:uid="{00000000-0005-0000-0000-00003F230000}"/>
    <cellStyle name="SAPBEXundefined 2 7" xfId="4425" xr:uid="{00000000-0005-0000-0000-000040230000}"/>
    <cellStyle name="SAPBEXundefined 2 8" xfId="4993" xr:uid="{00000000-0005-0000-0000-000041230000}"/>
    <cellStyle name="SAPBEXundefined 2 9" xfId="4911" xr:uid="{00000000-0005-0000-0000-000042230000}"/>
    <cellStyle name="SAPBEXundefined 3" xfId="1260" xr:uid="{00000000-0005-0000-0000-000043230000}"/>
    <cellStyle name="SAPBEXundefined 3 2" xfId="2420" xr:uid="{00000000-0005-0000-0000-000044230000}"/>
    <cellStyle name="SAPBEXundefined 3 2 2" xfId="5645" xr:uid="{00000000-0005-0000-0000-000045230000}"/>
    <cellStyle name="SAPBEXundefined 3 2 3" xfId="6831" xr:uid="{00000000-0005-0000-0000-000046230000}"/>
    <cellStyle name="SAPBEXundefined 3 2 4" xfId="8278" xr:uid="{00000000-0005-0000-0000-000047230000}"/>
    <cellStyle name="SAPBEXundefined 3 3" xfId="3060" xr:uid="{00000000-0005-0000-0000-000048230000}"/>
    <cellStyle name="SAPBEXundefined 3 3 2" xfId="5017" xr:uid="{00000000-0005-0000-0000-000049230000}"/>
    <cellStyle name="SAPBEXundefined 3 3 3" xfId="7281" xr:uid="{00000000-0005-0000-0000-00004A230000}"/>
    <cellStyle name="SAPBEXundefined 3 3 4" xfId="8693" xr:uid="{00000000-0005-0000-0000-00004B230000}"/>
    <cellStyle name="SAPBEXundefined 3 4" xfId="1930" xr:uid="{00000000-0005-0000-0000-00004C230000}"/>
    <cellStyle name="SAPBEXundefined 3 4 2" xfId="5666" xr:uid="{00000000-0005-0000-0000-00004D230000}"/>
    <cellStyle name="SAPBEXundefined 3 4 3" xfId="6525" xr:uid="{00000000-0005-0000-0000-00004E230000}"/>
    <cellStyle name="SAPBEXundefined 3 4 4" xfId="8008" xr:uid="{00000000-0005-0000-0000-00004F230000}"/>
    <cellStyle name="SAPBEXundefined 3 5" xfId="1720" xr:uid="{00000000-0005-0000-0000-000050230000}"/>
    <cellStyle name="SAPBEXundefined 3 5 2" xfId="4632" xr:uid="{00000000-0005-0000-0000-000051230000}"/>
    <cellStyle name="SAPBEXundefined 3 5 3" xfId="5318" xr:uid="{00000000-0005-0000-0000-000052230000}"/>
    <cellStyle name="SAPBEXundefined 3 5 4" xfId="3990" xr:uid="{00000000-0005-0000-0000-000053230000}"/>
    <cellStyle name="SAPBEXundefined 3 6" xfId="4921" xr:uid="{00000000-0005-0000-0000-000054230000}"/>
    <cellStyle name="SAPBEXundefined 3 7" xfId="5110" xr:uid="{00000000-0005-0000-0000-000055230000}"/>
    <cellStyle name="SAPBEXundefined 3 8" xfId="4331" xr:uid="{00000000-0005-0000-0000-000056230000}"/>
    <cellStyle name="Sep. milhar [0]" xfId="419" xr:uid="{00000000-0005-0000-0000-000057230000}"/>
    <cellStyle name="Separador de m" xfId="618" xr:uid="{00000000-0005-0000-0000-000058230000}"/>
    <cellStyle name="Separador de milhares 2" xfId="420" xr:uid="{00000000-0005-0000-0000-000059230000}"/>
    <cellStyle name="Separador de milhares 2 2" xfId="435" xr:uid="{00000000-0005-0000-0000-00005A230000}"/>
    <cellStyle name="Separador de milhares 2 2 2" xfId="619" xr:uid="{00000000-0005-0000-0000-00005B230000}"/>
    <cellStyle name="Separador de milhares 2 3" xfId="620" xr:uid="{00000000-0005-0000-0000-00005C230000}"/>
    <cellStyle name="Separador de milhares 2 3 2" xfId="621" xr:uid="{00000000-0005-0000-0000-00005D230000}"/>
    <cellStyle name="Shaded" xfId="622" xr:uid="{00000000-0005-0000-0000-00005E230000}"/>
    <cellStyle name="Sheet Title" xfId="351" xr:uid="{00000000-0005-0000-0000-00005F230000}"/>
    <cellStyle name="ssubtitulo" xfId="623" xr:uid="{00000000-0005-0000-0000-000060230000}"/>
    <cellStyle name="STYLE1 - Style1" xfId="421" xr:uid="{00000000-0005-0000-0000-000061230000}"/>
    <cellStyle name="STYLE1 - Style1 2" xfId="442" xr:uid="{00000000-0005-0000-0000-000062230000}"/>
    <cellStyle name="STYLE2 - Style2" xfId="422" xr:uid="{00000000-0005-0000-0000-000063230000}"/>
    <cellStyle name="STYLE2 - Style2 2" xfId="443" xr:uid="{00000000-0005-0000-0000-000064230000}"/>
    <cellStyle name="STYLE3 - Style3" xfId="423" xr:uid="{00000000-0005-0000-0000-000065230000}"/>
    <cellStyle name="STYLE3 - Style3 2" xfId="444" xr:uid="{00000000-0005-0000-0000-000066230000}"/>
    <cellStyle name="STYLE4 - Style4" xfId="424" xr:uid="{00000000-0005-0000-0000-000067230000}"/>
    <cellStyle name="STYLE4 - Style4 2" xfId="445" xr:uid="{00000000-0005-0000-0000-000068230000}"/>
    <cellStyle name="Sum" xfId="624" xr:uid="{00000000-0005-0000-0000-000069230000}"/>
    <cellStyle name="Sum %of HV" xfId="625" xr:uid="{00000000-0005-0000-0000-00006A230000}"/>
    <cellStyle name="Text Indent A" xfId="626" xr:uid="{00000000-0005-0000-0000-00006B230000}"/>
    <cellStyle name="Text Indent A 2" xfId="627" xr:uid="{00000000-0005-0000-0000-00006C230000}"/>
    <cellStyle name="Text Indent B" xfId="628" xr:uid="{00000000-0005-0000-0000-00006D230000}"/>
    <cellStyle name="Text Indent B 2" xfId="629" xr:uid="{00000000-0005-0000-0000-00006E230000}"/>
    <cellStyle name="Text Indent C" xfId="630" xr:uid="{00000000-0005-0000-0000-00006F230000}"/>
    <cellStyle name="Text Indent C 2" xfId="631" xr:uid="{00000000-0005-0000-0000-000070230000}"/>
    <cellStyle name="Thousands (0)" xfId="632" xr:uid="{00000000-0005-0000-0000-000071230000}"/>
    <cellStyle name="Thousands (1)" xfId="633" xr:uid="{00000000-0005-0000-0000-000072230000}"/>
    <cellStyle name="time" xfId="634" xr:uid="{00000000-0005-0000-0000-000073230000}"/>
    <cellStyle name="titulo" xfId="635" xr:uid="{00000000-0005-0000-0000-000074230000}"/>
    <cellStyle name="Título 1 1" xfId="425" xr:uid="{00000000-0005-0000-0000-000075230000}"/>
    <cellStyle name="Todos" xfId="636" xr:uid="{00000000-0005-0000-0000-000076230000}"/>
    <cellStyle name="Total 2" xfId="637" xr:uid="{00000000-0005-0000-0000-000077230000}"/>
    <cellStyle name="Total 2 2" xfId="638" xr:uid="{00000000-0005-0000-0000-000078230000}"/>
    <cellStyle name="Total 3" xfId="352" xr:uid="{00000000-0005-0000-0000-000079230000}"/>
    <cellStyle name="totalbalan" xfId="639" xr:uid="{00000000-0005-0000-0000-00007A230000}"/>
    <cellStyle name="Underline 2" xfId="640" xr:uid="{00000000-0005-0000-0000-00007B230000}"/>
    <cellStyle name="Unprot" xfId="426" xr:uid="{00000000-0005-0000-0000-00007C230000}"/>
    <cellStyle name="Unprot 2" xfId="641" xr:uid="{00000000-0005-0000-0000-00007D230000}"/>
    <cellStyle name="Unprot$" xfId="427" xr:uid="{00000000-0005-0000-0000-00007E230000}"/>
    <cellStyle name="Unprot$ 2" xfId="446" xr:uid="{00000000-0005-0000-0000-00007F230000}"/>
    <cellStyle name="Unprotect" xfId="428" xr:uid="{00000000-0005-0000-0000-000080230000}"/>
    <cellStyle name="V¡rgula" xfId="642" xr:uid="{00000000-0005-0000-0000-000081230000}"/>
    <cellStyle name="V¡rgula0" xfId="643" xr:uid="{00000000-0005-0000-0000-000082230000}"/>
    <cellStyle name="Vírgula" xfId="1" builtinId="3"/>
    <cellStyle name="Vírgula 10" xfId="42" xr:uid="{00000000-0005-0000-0000-000084230000}"/>
    <cellStyle name="Vírgula 10 3" xfId="12" xr:uid="{00000000-0005-0000-0000-000085230000}"/>
    <cellStyle name="Vírgula 10 3 2" xfId="14" xr:uid="{00000000-0005-0000-0000-000086230000}"/>
    <cellStyle name="Vírgula 10 3 2 2" xfId="25" xr:uid="{00000000-0005-0000-0000-000087230000}"/>
    <cellStyle name="Vírgula 10 3 2 3" xfId="48" xr:uid="{00000000-0005-0000-0000-000088230000}"/>
    <cellStyle name="Vírgula 10 3 3" xfId="23" xr:uid="{00000000-0005-0000-0000-000089230000}"/>
    <cellStyle name="Vírgula 10 3 4" xfId="47" xr:uid="{00000000-0005-0000-0000-00008A230000}"/>
    <cellStyle name="Vírgula 2" xfId="8" xr:uid="{00000000-0005-0000-0000-00008B230000}"/>
    <cellStyle name="Vírgula 2 2" xfId="3" xr:uid="{00000000-0005-0000-0000-00008C230000}"/>
    <cellStyle name="Vírgula 2 2 2" xfId="648" xr:uid="{00000000-0005-0000-0000-00008D230000}"/>
    <cellStyle name="Vírgula 2 2 3" xfId="452" xr:uid="{00000000-0005-0000-0000-00008E230000}"/>
    <cellStyle name="Vírgula 2 3" xfId="15" xr:uid="{00000000-0005-0000-0000-00008F230000}"/>
    <cellStyle name="Vírgula 2 3 2" xfId="54" xr:uid="{00000000-0005-0000-0000-000090230000}"/>
    <cellStyle name="Vírgula 2 4" xfId="20" xr:uid="{00000000-0005-0000-0000-000091230000}"/>
    <cellStyle name="Vírgula 2 5" xfId="45" xr:uid="{00000000-0005-0000-0000-000092230000}"/>
    <cellStyle name="Vírgula 23" xfId="26" xr:uid="{00000000-0005-0000-0000-000093230000}"/>
    <cellStyle name="Vírgula 23 2" xfId="49" xr:uid="{00000000-0005-0000-0000-000094230000}"/>
    <cellStyle name="Vírgula 3" xfId="11" xr:uid="{00000000-0005-0000-0000-000095230000}"/>
    <cellStyle name="Vírgula 3 2" xfId="16" xr:uid="{00000000-0005-0000-0000-000096230000}"/>
    <cellStyle name="Vírgula 3 2 2" xfId="644" xr:uid="{00000000-0005-0000-0000-000097230000}"/>
    <cellStyle name="Vírgula 3 3" xfId="21" xr:uid="{00000000-0005-0000-0000-000098230000}"/>
    <cellStyle name="Vírgula 3 4" xfId="46" xr:uid="{00000000-0005-0000-0000-000099230000}"/>
    <cellStyle name="Vírgula 4" xfId="17" xr:uid="{00000000-0005-0000-0000-00009A230000}"/>
    <cellStyle name="Vírgula 4 2" xfId="37" xr:uid="{00000000-0005-0000-0000-00009B230000}"/>
    <cellStyle name="Vírgula 4 2 2" xfId="429" xr:uid="{00000000-0005-0000-0000-00009C230000}"/>
    <cellStyle name="Vírgula 4 3" xfId="50" xr:uid="{00000000-0005-0000-0000-00009D230000}"/>
    <cellStyle name="Vírgula 5" xfId="40" xr:uid="{00000000-0005-0000-0000-00009E230000}"/>
    <cellStyle name="Vírgula 5 2" xfId="371" xr:uid="{00000000-0005-0000-0000-00009F230000}"/>
    <cellStyle name="Vírgula 5 3" xfId="51" xr:uid="{00000000-0005-0000-0000-0000A0230000}"/>
    <cellStyle name="Vírgula 6" xfId="19" xr:uid="{00000000-0005-0000-0000-0000A1230000}"/>
    <cellStyle name="Vírgula 7" xfId="44" xr:uid="{00000000-0005-0000-0000-0000A2230000}"/>
    <cellStyle name="Vírgula 8" xfId="9251" xr:uid="{00000000-0005-0000-0000-0000A3230000}"/>
    <cellStyle name="Year" xfId="645" xr:uid="{00000000-0005-0000-0000-0000A4230000}"/>
    <cellStyle name="Year 2" xfId="663" xr:uid="{00000000-0005-0000-0000-0000A5230000}"/>
    <cellStyle name="Year 2 2" xfId="757" xr:uid="{00000000-0005-0000-0000-0000A6230000}"/>
    <cellStyle name="Year 2 2 2" xfId="1110" xr:uid="{00000000-0005-0000-0000-0000A7230000}"/>
    <cellStyle name="Year 2 2 2 2" xfId="1558" xr:uid="{00000000-0005-0000-0000-0000A8230000}"/>
    <cellStyle name="Year 2 2 2 2 2" xfId="2718" xr:uid="{00000000-0005-0000-0000-0000A9230000}"/>
    <cellStyle name="Year 2 2 2 2 2 2" xfId="3941" xr:uid="{00000000-0005-0000-0000-0000AA230000}"/>
    <cellStyle name="Year 2 2 2 2 2 3" xfId="7023" xr:uid="{00000000-0005-0000-0000-0000AB230000}"/>
    <cellStyle name="Year 2 2 2 2 2 4" xfId="8450" xr:uid="{00000000-0005-0000-0000-0000AC230000}"/>
    <cellStyle name="Year 2 2 2 2 3" xfId="3255" xr:uid="{00000000-0005-0000-0000-0000AD230000}"/>
    <cellStyle name="Year 2 2 2 2 3 2" xfId="3960" xr:uid="{00000000-0005-0000-0000-0000AE230000}"/>
    <cellStyle name="Year 2 2 2 2 3 3" xfId="7476" xr:uid="{00000000-0005-0000-0000-0000AF230000}"/>
    <cellStyle name="Year 2 2 2 2 3 4" xfId="8888" xr:uid="{00000000-0005-0000-0000-0000B0230000}"/>
    <cellStyle name="Year 2 2 2 2 4" xfId="3433" xr:uid="{00000000-0005-0000-0000-0000B1230000}"/>
    <cellStyle name="Year 2 2 2 2 4 2" xfId="3682" xr:uid="{00000000-0005-0000-0000-0000B2230000}"/>
    <cellStyle name="Year 2 2 2 2 4 3" xfId="7654" xr:uid="{00000000-0005-0000-0000-0000B3230000}"/>
    <cellStyle name="Year 2 2 2 2 4 4" xfId="9066" xr:uid="{00000000-0005-0000-0000-0000B4230000}"/>
    <cellStyle name="Year 2 2 2 2 5" xfId="3595" xr:uid="{00000000-0005-0000-0000-0000B5230000}"/>
    <cellStyle name="Year 2 2 2 2 5 2" xfId="6333" xr:uid="{00000000-0005-0000-0000-0000B6230000}"/>
    <cellStyle name="Year 2 2 2 2 5 3" xfId="7816" xr:uid="{00000000-0005-0000-0000-0000B7230000}"/>
    <cellStyle name="Year 2 2 2 2 5 4" xfId="9228" xr:uid="{00000000-0005-0000-0000-0000B8230000}"/>
    <cellStyle name="Year 2 2 2 2 6" xfId="4641" xr:uid="{00000000-0005-0000-0000-0000B9230000}"/>
    <cellStyle name="Year 2 2 2 2 7" xfId="4958" xr:uid="{00000000-0005-0000-0000-0000BA230000}"/>
    <cellStyle name="Year 2 2 2 2 8" xfId="4036" xr:uid="{00000000-0005-0000-0000-0000BB230000}"/>
    <cellStyle name="Year 2 2 2 3" xfId="2270" xr:uid="{00000000-0005-0000-0000-0000BC230000}"/>
    <cellStyle name="Year 2 2 2 3 2" xfId="5341" xr:uid="{00000000-0005-0000-0000-0000BD230000}"/>
    <cellStyle name="Year 2 2 2 3 3" xfId="6764" xr:uid="{00000000-0005-0000-0000-0000BE230000}"/>
    <cellStyle name="Year 2 2 2 3 4" xfId="8227" xr:uid="{00000000-0005-0000-0000-0000BF230000}"/>
    <cellStyle name="Year 2 2 2 4" xfId="2995" xr:uid="{00000000-0005-0000-0000-0000C0230000}"/>
    <cellStyle name="Year 2 2 2 4 2" xfId="6027" xr:uid="{00000000-0005-0000-0000-0000C1230000}"/>
    <cellStyle name="Year 2 2 2 4 3" xfId="7216" xr:uid="{00000000-0005-0000-0000-0000C2230000}"/>
    <cellStyle name="Year 2 2 2 4 4" xfId="8628" xr:uid="{00000000-0005-0000-0000-0000C3230000}"/>
    <cellStyle name="Year 2 2 2 5" xfId="1823" xr:uid="{00000000-0005-0000-0000-0000C4230000}"/>
    <cellStyle name="Year 2 2 2 5 2" xfId="5402" xr:uid="{00000000-0005-0000-0000-0000C5230000}"/>
    <cellStyle name="Year 2 2 2 5 3" xfId="6419" xr:uid="{00000000-0005-0000-0000-0000C6230000}"/>
    <cellStyle name="Year 2 2 2 5 4" xfId="7902" xr:uid="{00000000-0005-0000-0000-0000C7230000}"/>
    <cellStyle name="Year 2 2 2 6" xfId="1999" xr:uid="{00000000-0005-0000-0000-0000C8230000}"/>
    <cellStyle name="Year 2 2 2 6 2" xfId="5384" xr:uid="{00000000-0005-0000-0000-0000C9230000}"/>
    <cellStyle name="Year 2 2 2 6 3" xfId="6587" xr:uid="{00000000-0005-0000-0000-0000CA230000}"/>
    <cellStyle name="Year 2 2 2 6 4" xfId="8068" xr:uid="{00000000-0005-0000-0000-0000CB230000}"/>
    <cellStyle name="Year 2 2 2 7" xfId="5545" xr:uid="{00000000-0005-0000-0000-0000CC230000}"/>
    <cellStyle name="Year 2 2 2 8" xfId="5465" xr:uid="{00000000-0005-0000-0000-0000CD230000}"/>
    <cellStyle name="Year 2 2 2 9" xfId="6620" xr:uid="{00000000-0005-0000-0000-0000CE230000}"/>
    <cellStyle name="Year 2 2 3" xfId="4177" xr:uid="{00000000-0005-0000-0000-0000CF230000}"/>
    <cellStyle name="Year 2 3" xfId="716" xr:uid="{00000000-0005-0000-0000-0000D0230000}"/>
    <cellStyle name="Year 2 3 2" xfId="1070" xr:uid="{00000000-0005-0000-0000-0000D1230000}"/>
    <cellStyle name="Year 2 3 2 2" xfId="1518" xr:uid="{00000000-0005-0000-0000-0000D2230000}"/>
    <cellStyle name="Year 2 3 2 2 2" xfId="2678" xr:uid="{00000000-0005-0000-0000-0000D3230000}"/>
    <cellStyle name="Year 2 3 2 2 2 2" xfId="5863" xr:uid="{00000000-0005-0000-0000-0000D4230000}"/>
    <cellStyle name="Year 2 3 2 2 2 3" xfId="6983" xr:uid="{00000000-0005-0000-0000-0000D5230000}"/>
    <cellStyle name="Year 2 3 2 2 2 4" xfId="8410" xr:uid="{00000000-0005-0000-0000-0000D6230000}"/>
    <cellStyle name="Year 2 3 2 2 3" xfId="3215" xr:uid="{00000000-0005-0000-0000-0000D7230000}"/>
    <cellStyle name="Year 2 3 2 2 3 2" xfId="3828" xr:uid="{00000000-0005-0000-0000-0000D8230000}"/>
    <cellStyle name="Year 2 3 2 2 3 3" xfId="7436" xr:uid="{00000000-0005-0000-0000-0000D9230000}"/>
    <cellStyle name="Year 2 3 2 2 3 4" xfId="8848" xr:uid="{00000000-0005-0000-0000-0000DA230000}"/>
    <cellStyle name="Year 2 3 2 2 4" xfId="3393" xr:uid="{00000000-0005-0000-0000-0000DB230000}"/>
    <cellStyle name="Year 2 3 2 2 4 2" xfId="3711" xr:uid="{00000000-0005-0000-0000-0000DC230000}"/>
    <cellStyle name="Year 2 3 2 2 4 3" xfId="7614" xr:uid="{00000000-0005-0000-0000-0000DD230000}"/>
    <cellStyle name="Year 2 3 2 2 4 4" xfId="9026" xr:uid="{00000000-0005-0000-0000-0000DE230000}"/>
    <cellStyle name="Year 2 3 2 2 5" xfId="3555" xr:uid="{00000000-0005-0000-0000-0000DF230000}"/>
    <cellStyle name="Year 2 3 2 2 5 2" xfId="6293" xr:uid="{00000000-0005-0000-0000-0000E0230000}"/>
    <cellStyle name="Year 2 3 2 2 5 3" xfId="7776" xr:uid="{00000000-0005-0000-0000-0000E1230000}"/>
    <cellStyle name="Year 2 3 2 2 5 4" xfId="9188" xr:uid="{00000000-0005-0000-0000-0000E2230000}"/>
    <cellStyle name="Year 2 3 2 2 6" xfId="5500" xr:uid="{00000000-0005-0000-0000-0000E3230000}"/>
    <cellStyle name="Year 2 3 2 2 7" xfId="5605" xr:uid="{00000000-0005-0000-0000-0000E4230000}"/>
    <cellStyle name="Year 2 3 2 2 8" xfId="5275" xr:uid="{00000000-0005-0000-0000-0000E5230000}"/>
    <cellStyle name="Year 2 3 2 3" xfId="2230" xr:uid="{00000000-0005-0000-0000-0000E6230000}"/>
    <cellStyle name="Year 2 3 2 3 2" xfId="5734" xr:uid="{00000000-0005-0000-0000-0000E7230000}"/>
    <cellStyle name="Year 2 3 2 3 3" xfId="6724" xr:uid="{00000000-0005-0000-0000-0000E8230000}"/>
    <cellStyle name="Year 2 3 2 3 4" xfId="8187" xr:uid="{00000000-0005-0000-0000-0000E9230000}"/>
    <cellStyle name="Year 2 3 2 4" xfId="2955" xr:uid="{00000000-0005-0000-0000-0000EA230000}"/>
    <cellStyle name="Year 2 3 2 4 2" xfId="4765" xr:uid="{00000000-0005-0000-0000-0000EB230000}"/>
    <cellStyle name="Year 2 3 2 4 3" xfId="7176" xr:uid="{00000000-0005-0000-0000-0000EC230000}"/>
    <cellStyle name="Year 2 3 2 4 4" xfId="8588" xr:uid="{00000000-0005-0000-0000-0000ED230000}"/>
    <cellStyle name="Year 2 3 2 5" xfId="1902" xr:uid="{00000000-0005-0000-0000-0000EE230000}"/>
    <cellStyle name="Year 2 3 2 5 2" xfId="5163" xr:uid="{00000000-0005-0000-0000-0000EF230000}"/>
    <cellStyle name="Year 2 3 2 5 3" xfId="6497" xr:uid="{00000000-0005-0000-0000-0000F0230000}"/>
    <cellStyle name="Year 2 3 2 5 4" xfId="7980" xr:uid="{00000000-0005-0000-0000-0000F1230000}"/>
    <cellStyle name="Year 2 3 2 6" xfId="3276" xr:uid="{00000000-0005-0000-0000-0000F2230000}"/>
    <cellStyle name="Year 2 3 2 6 2" xfId="4272" xr:uid="{00000000-0005-0000-0000-0000F3230000}"/>
    <cellStyle name="Year 2 3 2 6 3" xfId="7497" xr:uid="{00000000-0005-0000-0000-0000F4230000}"/>
    <cellStyle name="Year 2 3 2 6 4" xfId="8909" xr:uid="{00000000-0005-0000-0000-0000F5230000}"/>
    <cellStyle name="Year 2 3 2 7" xfId="4574" xr:uid="{00000000-0005-0000-0000-0000F6230000}"/>
    <cellStyle name="Year 2 3 2 8" xfId="5583" xr:uid="{00000000-0005-0000-0000-0000F7230000}"/>
    <cellStyle name="Year 2 3 2 9" xfId="6625" xr:uid="{00000000-0005-0000-0000-0000F8230000}"/>
    <cellStyle name="Year 2 3 3" xfId="4145" xr:uid="{00000000-0005-0000-0000-0000F9230000}"/>
    <cellStyle name="Year 3" xfId="693" xr:uid="{00000000-0005-0000-0000-0000FA230000}"/>
    <cellStyle name="Year 3 2" xfId="1048" xr:uid="{00000000-0005-0000-0000-0000FB230000}"/>
    <cellStyle name="Year 3 2 2" xfId="1496" xr:uid="{00000000-0005-0000-0000-0000FC230000}"/>
    <cellStyle name="Year 3 2 2 2" xfId="2656" xr:uid="{00000000-0005-0000-0000-0000FD230000}"/>
    <cellStyle name="Year 3 2 2 2 2" xfId="4891" xr:uid="{00000000-0005-0000-0000-0000FE230000}"/>
    <cellStyle name="Year 3 2 2 2 3" xfId="6961" xr:uid="{00000000-0005-0000-0000-0000FF230000}"/>
    <cellStyle name="Year 3 2 2 2 4" xfId="8388" xr:uid="{00000000-0005-0000-0000-000000240000}"/>
    <cellStyle name="Year 3 2 2 3" xfId="3193" xr:uid="{00000000-0005-0000-0000-000001240000}"/>
    <cellStyle name="Year 3 2 2 3 2" xfId="6023" xr:uid="{00000000-0005-0000-0000-000002240000}"/>
    <cellStyle name="Year 3 2 2 3 3" xfId="7414" xr:uid="{00000000-0005-0000-0000-000003240000}"/>
    <cellStyle name="Year 3 2 2 3 4" xfId="8826" xr:uid="{00000000-0005-0000-0000-000004240000}"/>
    <cellStyle name="Year 3 2 2 4" xfId="3371" xr:uid="{00000000-0005-0000-0000-000005240000}"/>
    <cellStyle name="Year 3 2 2 4 2" xfId="3725" xr:uid="{00000000-0005-0000-0000-000006240000}"/>
    <cellStyle name="Year 3 2 2 4 3" xfId="7592" xr:uid="{00000000-0005-0000-0000-000007240000}"/>
    <cellStyle name="Year 3 2 2 4 4" xfId="9004" xr:uid="{00000000-0005-0000-0000-000008240000}"/>
    <cellStyle name="Year 3 2 2 5" xfId="3533" xr:uid="{00000000-0005-0000-0000-000009240000}"/>
    <cellStyle name="Year 3 2 2 5 2" xfId="564" xr:uid="{00000000-0005-0000-0000-00000A240000}"/>
    <cellStyle name="Year 3 2 2 5 3" xfId="7754" xr:uid="{00000000-0005-0000-0000-00000B240000}"/>
    <cellStyle name="Year 3 2 2 5 4" xfId="9166" xr:uid="{00000000-0005-0000-0000-00000C240000}"/>
    <cellStyle name="Year 3 2 2 6" xfId="5330" xr:uid="{00000000-0005-0000-0000-00000D240000}"/>
    <cellStyle name="Year 3 2 2 7" xfId="3875" xr:uid="{00000000-0005-0000-0000-00000E240000}"/>
    <cellStyle name="Year 3 2 2 8" xfId="5675" xr:uid="{00000000-0005-0000-0000-00000F240000}"/>
    <cellStyle name="Year 3 2 3" xfId="2208" xr:uid="{00000000-0005-0000-0000-000010240000}"/>
    <cellStyle name="Year 3 2 3 2" xfId="5670" xr:uid="{00000000-0005-0000-0000-000011240000}"/>
    <cellStyle name="Year 3 2 3 3" xfId="6702" xr:uid="{00000000-0005-0000-0000-000012240000}"/>
    <cellStyle name="Year 3 2 3 4" xfId="8165" xr:uid="{00000000-0005-0000-0000-000013240000}"/>
    <cellStyle name="Year 3 2 4" xfId="2933" xr:uid="{00000000-0005-0000-0000-000014240000}"/>
    <cellStyle name="Year 3 2 4 2" xfId="5996" xr:uid="{00000000-0005-0000-0000-000015240000}"/>
    <cellStyle name="Year 3 2 4 3" xfId="7154" xr:uid="{00000000-0005-0000-0000-000016240000}"/>
    <cellStyle name="Year 3 2 4 4" xfId="8566" xr:uid="{00000000-0005-0000-0000-000017240000}"/>
    <cellStyle name="Year 3 2 5" xfId="1679" xr:uid="{00000000-0005-0000-0000-000018240000}"/>
    <cellStyle name="Year 3 2 5 2" xfId="5507" xr:uid="{00000000-0005-0000-0000-000019240000}"/>
    <cellStyle name="Year 3 2 5 3" xfId="3878" xr:uid="{00000000-0005-0000-0000-00001A240000}"/>
    <cellStyle name="Year 3 2 5 4" xfId="6074" xr:uid="{00000000-0005-0000-0000-00001B240000}"/>
    <cellStyle name="Year 3 2 6" xfId="1750" xr:uid="{00000000-0005-0000-0000-00001C240000}"/>
    <cellStyle name="Year 3 2 6 2" xfId="5491" xr:uid="{00000000-0005-0000-0000-00001D240000}"/>
    <cellStyle name="Year 3 2 6 3" xfId="6223" xr:uid="{00000000-0005-0000-0000-00001E240000}"/>
    <cellStyle name="Year 3 2 6 4" xfId="3882" xr:uid="{00000000-0005-0000-0000-00001F240000}"/>
    <cellStyle name="Year 3 2 7" xfId="5460" xr:uid="{00000000-0005-0000-0000-000020240000}"/>
    <cellStyle name="Year 3 2 8" xfId="4466" xr:uid="{00000000-0005-0000-0000-000021240000}"/>
    <cellStyle name="Year 3 2 9" xfId="6876" xr:uid="{00000000-0005-0000-0000-000022240000}"/>
    <cellStyle name="Year 3 3" xfId="4125" xr:uid="{00000000-0005-0000-0000-000023240000}"/>
  </cellStyles>
  <dxfs count="26">
    <dxf>
      <font>
        <b/>
        <i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auto="1"/>
      </font>
      <fill>
        <patternFill patternType="none">
          <bgColor auto="1"/>
        </patternFill>
      </fill>
    </dxf>
    <dxf>
      <font>
        <b/>
        <i val="0"/>
      </font>
    </dxf>
    <dxf>
      <font>
        <b/>
        <i val="0"/>
        <color auto="1"/>
      </font>
      <fill>
        <patternFill patternType="none">
          <bgColor auto="1"/>
        </patternFill>
      </fill>
    </dxf>
    <dxf>
      <font>
        <b/>
        <i val="0"/>
      </font>
    </dxf>
    <dxf>
      <font>
        <b/>
        <i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b/>
        <i val="0"/>
        <color auto="1"/>
      </font>
      <fill>
        <patternFill patternType="none">
          <bgColor auto="1"/>
        </patternFill>
      </fill>
    </dxf>
  </dxfs>
  <tableStyles count="1" defaultTableStyle="TableStyleMedium2" defaultPivotStyle="PivotStyleLight16">
    <tableStyle name="Invisible" pivot="0" table="0" count="0" xr9:uid="{00000000-0011-0000-FFFF-FFFF00000000}"/>
  </tableStyles>
  <colors>
    <mruColors>
      <color rgb="FFF37324"/>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doughnutChart>
        <c:varyColors val="1"/>
        <c:ser>
          <c:idx val="0"/>
          <c:order val="0"/>
          <c:tx>
            <c:strRef>
              <c:f>'I - SHARE CAPITAL'!$C$9</c:f>
              <c:strCache>
                <c:ptCount val="1"/>
                <c:pt idx="0">
                  <c:v>Common</c:v>
                </c:pt>
              </c:strCache>
            </c:strRef>
          </c:tx>
          <c:dPt>
            <c:idx val="0"/>
            <c:bubble3D val="0"/>
            <c:spPr>
              <a:solidFill>
                <a:srgbClr val="F37324"/>
              </a:solidFill>
              <a:ln w="19050">
                <a:solidFill>
                  <a:schemeClr val="lt1"/>
                </a:solidFill>
              </a:ln>
              <a:effectLst/>
            </c:spPr>
            <c:extLst>
              <c:ext xmlns:c16="http://schemas.microsoft.com/office/drawing/2014/chart" uri="{C3380CC4-5D6E-409C-BE32-E72D297353CC}">
                <c16:uniqueId val="{00000001-D7B5-4D6C-B915-26D141EB2AEB}"/>
              </c:ext>
            </c:extLst>
          </c:dPt>
          <c:dPt>
            <c:idx val="1"/>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3-D7B5-4D6C-B915-26D141EB2AEB}"/>
              </c:ext>
            </c:extLst>
          </c:dPt>
          <c:dPt>
            <c:idx val="2"/>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5-D7B5-4D6C-B915-26D141EB2AEB}"/>
              </c:ext>
            </c:extLst>
          </c:dPt>
          <c:dPt>
            <c:idx val="3"/>
            <c:bubble3D val="0"/>
            <c:spPr>
              <a:solidFill>
                <a:schemeClr val="tx1"/>
              </a:solidFill>
              <a:ln w="19050">
                <a:solidFill>
                  <a:schemeClr val="lt1"/>
                </a:solidFill>
              </a:ln>
              <a:effectLst/>
            </c:spPr>
            <c:extLst>
              <c:ext xmlns:c16="http://schemas.microsoft.com/office/drawing/2014/chart" uri="{C3380CC4-5D6E-409C-BE32-E72D297353CC}">
                <c16:uniqueId val="{00000007-D7B5-4D6C-B915-26D141EB2AEB}"/>
              </c:ext>
            </c:extLst>
          </c:dPt>
          <c:dPt>
            <c:idx val="4"/>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08-1A46-4FBE-A9ED-8900FD6CE569}"/>
              </c:ext>
            </c:extLst>
          </c:dPt>
          <c:dLbls>
            <c:dLbl>
              <c:idx val="0"/>
              <c:layout>
                <c:manualLayout>
                  <c:x val="0.11561356837606827"/>
                  <c:y val="-0.10173421946268051"/>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1413611111111108"/>
                      <c:h val="0.16645835094957148"/>
                    </c:manualLayout>
                  </c15:layout>
                </c:ext>
                <c:ext xmlns:c16="http://schemas.microsoft.com/office/drawing/2014/chart" uri="{C3380CC4-5D6E-409C-BE32-E72D297353CC}">
                  <c16:uniqueId val="{00000001-D7B5-4D6C-B915-26D141EB2AEB}"/>
                </c:ext>
              </c:extLst>
            </c:dLbl>
            <c:dLbl>
              <c:idx val="1"/>
              <c:layout>
                <c:manualLayout>
                  <c:x val="9.8418803418803422E-2"/>
                  <c:y val="-4.7870809674281423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D7B5-4D6C-B915-26D141EB2AEB}"/>
                </c:ext>
              </c:extLst>
            </c:dLbl>
            <c:dLbl>
              <c:idx val="2"/>
              <c:layout>
                <c:manualLayout>
                  <c:x val="-0.18886752136752136"/>
                  <c:y val="3.5279847710417266E-4"/>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4149999999999999"/>
                      <c:h val="0.16645851560221639"/>
                    </c:manualLayout>
                  </c15:layout>
                </c:ext>
                <c:ext xmlns:c16="http://schemas.microsoft.com/office/drawing/2014/chart" uri="{C3380CC4-5D6E-409C-BE32-E72D297353CC}">
                  <c16:uniqueId val="{00000005-D7B5-4D6C-B915-26D141EB2AEB}"/>
                </c:ext>
              </c:extLst>
            </c:dLbl>
            <c:dLbl>
              <c:idx val="3"/>
              <c:layout>
                <c:manualLayout>
                  <c:x val="-7.8814102564102567E-2"/>
                  <c:y val="-0.1238248044686386"/>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tx1">
                          <a:lumMod val="75000"/>
                          <a:lumOff val="25000"/>
                        </a:schemeClr>
                      </a:solidFill>
                      <a:latin typeface="+mn-lt"/>
                      <a:ea typeface="+mn-ea"/>
                      <a:cs typeface="+mn-cs"/>
                    </a:defRPr>
                  </a:pPr>
                  <a:endParaRPr lang="pt-BR"/>
                </a:p>
              </c:txPr>
              <c:showLegendKey val="0"/>
              <c:showVal val="0"/>
              <c:showCatName val="1"/>
              <c:showSerName val="0"/>
              <c:showPercent val="1"/>
              <c:showBubbleSize val="0"/>
              <c:separator>
</c:separator>
              <c:extLst>
                <c:ext xmlns:c15="http://schemas.microsoft.com/office/drawing/2012/chart" uri="{CE6537A1-D6FC-4f65-9D91-7224C49458BB}">
                  <c15:layout>
                    <c:manualLayout>
                      <c:w val="0.13233226495726497"/>
                      <c:h val="0.12169202575961811"/>
                    </c:manualLayout>
                  </c15:layout>
                </c:ext>
                <c:ext xmlns:c16="http://schemas.microsoft.com/office/drawing/2014/chart" uri="{C3380CC4-5D6E-409C-BE32-E72D297353CC}">
                  <c16:uniqueId val="{00000007-D7B5-4D6C-B915-26D141EB2AEB}"/>
                </c:ext>
              </c:extLst>
            </c:dLbl>
            <c:dLbl>
              <c:idx val="4"/>
              <c:layout>
                <c:manualLayout>
                  <c:x val="-0.18157712397114653"/>
                  <c:y val="0"/>
                </c:manualLayout>
              </c:layout>
              <c:showLegendKey val="0"/>
              <c:showVal val="0"/>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8-1A46-4FBE-A9ED-8900FD6CE569}"/>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separator>
</c:separator>
            <c:showLeaderLines val="0"/>
            <c:extLst>
              <c:ext xmlns:c15="http://schemas.microsoft.com/office/drawing/2012/chart" uri="{CE6537A1-D6FC-4f65-9D91-7224C49458BB}"/>
            </c:extLst>
          </c:dLbls>
          <c:cat>
            <c:strRef>
              <c:extLst>
                <c:ext xmlns:c15="http://schemas.microsoft.com/office/drawing/2012/chart" uri="{02D57815-91ED-43cb-92C2-25804820EDAC}">
                  <c15:fullRef>
                    <c15:sqref>'I - SHARE CAPITAL'!$B$10:$B$17</c15:sqref>
                  </c15:fullRef>
                </c:ext>
              </c:extLst>
              <c:f>('I - SHARE CAPITAL'!$B$10:$B$12,'I - SHARE CAPITAL'!$B$16:$B$17)</c:f>
              <c:strCache>
                <c:ptCount val="5"/>
                <c:pt idx="0">
                  <c:v>State of Paraná</c:v>
                </c:pt>
                <c:pt idx="1">
                  <c:v>BNDESPAR</c:v>
                </c:pt>
                <c:pt idx="2">
                  <c:v>Free Floating</c:v>
                </c:pt>
                <c:pt idx="3">
                  <c:v>Other</c:v>
                </c:pt>
                <c:pt idx="4">
                  <c:v>Treasury shares</c:v>
                </c:pt>
              </c:strCache>
            </c:strRef>
          </c:cat>
          <c:val>
            <c:numRef>
              <c:extLst>
                <c:ext xmlns:c15="http://schemas.microsoft.com/office/drawing/2012/chart" uri="{02D57815-91ED-43cb-92C2-25804820EDAC}">
                  <c15:fullRef>
                    <c15:sqref>'I - SHARE CAPITAL'!$C$10:$C$17</c15:sqref>
                  </c15:fullRef>
                </c:ext>
              </c:extLst>
              <c:f>('I - SHARE CAPITAL'!$C$10:$C$12,'I - SHARE CAPITAL'!$C$16:$C$17)</c:f>
              <c:numCache>
                <c:formatCode>_(* #,##0_);_(* \(#,##0\);_(* "-"_);_(@_)</c:formatCode>
                <c:ptCount val="5"/>
                <c:pt idx="0">
                  <c:v>358562.50900000002</c:v>
                </c:pt>
                <c:pt idx="1">
                  <c:v>131161.56200000001</c:v>
                </c:pt>
                <c:pt idx="2" formatCode="_-* #,##0_-;\-* #,##0_-;_-* &quot;-&quot;??_-;_-@_-">
                  <c:v>801341</c:v>
                </c:pt>
                <c:pt idx="3" formatCode="_-* #,##0_-;\-* #,##0_-;_-* &quot;-&quot;??_-;_-@_-">
                  <c:v>3112.7269999999999</c:v>
                </c:pt>
                <c:pt idx="4" formatCode="_-* #,##0_-;\-* #,##0_-;_-* &quot;-&quot;??_-;_-@_-">
                  <c:v>6169</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8-D7B5-4D6C-B915-26D141EB2AEB}"/>
            </c:ext>
          </c:extLst>
        </c:ser>
        <c:dLbls>
          <c:showLegendKey val="0"/>
          <c:showVal val="0"/>
          <c:showCatName val="0"/>
          <c:showSerName val="0"/>
          <c:showPercent val="0"/>
          <c:showBubbleSize val="0"/>
          <c:showLeaderLines val="0"/>
        </c:dLbls>
        <c:firstSliceAng val="312"/>
        <c:holeSize val="7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doughnutChart>
        <c:varyColors val="1"/>
        <c:ser>
          <c:idx val="0"/>
          <c:order val="0"/>
          <c:tx>
            <c:strRef>
              <c:f>'I - SHARE CAPITAL'!$J$9</c:f>
              <c:strCache>
                <c:ptCount val="1"/>
                <c:pt idx="0">
                  <c:v>TOTAL</c:v>
                </c:pt>
              </c:strCache>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01-96A1-413B-893C-7ECDC12ED696}"/>
              </c:ext>
            </c:extLst>
          </c:dPt>
          <c:dPt>
            <c:idx val="1"/>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3-96A1-413B-893C-7ECDC12ED696}"/>
              </c:ext>
            </c:extLst>
          </c:dPt>
          <c:dPt>
            <c:idx val="2"/>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5-96A1-413B-893C-7ECDC12ED696}"/>
              </c:ext>
            </c:extLst>
          </c:dPt>
          <c:dPt>
            <c:idx val="3"/>
            <c:bubble3D val="0"/>
            <c:spPr>
              <a:solidFill>
                <a:schemeClr val="tx1"/>
              </a:solidFill>
              <a:ln w="19050">
                <a:solidFill>
                  <a:schemeClr val="lt1"/>
                </a:solidFill>
              </a:ln>
              <a:effectLst/>
            </c:spPr>
            <c:extLst>
              <c:ext xmlns:c16="http://schemas.microsoft.com/office/drawing/2014/chart" uri="{C3380CC4-5D6E-409C-BE32-E72D297353CC}">
                <c16:uniqueId val="{00000007-96A1-413B-893C-7ECDC12ED696}"/>
              </c:ext>
            </c:extLst>
          </c:dPt>
          <c:dPt>
            <c:idx val="4"/>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08-98B2-4A32-B459-DA8F887834C9}"/>
              </c:ext>
            </c:extLst>
          </c:dPt>
          <c:dLbls>
            <c:dLbl>
              <c:idx val="0"/>
              <c:layout>
                <c:manualLayout>
                  <c:x val="0.10737527856883125"/>
                  <c:y val="2.9904944314393174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96A1-413B-893C-7ECDC12ED696}"/>
                </c:ext>
              </c:extLst>
            </c:dLbl>
            <c:dLbl>
              <c:idx val="1"/>
              <c:layout>
                <c:manualLayout>
                  <c:x val="9.2796153846153848E-2"/>
                  <c:y val="7.3448606086401275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96A1-413B-893C-7ECDC12ED696}"/>
                </c:ext>
              </c:extLst>
            </c:dLbl>
            <c:dLbl>
              <c:idx val="2"/>
              <c:layout>
                <c:manualLayout>
                  <c:x val="-0.14880952380952381"/>
                  <c:y val="4.1666666666666623E-2"/>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2005952380952382"/>
                      <c:h val="0.16645851560221639"/>
                    </c:manualLayout>
                  </c15:layout>
                </c:ext>
                <c:ext xmlns:c16="http://schemas.microsoft.com/office/drawing/2014/chart" uri="{C3380CC4-5D6E-409C-BE32-E72D297353CC}">
                  <c16:uniqueId val="{00000005-96A1-413B-893C-7ECDC12ED696}"/>
                </c:ext>
              </c:extLst>
            </c:dLbl>
            <c:dLbl>
              <c:idx val="3"/>
              <c:layout>
                <c:manualLayout>
                  <c:x val="0.11050929042803294"/>
                  <c:y val="-3.8163084344186665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96A1-413B-893C-7ECDC12ED696}"/>
                </c:ext>
              </c:extLst>
            </c:dLbl>
            <c:dLbl>
              <c:idx val="4"/>
              <c:layout>
                <c:manualLayout>
                  <c:x val="1.6003081808330159E-2"/>
                  <c:y val="-0.13063063063063063"/>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8-98B2-4A32-B459-DA8F887834C9}"/>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pt-BR"/>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extLst>
                <c:ext xmlns:c15="http://schemas.microsoft.com/office/drawing/2012/chart" uri="{02D57815-91ED-43cb-92C2-25804820EDAC}">
                  <c15:fullRef>
                    <c15:sqref>'I - SHARE CAPITAL'!$B$10:$B$17</c15:sqref>
                  </c15:fullRef>
                </c:ext>
              </c:extLst>
              <c:f>('I - SHARE CAPITAL'!$B$10:$B$12,'I - SHARE CAPITAL'!$B$16:$B$17)</c:f>
              <c:strCache>
                <c:ptCount val="5"/>
                <c:pt idx="0">
                  <c:v>State of Paraná</c:v>
                </c:pt>
                <c:pt idx="1">
                  <c:v>BNDESPAR</c:v>
                </c:pt>
                <c:pt idx="2">
                  <c:v>Free Floating</c:v>
                </c:pt>
                <c:pt idx="3">
                  <c:v>Other</c:v>
                </c:pt>
                <c:pt idx="4">
                  <c:v>Treasury shares</c:v>
                </c:pt>
              </c:strCache>
            </c:strRef>
          </c:cat>
          <c:val>
            <c:numRef>
              <c:extLst>
                <c:ext xmlns:c15="http://schemas.microsoft.com/office/drawing/2012/chart" uri="{02D57815-91ED-43cb-92C2-25804820EDAC}">
                  <c15:fullRef>
                    <c15:sqref>'I - SHARE CAPITAL'!$J$10:$J$17</c15:sqref>
                  </c15:fullRef>
                </c:ext>
              </c:extLst>
              <c:f>('I - SHARE CAPITAL'!$J$10:$J$12,'I - SHARE CAPITAL'!$J$16:$J$17)</c:f>
              <c:numCache>
                <c:formatCode>_(* #,##0_);_(* \(#,##0\);_(* "-"_);_(@_)</c:formatCode>
                <c:ptCount val="5"/>
                <c:pt idx="0">
                  <c:v>474643.91100000002</c:v>
                </c:pt>
                <c:pt idx="1">
                  <c:v>655807.81000000006</c:v>
                </c:pt>
                <c:pt idx="2" formatCode="_-* #,##0_-;\-* #,##0_-;_-* &quot;-&quot;??_-;_-@_-">
                  <c:v>1832354</c:v>
                </c:pt>
                <c:pt idx="3" formatCode="_-* #,##0_-;\-* #,##0_-;_-* &quot;-&quot;??_-;_-@_-">
                  <c:v>6482.7269999999999</c:v>
                </c:pt>
                <c:pt idx="4" formatCode="_-* #,##0_-;\-* #,##0_-;_-* &quot;-&quot;??_-;_-@_-">
                  <c:v>13522</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8-96A1-413B-893C-7ECDC12ED696}"/>
            </c:ext>
          </c:extLst>
        </c:ser>
        <c:dLbls>
          <c:showLegendKey val="0"/>
          <c:showVal val="0"/>
          <c:showCatName val="0"/>
          <c:showSerName val="0"/>
          <c:showPercent val="0"/>
          <c:showBubbleSize val="0"/>
          <c:showLeaderLines val="0"/>
        </c:dLbls>
        <c:firstSliceAng val="26"/>
        <c:holeSize val="7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pt-BR" sz="1400" b="1" i="0" baseline="0">
                <a:effectLst/>
              </a:rPr>
              <a:t>RESOURCES (average MW)</a:t>
            </a:r>
            <a:endParaRPr lang="pt-BR">
              <a:effectLst/>
            </a:endParaRPr>
          </a:p>
        </c:rich>
      </c:tx>
      <c:layout>
        <c:manualLayout>
          <c:xMode val="edge"/>
          <c:yMode val="edge"/>
          <c:x val="0.34379900542237729"/>
          <c:y val="2.7147446691363174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manualLayout>
          <c:layoutTarget val="inner"/>
          <c:xMode val="edge"/>
          <c:yMode val="edge"/>
          <c:x val="1.8930602324812119E-2"/>
          <c:y val="0.1916637625020432"/>
          <c:w val="0.96529389573784441"/>
          <c:h val="0.61196556945785163"/>
        </c:manualLayout>
      </c:layout>
      <c:barChart>
        <c:barDir val="col"/>
        <c:grouping val="stacked"/>
        <c:varyColors val="0"/>
        <c:ser>
          <c:idx val="0"/>
          <c:order val="0"/>
          <c:tx>
            <c:strRef>
              <c:f>'III - ENERGY BALANCE'!$B$8</c:f>
              <c:strCache>
                <c:ptCount val="1"/>
                <c:pt idx="0">
                  <c:v>Own Resources GeT</c:v>
                </c:pt>
              </c:strCache>
            </c:strRef>
          </c:tx>
          <c:spPr>
            <a:solidFill>
              <a:schemeClr val="tx1">
                <a:lumMod val="75000"/>
                <a:lumOff val="25000"/>
              </a:schemeClr>
            </a:solidFill>
            <a:ln>
              <a:noFill/>
            </a:ln>
            <a:effectLst/>
          </c:spPr>
          <c:invertIfNegative val="0"/>
          <c:dLbls>
            <c:dLbl>
              <c:idx val="0"/>
              <c:tx>
                <c:rich>
                  <a:bodyPr/>
                  <a:lstStyle/>
                  <a:p>
                    <a:fld id="{CB466EBE-0023-43E6-B8B5-85DD0E569D00}"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3D57-4332-ACC2-2EA186EC8E83}"/>
                </c:ext>
              </c:extLst>
            </c:dLbl>
            <c:dLbl>
              <c:idx val="1"/>
              <c:tx>
                <c:rich>
                  <a:bodyPr/>
                  <a:lstStyle/>
                  <a:p>
                    <a:fld id="{AD921DCE-A6CE-4C1F-BD31-A6798F5C1532}"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3D57-4332-ACC2-2EA186EC8E83}"/>
                </c:ext>
              </c:extLst>
            </c:dLbl>
            <c:dLbl>
              <c:idx val="2"/>
              <c:tx>
                <c:rich>
                  <a:bodyPr/>
                  <a:lstStyle/>
                  <a:p>
                    <a:fld id="{697E94FD-D55B-4D41-A3EC-F119D693CC9D}"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3D57-4332-ACC2-2EA186EC8E83}"/>
                </c:ext>
              </c:extLst>
            </c:dLbl>
            <c:dLbl>
              <c:idx val="3"/>
              <c:tx>
                <c:rich>
                  <a:bodyPr/>
                  <a:lstStyle/>
                  <a:p>
                    <a:fld id="{EFFC4119-9024-4CD6-AB0F-967243D8E774}"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3D57-4332-ACC2-2EA186EC8E83}"/>
                </c:ext>
              </c:extLst>
            </c:dLbl>
            <c:dLbl>
              <c:idx val="4"/>
              <c:tx>
                <c:rich>
                  <a:bodyPr/>
                  <a:lstStyle/>
                  <a:p>
                    <a:fld id="{36DD2DAC-4397-4AD4-896E-6CA45CCA3F2E}"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3D57-4332-ACC2-2EA186EC8E83}"/>
                </c:ext>
              </c:extLst>
            </c:dLbl>
            <c:dLbl>
              <c:idx val="5"/>
              <c:tx>
                <c:rich>
                  <a:bodyPr/>
                  <a:lstStyle/>
                  <a:p>
                    <a:fld id="{1C3D739C-BEF0-4DC9-B3D6-D5DCAA7EE9DE}"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6826-4068-B4A5-648A9B9B1EAE}"/>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pt-B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'III - ENERGY BALANCE'!$C$7:$H$7</c:f>
              <c:numCache>
                <c:formatCode>General</c:formatCode>
                <c:ptCount val="6"/>
                <c:pt idx="0">
                  <c:v>2025</c:v>
                </c:pt>
                <c:pt idx="1">
                  <c:v>2026</c:v>
                </c:pt>
                <c:pt idx="2">
                  <c:v>2027</c:v>
                </c:pt>
                <c:pt idx="3">
                  <c:v>2028</c:v>
                </c:pt>
                <c:pt idx="4">
                  <c:v>2029</c:v>
                </c:pt>
                <c:pt idx="5">
                  <c:v>2030</c:v>
                </c:pt>
              </c:numCache>
            </c:numRef>
          </c:cat>
          <c:val>
            <c:numRef>
              <c:f>'III - ENERGY BALANCE'!$C$8:$H$8</c:f>
              <c:numCache>
                <c:formatCode>_-* #,##0_-;\-* #,##0_-;_-* \-??_-;_-@_-</c:formatCode>
                <c:ptCount val="6"/>
                <c:pt idx="0">
                  <c:v>2042</c:v>
                </c:pt>
                <c:pt idx="1">
                  <c:v>2043</c:v>
                </c:pt>
                <c:pt idx="2">
                  <c:v>2054</c:v>
                </c:pt>
                <c:pt idx="3">
                  <c:v>2068</c:v>
                </c:pt>
                <c:pt idx="4">
                  <c:v>2069</c:v>
                </c:pt>
                <c:pt idx="5">
                  <c:v>2069</c:v>
                </c:pt>
              </c:numCache>
            </c:numRef>
          </c:val>
          <c:extLst>
            <c:ext xmlns:c15="http://schemas.microsoft.com/office/drawing/2012/chart" uri="{02D57815-91ED-43cb-92C2-25804820EDAC}">
              <c15:datalabelsRange>
                <c15:f>'III - ENERGY BALANCE'!$C$8:$H$8</c15:f>
                <c15:dlblRangeCache>
                  <c:ptCount val="6"/>
                  <c:pt idx="0">
                    <c:v> 2.042 </c:v>
                  </c:pt>
                  <c:pt idx="1">
                    <c:v> 2.043 </c:v>
                  </c:pt>
                  <c:pt idx="2">
                    <c:v> 2.054 </c:v>
                  </c:pt>
                  <c:pt idx="3">
                    <c:v> 2.068 </c:v>
                  </c:pt>
                  <c:pt idx="4">
                    <c:v> 2.069 </c:v>
                  </c:pt>
                  <c:pt idx="5">
                    <c:v> 2.069 </c:v>
                  </c:pt>
                </c15:dlblRangeCache>
              </c15:datalabelsRange>
            </c:ext>
            <c:ext xmlns:c16="http://schemas.microsoft.com/office/drawing/2014/chart" uri="{C3380CC4-5D6E-409C-BE32-E72D297353CC}">
              <c16:uniqueId val="{00000000-4BF5-400A-8318-47D9F0492410}"/>
            </c:ext>
          </c:extLst>
        </c:ser>
        <c:ser>
          <c:idx val="1"/>
          <c:order val="1"/>
          <c:tx>
            <c:strRef>
              <c:f>'III - ENERGY BALANCE'!$B$12</c:f>
              <c:strCache>
                <c:ptCount val="1"/>
                <c:pt idx="0">
                  <c:v>Own Resources SPP and Wind Farm</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'III - ENERGY BALANCE'!$C$7:$H$7</c:f>
              <c:numCache>
                <c:formatCode>General</c:formatCode>
                <c:ptCount val="6"/>
                <c:pt idx="0">
                  <c:v>2025</c:v>
                </c:pt>
                <c:pt idx="1">
                  <c:v>2026</c:v>
                </c:pt>
                <c:pt idx="2">
                  <c:v>2027</c:v>
                </c:pt>
                <c:pt idx="3">
                  <c:v>2028</c:v>
                </c:pt>
                <c:pt idx="4">
                  <c:v>2029</c:v>
                </c:pt>
                <c:pt idx="5">
                  <c:v>2030</c:v>
                </c:pt>
              </c:numCache>
            </c:numRef>
          </c:cat>
          <c:val>
            <c:numRef>
              <c:f>'III - ENERGY BALANCE'!$C$12:$H$12</c:f>
              <c:numCache>
                <c:formatCode>_-* #,##0_-;\-* #,##0_-;_-* \-??_-;_-@_-</c:formatCode>
                <c:ptCount val="6"/>
                <c:pt idx="0">
                  <c:v>544</c:v>
                </c:pt>
                <c:pt idx="1">
                  <c:v>544</c:v>
                </c:pt>
                <c:pt idx="2">
                  <c:v>544</c:v>
                </c:pt>
                <c:pt idx="3">
                  <c:v>544</c:v>
                </c:pt>
                <c:pt idx="4">
                  <c:v>544</c:v>
                </c:pt>
                <c:pt idx="5">
                  <c:v>544</c:v>
                </c:pt>
              </c:numCache>
            </c:numRef>
          </c:val>
          <c:extLst>
            <c:ext xmlns:c16="http://schemas.microsoft.com/office/drawing/2014/chart" uri="{C3380CC4-5D6E-409C-BE32-E72D297353CC}">
              <c16:uniqueId val="{00000001-4BF5-400A-8318-47D9F0492410}"/>
            </c:ext>
          </c:extLst>
        </c:ser>
        <c:ser>
          <c:idx val="2"/>
          <c:order val="2"/>
          <c:tx>
            <c:strRef>
              <c:f>'III - ENERGY BALANCE'!$B$13</c:f>
              <c:strCache>
                <c:ptCount val="1"/>
                <c:pt idx="0">
                  <c:v>Purchases</c:v>
                </c:pt>
              </c:strCache>
            </c:strRef>
          </c:tx>
          <c:spPr>
            <a:solidFill>
              <a:schemeClr val="accent3"/>
            </a:solidFill>
            <a:ln>
              <a:noFill/>
            </a:ln>
            <a:effectLst/>
          </c:spPr>
          <c:invertIfNegative val="0"/>
          <c:dLbls>
            <c:dLbl>
              <c:idx val="0"/>
              <c:layout>
                <c:manualLayout>
                  <c:x val="3.3419671871451626E-3"/>
                  <c:y val="-2.37610319076714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4F0-4113-925D-26174B98DE7F}"/>
                </c:ext>
              </c:extLst>
            </c:dLbl>
            <c:dLbl>
              <c:idx val="1"/>
              <c:layout>
                <c:manualLayout>
                  <c:x val="-3.0049371492458272E-17"/>
                  <c:y val="-2.57608776688784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BF5-400A-8318-47D9F0492410}"/>
                </c:ext>
              </c:extLst>
            </c:dLbl>
            <c:dLbl>
              <c:idx val="2"/>
              <c:layout>
                <c:manualLayout>
                  <c:x val="3.2781511227667594E-3"/>
                  <c:y val="-1.82083029861617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BF5-400A-8318-47D9F0492410}"/>
                </c:ext>
              </c:extLst>
            </c:dLbl>
            <c:dLbl>
              <c:idx val="3"/>
              <c:delete val="1"/>
              <c:extLst>
                <c:ext xmlns:c15="http://schemas.microsoft.com/office/drawing/2012/chart" uri="{CE6537A1-D6FC-4f65-9D91-7224C49458BB}"/>
                <c:ext xmlns:c16="http://schemas.microsoft.com/office/drawing/2014/chart" uri="{C3380CC4-5D6E-409C-BE32-E72D297353CC}">
                  <c16:uniqueId val="{00000004-4BF5-400A-8318-47D9F0492410}"/>
                </c:ext>
              </c:extLst>
            </c:dLbl>
            <c:dLbl>
              <c:idx val="5"/>
              <c:delete val="1"/>
              <c:extLst>
                <c:ext xmlns:c15="http://schemas.microsoft.com/office/drawing/2012/chart" uri="{CE6537A1-D6FC-4f65-9D91-7224C49458BB}"/>
                <c:ext xmlns:c16="http://schemas.microsoft.com/office/drawing/2014/chart" uri="{C3380CC4-5D6E-409C-BE32-E72D297353CC}">
                  <c16:uniqueId val="{00000000-33FE-494A-9A6C-35E9C5FD9050}"/>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'III - ENERGY BALANCE'!$C$7:$H$7</c:f>
              <c:numCache>
                <c:formatCode>General</c:formatCode>
                <c:ptCount val="6"/>
                <c:pt idx="0">
                  <c:v>2025</c:v>
                </c:pt>
                <c:pt idx="1">
                  <c:v>2026</c:v>
                </c:pt>
                <c:pt idx="2">
                  <c:v>2027</c:v>
                </c:pt>
                <c:pt idx="3">
                  <c:v>2028</c:v>
                </c:pt>
                <c:pt idx="4">
                  <c:v>2029</c:v>
                </c:pt>
                <c:pt idx="5">
                  <c:v>2030</c:v>
                </c:pt>
              </c:numCache>
            </c:numRef>
          </c:cat>
          <c:val>
            <c:numRef>
              <c:f>'III - ENERGY BALANCE'!$C$13:$H$13</c:f>
              <c:numCache>
                <c:formatCode>_-* #,##0_-;\-* #,##0_-;_-* \-??_-;_-@_-</c:formatCode>
                <c:ptCount val="6"/>
                <c:pt idx="0">
                  <c:v>142</c:v>
                </c:pt>
                <c:pt idx="1">
                  <c:v>35</c:v>
                </c:pt>
                <c:pt idx="2">
                  <c:v>0</c:v>
                </c:pt>
                <c:pt idx="3">
                  <c:v>0</c:v>
                </c:pt>
                <c:pt idx="4">
                  <c:v>0</c:v>
                </c:pt>
                <c:pt idx="5">
                  <c:v>0</c:v>
                </c:pt>
              </c:numCache>
            </c:numRef>
          </c:val>
          <c:extLst>
            <c:ext xmlns:c16="http://schemas.microsoft.com/office/drawing/2014/chart" uri="{C3380CC4-5D6E-409C-BE32-E72D297353CC}">
              <c16:uniqueId val="{00000005-4BF5-400A-8318-47D9F0492410}"/>
            </c:ext>
          </c:extLst>
        </c:ser>
        <c:dLbls>
          <c:showLegendKey val="0"/>
          <c:showVal val="0"/>
          <c:showCatName val="0"/>
          <c:showSerName val="0"/>
          <c:showPercent val="0"/>
          <c:showBubbleSize val="0"/>
        </c:dLbls>
        <c:gapWidth val="100"/>
        <c:overlap val="100"/>
        <c:axId val="871597647"/>
        <c:axId val="871584335"/>
      </c:barChart>
      <c:lineChart>
        <c:grouping val="standard"/>
        <c:varyColors val="0"/>
        <c:ser>
          <c:idx val="3"/>
          <c:order val="3"/>
          <c:spPr>
            <a:ln w="28575" cap="rnd">
              <a:solidFill>
                <a:schemeClr val="bg1"/>
              </a:solidFill>
              <a:round/>
            </a:ln>
            <a:effectLst/>
          </c:spPr>
          <c:marker>
            <c:symbol val="none"/>
          </c:marker>
          <c:dLbls>
            <c:dLbl>
              <c:idx val="0"/>
              <c:layout>
                <c:manualLayout>
                  <c:x val="-3.6053773567776282E-2"/>
                  <c:y val="-7.7989105740601167E-2"/>
                </c:manualLayout>
              </c:layout>
              <c:tx>
                <c:rich>
                  <a:bodyPr/>
                  <a:lstStyle/>
                  <a:p>
                    <a:fld id="{44EC58E2-E07A-4987-B709-09C4B0AF9CB1}" type="CELLRANGE">
                      <a:rPr lang="en-US"/>
                      <a:pPr/>
                      <a:t>[INTERVALODACÉLULA]</a:t>
                    </a:fld>
                    <a:endParaRPr lang="pt-BR"/>
                  </a:p>
                </c:rich>
              </c:tx>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4BF5-400A-8318-47D9F0492410}"/>
                </c:ext>
              </c:extLst>
            </c:dLbl>
            <c:dLbl>
              <c:idx val="1"/>
              <c:layout>
                <c:manualLayout>
                  <c:x val="-3.6021538057506575E-2"/>
                  <c:y val="-8.877458291237017E-2"/>
                </c:manualLayout>
              </c:layout>
              <c:tx>
                <c:rich>
                  <a:bodyPr/>
                  <a:lstStyle/>
                  <a:p>
                    <a:fld id="{6100A0C6-A0FF-42B0-A286-F703DD6BF924}" type="CELLRANGE">
                      <a:rPr lang="en-US"/>
                      <a:pPr/>
                      <a:t>[INTERVALODACÉLULA]</a:t>
                    </a:fld>
                    <a:endParaRPr lang="pt-BR"/>
                  </a:p>
                </c:rich>
              </c:tx>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4BF5-400A-8318-47D9F0492410}"/>
                </c:ext>
              </c:extLst>
            </c:dLbl>
            <c:dLbl>
              <c:idx val="2"/>
              <c:layout>
                <c:manualLayout>
                  <c:x val="-3.7724757161348862E-2"/>
                  <c:y val="-9.2169016042037533E-2"/>
                </c:manualLayout>
              </c:layout>
              <c:tx>
                <c:rich>
                  <a:bodyPr/>
                  <a:lstStyle/>
                  <a:p>
                    <a:fld id="{3C8A1E7E-EB10-459D-8661-4AB5FA2EE72F}" type="CELLRANGE">
                      <a:rPr lang="en-US"/>
                      <a:pPr/>
                      <a:t>[INTERVALODACÉLULA]</a:t>
                    </a:fld>
                    <a:endParaRPr lang="pt-BR"/>
                  </a:p>
                </c:rich>
              </c:tx>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4BF5-400A-8318-47D9F0492410}"/>
                </c:ext>
              </c:extLst>
            </c:dLbl>
            <c:dLbl>
              <c:idx val="3"/>
              <c:layout>
                <c:manualLayout>
                  <c:x val="-3.7569757803698998E-2"/>
                  <c:y val="-4.8643563139128994E-2"/>
                </c:manualLayout>
              </c:layout>
              <c:tx>
                <c:rich>
                  <a:bodyPr/>
                  <a:lstStyle/>
                  <a:p>
                    <a:fld id="{01B1D328-D933-4468-A705-418C8CD55DB6}" type="CELLRANGE">
                      <a:rPr lang="en-US"/>
                      <a:pPr/>
                      <a:t>[INTERVALODACÉLULA]</a:t>
                    </a:fld>
                    <a:endParaRPr lang="pt-BR"/>
                  </a:p>
                </c:rich>
              </c:tx>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4BF5-400A-8318-47D9F0492410}"/>
                </c:ext>
              </c:extLst>
            </c:dLbl>
            <c:dLbl>
              <c:idx val="4"/>
              <c:layout>
                <c:manualLayout>
                  <c:x val="-3.6700057939855361E-2"/>
                  <c:y val="-5.4310930074677528E-2"/>
                </c:manualLayout>
              </c:layout>
              <c:tx>
                <c:rich>
                  <a:bodyPr/>
                  <a:lstStyle/>
                  <a:p>
                    <a:fld id="{1AED2F16-C995-4FDE-BDAA-C430A90BCB8A}" type="CELLRANGE">
                      <a:rPr lang="en-US"/>
                      <a:pPr/>
                      <a:t>[INTERVALODACÉLULA]</a:t>
                    </a:fld>
                    <a:endParaRPr lang="pt-BR"/>
                  </a:p>
                </c:rich>
              </c:tx>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4BF5-400A-8318-47D9F0492410}"/>
                </c:ext>
              </c:extLst>
            </c:dLbl>
            <c:dLbl>
              <c:idx val="5"/>
              <c:layout>
                <c:manualLayout>
                  <c:x val="-3.6085861760225213E-2"/>
                  <c:y val="-5.1134863233745505E-2"/>
                </c:manualLayout>
              </c:layout>
              <c:tx>
                <c:rich>
                  <a:bodyPr/>
                  <a:lstStyle/>
                  <a:p>
                    <a:fld id="{2F1547E4-2B38-4793-95DC-839F367B17FF}" type="CELLRANGE">
                      <a:rPr lang="en-US"/>
                      <a:pPr/>
                      <a:t>[INTERVALODACÉLULA]</a:t>
                    </a:fld>
                    <a:endParaRPr lang="pt-BR"/>
                  </a:p>
                </c:rich>
              </c:tx>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33FE-494A-9A6C-35E9C5FD9050}"/>
                </c:ext>
              </c:extLst>
            </c:dLbl>
            <c:numFmt formatCode="_-* #,##0_-;\-* #,##0_-;_-* \-??_-;_-@_-"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numRef>
              <c:f>'III - ENERGY BALANCE'!$C$7:$H$7</c:f>
              <c:numCache>
                <c:formatCode>General</c:formatCode>
                <c:ptCount val="6"/>
                <c:pt idx="0">
                  <c:v>2025</c:v>
                </c:pt>
                <c:pt idx="1">
                  <c:v>2026</c:v>
                </c:pt>
                <c:pt idx="2">
                  <c:v>2027</c:v>
                </c:pt>
                <c:pt idx="3">
                  <c:v>2028</c:v>
                </c:pt>
                <c:pt idx="4">
                  <c:v>2029</c:v>
                </c:pt>
                <c:pt idx="5">
                  <c:v>2030</c:v>
                </c:pt>
              </c:numCache>
            </c:numRef>
          </c:cat>
          <c:val>
            <c:numRef>
              <c:f>'III - ENERGY BALANCE'!$C$14:$H$14</c:f>
              <c:numCache>
                <c:formatCode>_-* #,##0_-;\-* #,##0_-;_-* \-??_-;_-@_-</c:formatCode>
                <c:ptCount val="6"/>
                <c:pt idx="0">
                  <c:v>2728</c:v>
                </c:pt>
                <c:pt idx="1">
                  <c:v>2622</c:v>
                </c:pt>
                <c:pt idx="2">
                  <c:v>2598</c:v>
                </c:pt>
                <c:pt idx="3">
                  <c:v>2612</c:v>
                </c:pt>
                <c:pt idx="4">
                  <c:v>2613</c:v>
                </c:pt>
                <c:pt idx="5">
                  <c:v>2613</c:v>
                </c:pt>
              </c:numCache>
            </c:numRef>
          </c:val>
          <c:smooth val="0"/>
          <c:extLst>
            <c:ext xmlns:c15="http://schemas.microsoft.com/office/drawing/2012/chart" uri="{02D57815-91ED-43cb-92C2-25804820EDAC}">
              <c15:datalabelsRange>
                <c15:f>'III - ENERGY BALANCE'!$C$14:$H$14</c15:f>
                <c15:dlblRangeCache>
                  <c:ptCount val="6"/>
                  <c:pt idx="0">
                    <c:v> 2.728 </c:v>
                  </c:pt>
                  <c:pt idx="1">
                    <c:v> 2.622 </c:v>
                  </c:pt>
                  <c:pt idx="2">
                    <c:v> 2.598 </c:v>
                  </c:pt>
                  <c:pt idx="3">
                    <c:v> 2.612 </c:v>
                  </c:pt>
                  <c:pt idx="4">
                    <c:v> 2.613 </c:v>
                  </c:pt>
                  <c:pt idx="5">
                    <c:v> 2.613 </c:v>
                  </c:pt>
                </c15:dlblRangeCache>
              </c15:datalabelsRange>
            </c:ext>
            <c:ext xmlns:c16="http://schemas.microsoft.com/office/drawing/2014/chart" uri="{C3380CC4-5D6E-409C-BE32-E72D297353CC}">
              <c16:uniqueId val="{0000000B-4BF5-400A-8318-47D9F0492410}"/>
            </c:ext>
          </c:extLst>
        </c:ser>
        <c:dLbls>
          <c:showLegendKey val="0"/>
          <c:showVal val="0"/>
          <c:showCatName val="0"/>
          <c:showSerName val="0"/>
          <c:showPercent val="0"/>
          <c:showBubbleSize val="0"/>
        </c:dLbls>
        <c:marker val="1"/>
        <c:smooth val="0"/>
        <c:axId val="801187839"/>
        <c:axId val="801190335"/>
      </c:lineChart>
      <c:catAx>
        <c:axId val="871597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pt-BR"/>
          </a:p>
        </c:txPr>
        <c:crossAx val="871584335"/>
        <c:crosses val="autoZero"/>
        <c:auto val="1"/>
        <c:lblAlgn val="ctr"/>
        <c:lblOffset val="100"/>
        <c:noMultiLvlLbl val="0"/>
      </c:catAx>
      <c:valAx>
        <c:axId val="871584335"/>
        <c:scaling>
          <c:orientation val="minMax"/>
        </c:scaling>
        <c:delete val="0"/>
        <c:axPos val="l"/>
        <c:numFmt formatCode="_-* #,##0_-;\-* #,##0_-;_-* \-??_-;_-@_-" sourceLinked="1"/>
        <c:majorTickMark val="none"/>
        <c:minorTickMark val="none"/>
        <c:tickLblPos val="none"/>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pt-BR"/>
          </a:p>
        </c:txPr>
        <c:crossAx val="871597647"/>
        <c:crosses val="autoZero"/>
        <c:crossBetween val="between"/>
      </c:valAx>
      <c:valAx>
        <c:axId val="801190335"/>
        <c:scaling>
          <c:orientation val="minMax"/>
          <c:max val="2800"/>
          <c:min val="1350"/>
        </c:scaling>
        <c:delete val="0"/>
        <c:axPos val="r"/>
        <c:numFmt formatCode="_-* #,##0_-;\-* #,##0_-;_-* \-??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pt-BR"/>
          </a:p>
        </c:txPr>
        <c:crossAx val="801187839"/>
        <c:crosses val="max"/>
        <c:crossBetween val="between"/>
      </c:valAx>
      <c:catAx>
        <c:axId val="801187839"/>
        <c:scaling>
          <c:orientation val="minMax"/>
        </c:scaling>
        <c:delete val="1"/>
        <c:axPos val="b"/>
        <c:numFmt formatCode="General" sourceLinked="1"/>
        <c:majorTickMark val="out"/>
        <c:minorTickMark val="none"/>
        <c:tickLblPos val="nextTo"/>
        <c:crossAx val="801190335"/>
        <c:crosses val="autoZero"/>
        <c:auto val="1"/>
        <c:lblAlgn val="ctr"/>
        <c:lblOffset val="100"/>
        <c:noMultiLvlLbl val="0"/>
      </c:catAx>
      <c:spPr>
        <a:noFill/>
        <a:ln w="25400">
          <a:noFill/>
        </a:ln>
        <a:effectLst/>
      </c:spPr>
    </c:plotArea>
    <c:legend>
      <c:legendPos val="b"/>
      <c:legendEntry>
        <c:idx val="3"/>
        <c:delete val="1"/>
      </c:legendEntry>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ysClr val="window" lastClr="FFFFFF"/>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pt-BR" sz="1400" b="1" i="0" baseline="0">
                <a:effectLst/>
              </a:rPr>
              <a:t>SALES (average MW)</a:t>
            </a:r>
            <a:endParaRPr lang="pt-BR" sz="1100">
              <a:effectLst/>
            </a:endParaRPr>
          </a:p>
        </c:rich>
      </c:tx>
      <c:layout>
        <c:manualLayout>
          <c:xMode val="edge"/>
          <c:yMode val="edge"/>
          <c:x val="0.39289761425561714"/>
          <c:y val="1.9990122202466633E-2"/>
        </c:manualLayout>
      </c:layout>
      <c:overlay val="0"/>
      <c:spPr>
        <a:noFill/>
        <a:ln>
          <a:noFill/>
        </a:ln>
        <a:effectLst/>
      </c:spPr>
    </c:title>
    <c:autoTitleDeleted val="0"/>
    <c:plotArea>
      <c:layout>
        <c:manualLayout>
          <c:layoutTarget val="inner"/>
          <c:xMode val="edge"/>
          <c:yMode val="edge"/>
          <c:x val="1.7713365539452495E-2"/>
          <c:y val="0.15169734151329245"/>
          <c:w val="0.91894341105912503"/>
          <c:h val="0.63420317859040631"/>
        </c:manualLayout>
      </c:layout>
      <c:barChart>
        <c:barDir val="col"/>
        <c:grouping val="stacked"/>
        <c:varyColors val="0"/>
        <c:ser>
          <c:idx val="0"/>
          <c:order val="0"/>
          <c:tx>
            <c:strRef>
              <c:f>'III - ENERGY BALANCE'!$B$16</c:f>
              <c:strCache>
                <c:ptCount val="1"/>
                <c:pt idx="0">
                  <c:v>Sales (Regulated)</c:v>
                </c:pt>
              </c:strCache>
            </c:strRef>
          </c:tx>
          <c:spPr>
            <a:solidFill>
              <a:schemeClr val="tx1">
                <a:lumMod val="75000"/>
                <a:lumOff val="25000"/>
              </a:schemeClr>
            </a:solidFill>
          </c:spPr>
          <c:invertIfNegative val="0"/>
          <c:dLbls>
            <c:dLbl>
              <c:idx val="0"/>
              <c:tx>
                <c:rich>
                  <a:bodyPr/>
                  <a:lstStyle/>
                  <a:p>
                    <a:fld id="{607D433F-5984-4D94-A0F1-D48F76AF1C1C}"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3833-4A2E-9712-663E92B93693}"/>
                </c:ext>
              </c:extLst>
            </c:dLbl>
            <c:dLbl>
              <c:idx val="1"/>
              <c:tx>
                <c:rich>
                  <a:bodyPr/>
                  <a:lstStyle/>
                  <a:p>
                    <a:fld id="{8E3D2832-9C53-49AA-9A7D-072833B97D2D}"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3833-4A2E-9712-663E92B93693}"/>
                </c:ext>
              </c:extLst>
            </c:dLbl>
            <c:dLbl>
              <c:idx val="2"/>
              <c:tx>
                <c:rich>
                  <a:bodyPr/>
                  <a:lstStyle/>
                  <a:p>
                    <a:fld id="{C6714F8F-2F87-4BDA-B08E-2BE0BF87D9A3}"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3833-4A2E-9712-663E92B93693}"/>
                </c:ext>
              </c:extLst>
            </c:dLbl>
            <c:dLbl>
              <c:idx val="3"/>
              <c:tx>
                <c:rich>
                  <a:bodyPr/>
                  <a:lstStyle/>
                  <a:p>
                    <a:fld id="{CC7F5EDC-EACE-4A5A-B5F2-A64F6EC869E2}"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3833-4A2E-9712-663E92B93693}"/>
                </c:ext>
              </c:extLst>
            </c:dLbl>
            <c:dLbl>
              <c:idx val="4"/>
              <c:tx>
                <c:rich>
                  <a:bodyPr/>
                  <a:lstStyle/>
                  <a:p>
                    <a:fld id="{4E33B8D9-816F-402A-9FD2-FCDF0F6C9C2C}"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3833-4A2E-9712-663E92B93693}"/>
                </c:ext>
              </c:extLst>
            </c:dLbl>
            <c:dLbl>
              <c:idx val="5"/>
              <c:tx>
                <c:rich>
                  <a:bodyPr/>
                  <a:lstStyle/>
                  <a:p>
                    <a:fld id="{B6E11FE9-E2AD-4242-9B2A-55449260D415}"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26ED-4D44-A879-7E187198DF20}"/>
                </c:ext>
              </c:extLst>
            </c:dLbl>
            <c:numFmt formatCode="0%" sourceLinked="0"/>
            <c:spPr>
              <a:noFill/>
              <a:ln>
                <a:noFill/>
              </a:ln>
              <a:effectLst/>
            </c:spPr>
            <c:txPr>
              <a:bodyPr wrap="square" lIns="38100" tIns="19050" rIns="38100" bIns="19050" anchor="ctr">
                <a:spAutoFit/>
              </a:bodyPr>
              <a:lstStyle/>
              <a:p>
                <a:pPr>
                  <a:defRPr sz="1100" b="1">
                    <a:solidFill>
                      <a:schemeClr val="bg1"/>
                    </a:solidFill>
                  </a:defRPr>
                </a:pPr>
                <a:endParaRPr lang="pt-B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cat>
            <c:numRef>
              <c:f>'III - ENERGY BALANCE'!$C$7:$H$7</c:f>
              <c:numCache>
                <c:formatCode>General</c:formatCode>
                <c:ptCount val="6"/>
                <c:pt idx="0">
                  <c:v>2025</c:v>
                </c:pt>
                <c:pt idx="1">
                  <c:v>2026</c:v>
                </c:pt>
                <c:pt idx="2">
                  <c:v>2027</c:v>
                </c:pt>
                <c:pt idx="3">
                  <c:v>2028</c:v>
                </c:pt>
                <c:pt idx="4">
                  <c:v>2029</c:v>
                </c:pt>
                <c:pt idx="5">
                  <c:v>2030</c:v>
                </c:pt>
              </c:numCache>
            </c:numRef>
          </c:cat>
          <c:val>
            <c:numRef>
              <c:f>'III - ENERGY BALANCE'!$C$16:$H$16</c:f>
              <c:numCache>
                <c:formatCode>_-* #,##0_-;\-* #,##0_-;_-* \-??_-;_-@_-</c:formatCode>
                <c:ptCount val="6"/>
                <c:pt idx="0">
                  <c:v>782</c:v>
                </c:pt>
                <c:pt idx="1">
                  <c:v>782</c:v>
                </c:pt>
                <c:pt idx="2">
                  <c:v>782</c:v>
                </c:pt>
                <c:pt idx="3">
                  <c:v>782</c:v>
                </c:pt>
                <c:pt idx="4">
                  <c:v>782</c:v>
                </c:pt>
                <c:pt idx="5">
                  <c:v>782</c:v>
                </c:pt>
              </c:numCache>
            </c:numRef>
          </c:val>
          <c:extLst>
            <c:ext xmlns:c15="http://schemas.microsoft.com/office/drawing/2012/chart" uri="{02D57815-91ED-43cb-92C2-25804820EDAC}">
              <c15:datalabelsRange>
                <c15:f>'III - ENERGY BALANCE'!$C$17:$H$17</c15:f>
                <c15:dlblRangeCache>
                  <c:ptCount val="6"/>
                  <c:pt idx="0">
                    <c:v>29%</c:v>
                  </c:pt>
                  <c:pt idx="1">
                    <c:v>30%</c:v>
                  </c:pt>
                  <c:pt idx="2">
                    <c:v>30%</c:v>
                  </c:pt>
                  <c:pt idx="3">
                    <c:v>30%</c:v>
                  </c:pt>
                  <c:pt idx="4">
                    <c:v>30%</c:v>
                  </c:pt>
                  <c:pt idx="5">
                    <c:v>30%</c:v>
                  </c:pt>
                </c15:dlblRangeCache>
              </c15:datalabelsRange>
            </c:ext>
            <c:ext xmlns:c16="http://schemas.microsoft.com/office/drawing/2014/chart" uri="{C3380CC4-5D6E-409C-BE32-E72D297353CC}">
              <c16:uniqueId val="{00000005-3833-4A2E-9712-663E92B93693}"/>
            </c:ext>
          </c:extLst>
        </c:ser>
        <c:ser>
          <c:idx val="1"/>
          <c:order val="1"/>
          <c:tx>
            <c:strRef>
              <c:f>'III - ENERGY BALANCE'!$B$18</c:f>
              <c:strCache>
                <c:ptCount val="1"/>
                <c:pt idx="0">
                  <c:v>Sales (Free Market)</c:v>
                </c:pt>
              </c:strCache>
            </c:strRef>
          </c:tx>
          <c:invertIfNegative val="0"/>
          <c:dLbls>
            <c:dLbl>
              <c:idx val="0"/>
              <c:tx>
                <c:rich>
                  <a:bodyPr/>
                  <a:lstStyle/>
                  <a:p>
                    <a:fld id="{12963F0F-61FA-4017-8313-D5A19CBDCAE5}"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3833-4A2E-9712-663E92B93693}"/>
                </c:ext>
              </c:extLst>
            </c:dLbl>
            <c:dLbl>
              <c:idx val="1"/>
              <c:tx>
                <c:rich>
                  <a:bodyPr/>
                  <a:lstStyle/>
                  <a:p>
                    <a:fld id="{399E0214-B204-45B9-AA6A-3019B0BE2475}"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3833-4A2E-9712-663E92B93693}"/>
                </c:ext>
              </c:extLst>
            </c:dLbl>
            <c:dLbl>
              <c:idx val="2"/>
              <c:tx>
                <c:rich>
                  <a:bodyPr/>
                  <a:lstStyle/>
                  <a:p>
                    <a:fld id="{7A4C4FAD-2E65-41EA-8AB9-9ADD0FB9D0AF}"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3833-4A2E-9712-663E92B93693}"/>
                </c:ext>
              </c:extLst>
            </c:dLbl>
            <c:dLbl>
              <c:idx val="3"/>
              <c:tx>
                <c:rich>
                  <a:bodyPr/>
                  <a:lstStyle/>
                  <a:p>
                    <a:fld id="{27178DA2-DA07-4F66-9A3C-AAF7DC36A8B9}"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3833-4A2E-9712-663E92B93693}"/>
                </c:ext>
              </c:extLst>
            </c:dLbl>
            <c:dLbl>
              <c:idx val="4"/>
              <c:tx>
                <c:rich>
                  <a:bodyPr/>
                  <a:lstStyle/>
                  <a:p>
                    <a:fld id="{FB0F5706-4A14-46DC-8BC0-24120214257A}"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3833-4A2E-9712-663E92B93693}"/>
                </c:ext>
              </c:extLst>
            </c:dLbl>
            <c:dLbl>
              <c:idx val="5"/>
              <c:tx>
                <c:rich>
                  <a:bodyPr/>
                  <a:lstStyle/>
                  <a:p>
                    <a:fld id="{F6250211-D201-4F84-85D2-1A4451B1BB24}"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26ED-4D44-A879-7E187198DF20}"/>
                </c:ext>
              </c:extLst>
            </c:dLbl>
            <c:numFmt formatCode="0%" sourceLinked="0"/>
            <c:spPr>
              <a:noFill/>
              <a:ln>
                <a:noFill/>
              </a:ln>
              <a:effectLst/>
            </c:spPr>
            <c:txPr>
              <a:bodyPr wrap="square" lIns="38100" tIns="19050" rIns="38100" bIns="19050" anchor="ctr">
                <a:spAutoFit/>
              </a:bodyPr>
              <a:lstStyle/>
              <a:p>
                <a:pPr>
                  <a:defRPr sz="1100" b="1"/>
                </a:pPr>
                <a:endParaRPr lang="pt-B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cat>
            <c:numRef>
              <c:f>'III - ENERGY BALANCE'!$C$7:$H$7</c:f>
              <c:numCache>
                <c:formatCode>General</c:formatCode>
                <c:ptCount val="6"/>
                <c:pt idx="0">
                  <c:v>2025</c:v>
                </c:pt>
                <c:pt idx="1">
                  <c:v>2026</c:v>
                </c:pt>
                <c:pt idx="2">
                  <c:v>2027</c:v>
                </c:pt>
                <c:pt idx="3">
                  <c:v>2028</c:v>
                </c:pt>
                <c:pt idx="4">
                  <c:v>2029</c:v>
                </c:pt>
                <c:pt idx="5">
                  <c:v>2030</c:v>
                </c:pt>
              </c:numCache>
            </c:numRef>
          </c:cat>
          <c:val>
            <c:numRef>
              <c:f>'III - ENERGY BALANCE'!$C$18:$H$18</c:f>
              <c:numCache>
                <c:formatCode>_-* #,##0_-;\-* #,##0_-;_-* \-??_-;_-@_-</c:formatCode>
                <c:ptCount val="6"/>
                <c:pt idx="0">
                  <c:v>1650</c:v>
                </c:pt>
                <c:pt idx="1">
                  <c:v>1398</c:v>
                </c:pt>
                <c:pt idx="2">
                  <c:v>1069</c:v>
                </c:pt>
                <c:pt idx="3">
                  <c:v>708</c:v>
                </c:pt>
                <c:pt idx="4">
                  <c:v>416</c:v>
                </c:pt>
                <c:pt idx="5">
                  <c:v>174</c:v>
                </c:pt>
              </c:numCache>
            </c:numRef>
          </c:val>
          <c:extLst>
            <c:ext xmlns:c15="http://schemas.microsoft.com/office/drawing/2012/chart" uri="{02D57815-91ED-43cb-92C2-25804820EDAC}">
              <c15:datalabelsRange>
                <c15:f>'III - ENERGY BALANCE'!$C$19:$H$19</c15:f>
                <c15:dlblRangeCache>
                  <c:ptCount val="6"/>
                  <c:pt idx="0">
                    <c:v>61%</c:v>
                  </c:pt>
                  <c:pt idx="1">
                    <c:v>54%</c:v>
                  </c:pt>
                  <c:pt idx="2">
                    <c:v>41%</c:v>
                  </c:pt>
                  <c:pt idx="3">
                    <c:v>28%</c:v>
                  </c:pt>
                  <c:pt idx="4">
                    <c:v>16%</c:v>
                  </c:pt>
                  <c:pt idx="5">
                    <c:v>7%</c:v>
                  </c:pt>
                </c15:dlblRangeCache>
              </c15:datalabelsRange>
            </c:ext>
            <c:ext xmlns:c16="http://schemas.microsoft.com/office/drawing/2014/chart" uri="{C3380CC4-5D6E-409C-BE32-E72D297353CC}">
              <c16:uniqueId val="{0000000B-3833-4A2E-9712-663E92B93693}"/>
            </c:ext>
          </c:extLst>
        </c:ser>
        <c:ser>
          <c:idx val="2"/>
          <c:order val="2"/>
          <c:tx>
            <c:strRef>
              <c:f>'III - ENERGY BALANCE'!$B$20</c:f>
              <c:strCache>
                <c:ptCount val="1"/>
                <c:pt idx="0">
                  <c:v>Total Available</c:v>
                </c:pt>
              </c:strCache>
            </c:strRef>
          </c:tx>
          <c:invertIfNegative val="0"/>
          <c:dLbls>
            <c:dLbl>
              <c:idx val="0"/>
              <c:tx>
                <c:rich>
                  <a:bodyPr/>
                  <a:lstStyle/>
                  <a:p>
                    <a:fld id="{1ABB6C09-C8C3-4FAD-A1D6-4E1676151172}"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3833-4A2E-9712-663E92B93693}"/>
                </c:ext>
              </c:extLst>
            </c:dLbl>
            <c:dLbl>
              <c:idx val="1"/>
              <c:tx>
                <c:rich>
                  <a:bodyPr/>
                  <a:lstStyle/>
                  <a:p>
                    <a:fld id="{B6406F54-E56E-4109-88C7-674C9698C08C}"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3833-4A2E-9712-663E92B93693}"/>
                </c:ext>
              </c:extLst>
            </c:dLbl>
            <c:dLbl>
              <c:idx val="2"/>
              <c:tx>
                <c:rich>
                  <a:bodyPr/>
                  <a:lstStyle/>
                  <a:p>
                    <a:fld id="{0F7D59C7-9DDD-4CA1-AC9C-2BD61D3ABDC1}"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3833-4A2E-9712-663E92B93693}"/>
                </c:ext>
              </c:extLst>
            </c:dLbl>
            <c:dLbl>
              <c:idx val="3"/>
              <c:tx>
                <c:rich>
                  <a:bodyPr/>
                  <a:lstStyle/>
                  <a:p>
                    <a:fld id="{48453EF4-524D-4BD2-B858-C5B028436CBB}"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3833-4A2E-9712-663E92B93693}"/>
                </c:ext>
              </c:extLst>
            </c:dLbl>
            <c:dLbl>
              <c:idx val="4"/>
              <c:tx>
                <c:rich>
                  <a:bodyPr/>
                  <a:lstStyle/>
                  <a:p>
                    <a:fld id="{64438E1F-6FB6-4644-9828-C8ECC219FADD}"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3833-4A2E-9712-663E92B93693}"/>
                </c:ext>
              </c:extLst>
            </c:dLbl>
            <c:dLbl>
              <c:idx val="5"/>
              <c:tx>
                <c:rich>
                  <a:bodyPr/>
                  <a:lstStyle/>
                  <a:p>
                    <a:fld id="{8AA3847A-760C-4399-BD39-7567D95412CD}"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26ED-4D44-A879-7E187198DF20}"/>
                </c:ext>
              </c:extLst>
            </c:dLbl>
            <c:numFmt formatCode="0.00%" sourceLinked="0"/>
            <c:spPr>
              <a:noFill/>
              <a:ln>
                <a:noFill/>
              </a:ln>
              <a:effectLst/>
            </c:spPr>
            <c:txPr>
              <a:bodyPr wrap="square" lIns="38100" tIns="19050" rIns="38100" bIns="19050" anchor="ctr">
                <a:spAutoFit/>
              </a:bodyPr>
              <a:lstStyle/>
              <a:p>
                <a:pPr>
                  <a:defRPr sz="1100" b="1"/>
                </a:pPr>
                <a:endParaRPr lang="pt-B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'III - ENERGY BALANCE'!$C$7:$H$7</c:f>
              <c:numCache>
                <c:formatCode>General</c:formatCode>
                <c:ptCount val="6"/>
                <c:pt idx="0">
                  <c:v>2025</c:v>
                </c:pt>
                <c:pt idx="1">
                  <c:v>2026</c:v>
                </c:pt>
                <c:pt idx="2">
                  <c:v>2027</c:v>
                </c:pt>
                <c:pt idx="3">
                  <c:v>2028</c:v>
                </c:pt>
                <c:pt idx="4">
                  <c:v>2029</c:v>
                </c:pt>
                <c:pt idx="5">
                  <c:v>2030</c:v>
                </c:pt>
              </c:numCache>
            </c:numRef>
          </c:cat>
          <c:val>
            <c:numRef>
              <c:f>'III - ENERGY BALANCE'!$C$20:$H$20</c:f>
              <c:numCache>
                <c:formatCode>0</c:formatCode>
                <c:ptCount val="6"/>
                <c:pt idx="0">
                  <c:v>296</c:v>
                </c:pt>
                <c:pt idx="1">
                  <c:v>440</c:v>
                </c:pt>
                <c:pt idx="2">
                  <c:v>745</c:v>
                </c:pt>
                <c:pt idx="3">
                  <c:v>1121</c:v>
                </c:pt>
                <c:pt idx="4">
                  <c:v>1414</c:v>
                </c:pt>
                <c:pt idx="5">
                  <c:v>1656</c:v>
                </c:pt>
              </c:numCache>
            </c:numRef>
          </c:val>
          <c:extLst>
            <c:ext xmlns:c15="http://schemas.microsoft.com/office/drawing/2012/chart" uri="{02D57815-91ED-43cb-92C2-25804820EDAC}">
              <c15:datalabelsRange>
                <c15:f>'III - ENERGY BALANCE'!$C$21:$H$21</c15:f>
                <c15:dlblRangeCache>
                  <c:ptCount val="6"/>
                  <c:pt idx="0">
                    <c:v>10%</c:v>
                  </c:pt>
                  <c:pt idx="1">
                    <c:v>16%</c:v>
                  </c:pt>
                  <c:pt idx="2">
                    <c:v>29%</c:v>
                  </c:pt>
                  <c:pt idx="3">
                    <c:v>42%</c:v>
                  </c:pt>
                  <c:pt idx="4">
                    <c:v>54%</c:v>
                  </c:pt>
                  <c:pt idx="5">
                    <c:v>63%</c:v>
                  </c:pt>
                </c15:dlblRangeCache>
              </c15:datalabelsRange>
            </c:ext>
            <c:ext xmlns:c16="http://schemas.microsoft.com/office/drawing/2014/chart" uri="{C3380CC4-5D6E-409C-BE32-E72D297353CC}">
              <c16:uniqueId val="{00000011-3833-4A2E-9712-663E92B93693}"/>
            </c:ext>
          </c:extLst>
        </c:ser>
        <c:dLbls>
          <c:showLegendKey val="0"/>
          <c:showVal val="0"/>
          <c:showCatName val="0"/>
          <c:showSerName val="0"/>
          <c:showPercent val="0"/>
          <c:showBubbleSize val="0"/>
        </c:dLbls>
        <c:gapWidth val="100"/>
        <c:overlap val="100"/>
        <c:axId val="871597647"/>
        <c:axId val="871584335"/>
      </c:barChart>
      <c:lineChart>
        <c:grouping val="standard"/>
        <c:varyColors val="0"/>
        <c:ser>
          <c:idx val="3"/>
          <c:order val="3"/>
          <c:tx>
            <c:strRef>
              <c:f>'III - ENERGY BALANCE'!$B$22</c:f>
              <c:strCache>
                <c:ptCount val="1"/>
                <c:pt idx="0">
                  <c:v>Avarege price of energy sold (R$) </c:v>
                </c:pt>
              </c:strCache>
            </c:strRef>
          </c:tx>
          <c:spPr>
            <a:ln>
              <a:noFill/>
            </a:ln>
          </c:spPr>
          <c:marker>
            <c:symbol val="none"/>
          </c:marker>
          <c:dLbls>
            <c:dLbl>
              <c:idx val="0"/>
              <c:layout>
                <c:manualLayout>
                  <c:x val="-3.7844762039769581E-2"/>
                  <c:y val="-3.2332990178347863E-2"/>
                </c:manualLayout>
              </c:layout>
              <c:tx>
                <c:rich>
                  <a:bodyPr/>
                  <a:lstStyle/>
                  <a:p>
                    <a:fld id="{7EB26410-D167-4B08-943C-649B804AD9D1}"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3833-4A2E-9712-663E92B93693}"/>
                </c:ext>
              </c:extLst>
            </c:dLbl>
            <c:dLbl>
              <c:idx val="1"/>
              <c:layout>
                <c:manualLayout>
                  <c:x val="-3.7133007719370566E-2"/>
                  <c:y val="-3.9874238335049106E-2"/>
                </c:manualLayout>
              </c:layout>
              <c:tx>
                <c:rich>
                  <a:bodyPr/>
                  <a:lstStyle/>
                  <a:p>
                    <a:fld id="{7B5A8CA4-9FFC-4843-AD25-5BBC838A1BB5}"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3833-4A2E-9712-663E92B93693}"/>
                </c:ext>
              </c:extLst>
            </c:dLbl>
            <c:dLbl>
              <c:idx val="2"/>
              <c:layout>
                <c:manualLayout>
                  <c:x val="-4.2358338595564322E-2"/>
                  <c:y val="-2.2522467377090231E-2"/>
                </c:manualLayout>
              </c:layout>
              <c:tx>
                <c:rich>
                  <a:bodyPr/>
                  <a:lstStyle/>
                  <a:p>
                    <a:fld id="{91BA3917-42F0-4D02-991F-DFFF3F33DC2D}"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3833-4A2E-9712-663E92B93693}"/>
                </c:ext>
              </c:extLst>
            </c:dLbl>
            <c:dLbl>
              <c:idx val="3"/>
              <c:layout>
                <c:manualLayout>
                  <c:x val="-4.235833859556426E-2"/>
                  <c:y val="-1.7453048050972426E-2"/>
                </c:manualLayout>
              </c:layout>
              <c:tx>
                <c:rich>
                  <a:bodyPr/>
                  <a:lstStyle/>
                  <a:p>
                    <a:fld id="{3CA42F25-B2D1-4551-9150-203304929542}"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3833-4A2E-9712-663E92B93693}"/>
                </c:ext>
              </c:extLst>
            </c:dLbl>
            <c:dLbl>
              <c:idx val="4"/>
              <c:layout>
                <c:manualLayout>
                  <c:x val="-4.3837390620771542E-2"/>
                  <c:y val="-6.5991486046576659E-3"/>
                </c:manualLayout>
              </c:layout>
              <c:tx>
                <c:rich>
                  <a:bodyPr/>
                  <a:lstStyle/>
                  <a:p>
                    <a:fld id="{547A5DBF-9C4E-431E-AF78-D298E55587DC}"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3833-4A2E-9712-663E92B93693}"/>
                </c:ext>
              </c:extLst>
            </c:dLbl>
            <c:dLbl>
              <c:idx val="5"/>
              <c:layout>
                <c:manualLayout>
                  <c:x val="-3.7509377344336084E-2"/>
                  <c:y val="3.5335689045936395E-3"/>
                </c:manualLayout>
              </c:layout>
              <c:tx>
                <c:rich>
                  <a:bodyPr/>
                  <a:lstStyle/>
                  <a:p>
                    <a:fld id="{48F8570E-0A99-41FA-93CF-F322A75BC8AD}"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26ED-4D44-A879-7E187198DF20}"/>
                </c:ext>
              </c:extLst>
            </c:dLbl>
            <c:numFmt formatCode="#,##0.00;[Red]#,##0.00" sourceLinked="0"/>
            <c:spPr>
              <a:noFill/>
              <a:ln>
                <a:noFill/>
              </a:ln>
              <a:effectLst/>
            </c:spPr>
            <c:txPr>
              <a:bodyPr wrap="square" lIns="38100" tIns="19050" rIns="38100" bIns="19050" anchor="ctr">
                <a:spAutoFit/>
              </a:bodyPr>
              <a:lstStyle/>
              <a:p>
                <a:pPr>
                  <a:defRPr sz="1200" b="1">
                    <a:solidFill>
                      <a:schemeClr val="accent1"/>
                    </a:solidFill>
                  </a:defRPr>
                </a:pPr>
                <a:endParaRPr lang="pt-B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'III - ENERGY BALANCE'!$C$7:$H$7</c:f>
              <c:numCache>
                <c:formatCode>General</c:formatCode>
                <c:ptCount val="6"/>
                <c:pt idx="0">
                  <c:v>2025</c:v>
                </c:pt>
                <c:pt idx="1">
                  <c:v>2026</c:v>
                </c:pt>
                <c:pt idx="2">
                  <c:v>2027</c:v>
                </c:pt>
                <c:pt idx="3">
                  <c:v>2028</c:v>
                </c:pt>
                <c:pt idx="4">
                  <c:v>2029</c:v>
                </c:pt>
                <c:pt idx="5">
                  <c:v>2030</c:v>
                </c:pt>
              </c:numCache>
            </c:numRef>
          </c:cat>
          <c:val>
            <c:numRef>
              <c:f>'III - ENERGY BALANCE'!$C$22:$H$22</c:f>
              <c:numCache>
                <c:formatCode>_(* #,##0.00_);_(* \(#,##0.00\);_(* "-"??_);_(@_)</c:formatCode>
                <c:ptCount val="6"/>
                <c:pt idx="0">
                  <c:v>173.16246346624118</c:v>
                </c:pt>
                <c:pt idx="1">
                  <c:v>182.28520790513602</c:v>
                </c:pt>
                <c:pt idx="2">
                  <c:v>183.51406466598559</c:v>
                </c:pt>
                <c:pt idx="3">
                  <c:v>193.57201389688851</c:v>
                </c:pt>
                <c:pt idx="4">
                  <c:v>205.94923742141893</c:v>
                </c:pt>
                <c:pt idx="5">
                  <c:v>220.94343985690162</c:v>
                </c:pt>
              </c:numCache>
            </c:numRef>
          </c:val>
          <c:smooth val="0"/>
          <c:extLst>
            <c:ext xmlns:c15="http://schemas.microsoft.com/office/drawing/2012/chart" uri="{02D57815-91ED-43cb-92C2-25804820EDAC}">
              <c15:datalabelsRange>
                <c15:f>'III - ENERGY BALANCE'!$C$22:$H$22</c15:f>
                <c15:dlblRangeCache>
                  <c:ptCount val="6"/>
                  <c:pt idx="0">
                    <c:v> 173,16 </c:v>
                  </c:pt>
                  <c:pt idx="1">
                    <c:v> 182,29 </c:v>
                  </c:pt>
                  <c:pt idx="2">
                    <c:v> 183,51 </c:v>
                  </c:pt>
                  <c:pt idx="3">
                    <c:v> 193,57 </c:v>
                  </c:pt>
                  <c:pt idx="4">
                    <c:v> 205,95 </c:v>
                  </c:pt>
                  <c:pt idx="5">
                    <c:v> 220,94 </c:v>
                  </c:pt>
                </c15:dlblRangeCache>
              </c15:datalabelsRange>
            </c:ext>
            <c:ext xmlns:c16="http://schemas.microsoft.com/office/drawing/2014/chart" uri="{C3380CC4-5D6E-409C-BE32-E72D297353CC}">
              <c16:uniqueId val="{00000017-3833-4A2E-9712-663E92B93693}"/>
            </c:ext>
          </c:extLst>
        </c:ser>
        <c:dLbls>
          <c:showLegendKey val="0"/>
          <c:showVal val="0"/>
          <c:showCatName val="0"/>
          <c:showSerName val="0"/>
          <c:showPercent val="0"/>
          <c:showBubbleSize val="0"/>
        </c:dLbls>
        <c:marker val="1"/>
        <c:smooth val="0"/>
        <c:axId val="2091185535"/>
        <c:axId val="2091187615"/>
      </c:lineChart>
      <c:catAx>
        <c:axId val="871597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pt-BR"/>
          </a:p>
        </c:txPr>
        <c:crossAx val="871584335"/>
        <c:crosses val="autoZero"/>
        <c:auto val="1"/>
        <c:lblAlgn val="ctr"/>
        <c:lblOffset val="100"/>
        <c:noMultiLvlLbl val="0"/>
      </c:catAx>
      <c:valAx>
        <c:axId val="871584335"/>
        <c:scaling>
          <c:orientation val="minMax"/>
          <c:max val="3100"/>
        </c:scaling>
        <c:delete val="0"/>
        <c:axPos val="l"/>
        <c:numFmt formatCode="_-* #,##0_-;\-* #,##0_-;_-* \-??_-;_-@_-" sourceLinked="1"/>
        <c:majorTickMark val="none"/>
        <c:minorTickMark val="none"/>
        <c:tickLblPos val="none"/>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pt-BR"/>
          </a:p>
        </c:txPr>
        <c:crossAx val="871597647"/>
        <c:crosses val="autoZero"/>
        <c:crossBetween val="between"/>
      </c:valAx>
      <c:valAx>
        <c:axId val="2091187615"/>
        <c:scaling>
          <c:orientation val="minMax"/>
          <c:max val="250"/>
          <c:min val="-400"/>
        </c:scaling>
        <c:delete val="0"/>
        <c:axPos val="r"/>
        <c:numFmt formatCode="&quot;R$&quot;\ #,##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bg1"/>
                </a:solidFill>
                <a:latin typeface="+mn-lt"/>
                <a:ea typeface="+mn-ea"/>
                <a:cs typeface="+mn-cs"/>
              </a:defRPr>
            </a:pPr>
            <a:endParaRPr lang="pt-BR"/>
          </a:p>
        </c:txPr>
        <c:crossAx val="2091185535"/>
        <c:crosses val="max"/>
        <c:crossBetween val="between"/>
      </c:valAx>
      <c:catAx>
        <c:axId val="2091185535"/>
        <c:scaling>
          <c:orientation val="minMax"/>
        </c:scaling>
        <c:delete val="1"/>
        <c:axPos val="b"/>
        <c:numFmt formatCode="General" sourceLinked="1"/>
        <c:majorTickMark val="out"/>
        <c:minorTickMark val="none"/>
        <c:tickLblPos val="nextTo"/>
        <c:crossAx val="2091187615"/>
        <c:crosses val="autoZero"/>
        <c:auto val="1"/>
        <c:lblAlgn val="ctr"/>
        <c:lblOffset val="100"/>
        <c:noMultiLvlLbl val="0"/>
      </c:catAx>
      <c:spPr>
        <a:solidFill>
          <a:sysClr val="window" lastClr="FFFFFF"/>
        </a:solidFill>
        <a:ln w="25400">
          <a:noFill/>
        </a:ln>
        <a:effectLst/>
      </c:spPr>
    </c:plotArea>
    <c:legend>
      <c:legendPos val="b"/>
      <c:legendEntry>
        <c:idx val="3"/>
        <c:txPr>
          <a:bodyPr rot="0" spcFirstLastPara="1" vertOverflow="ellipsis" vert="horz" wrap="square" anchor="ctr" anchorCtr="1"/>
          <a:lstStyle/>
          <a:p>
            <a:pPr>
              <a:defRPr sz="1100" b="1" i="0" u="none" strike="noStrike" kern="1200" baseline="0">
                <a:solidFill>
                  <a:schemeClr val="accent1"/>
                </a:solidFill>
                <a:latin typeface="+mn-lt"/>
                <a:ea typeface="+mn-ea"/>
                <a:cs typeface="+mn-cs"/>
              </a:defRPr>
            </a:pPr>
            <a:endParaRPr lang="pt-BR"/>
          </a:p>
        </c:txPr>
      </c:legendEntry>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ysClr val="window" lastClr="FFFFFF"/>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II - ASSETS BY COMPANY'!A1"/><Relationship Id="rId13" Type="http://schemas.openxmlformats.org/officeDocument/2006/relationships/hyperlink" Target="#'IV - TRANSMISSION'!A1"/><Relationship Id="rId18" Type="http://schemas.openxmlformats.org/officeDocument/2006/relationships/hyperlink" Target="#'IV - INDICATORS SUMMARY'!A1"/><Relationship Id="rId26" Type="http://schemas.openxmlformats.org/officeDocument/2006/relationships/hyperlink" Target="#'I - SHARE CAPITAL'!A1"/><Relationship Id="rId3" Type="http://schemas.openxmlformats.org/officeDocument/2006/relationships/hyperlink" Target="#'I - INCOME STATEMENT'!Area_de_impressao"/><Relationship Id="rId21" Type="http://schemas.openxmlformats.org/officeDocument/2006/relationships/hyperlink" Target="#'III - ELECTRICITY AND CHARGES'!A1"/><Relationship Id="rId7" Type="http://schemas.openxmlformats.org/officeDocument/2006/relationships/hyperlink" Target="#'III - ENERGY FLOW'!A1"/><Relationship Id="rId12" Type="http://schemas.openxmlformats.org/officeDocument/2006/relationships/hyperlink" Target="#'IV - GENERATION'!A1"/><Relationship Id="rId17" Type="http://schemas.openxmlformats.org/officeDocument/2006/relationships/hyperlink" Target="#'III - TARIFFS'!A1"/><Relationship Id="rId25" Type="http://schemas.openxmlformats.org/officeDocument/2006/relationships/hyperlink" Target="#'III -WIND POWER PRICES'!Print_Area"/><Relationship Id="rId2" Type="http://schemas.microsoft.com/office/2007/relationships/hdphoto" Target="../media/hdphoto1.wdp"/><Relationship Id="rId16" Type="http://schemas.openxmlformats.org/officeDocument/2006/relationships/hyperlink" Target="#'II - COMPANY QUARTER'!A1"/><Relationship Id="rId20" Type="http://schemas.openxmlformats.org/officeDocument/2006/relationships/hyperlink" Target="#'I - EQTY IN EARN'!A1"/><Relationship Id="rId1" Type="http://schemas.openxmlformats.org/officeDocument/2006/relationships/image" Target="../media/image1.png"/><Relationship Id="rId6" Type="http://schemas.openxmlformats.org/officeDocument/2006/relationships/hyperlink" Target="#'III - ENERGY MARKET'!Area_de_impressao"/><Relationship Id="rId11" Type="http://schemas.openxmlformats.org/officeDocument/2006/relationships/hyperlink" Target="#'II - COPEL COM'!A1"/><Relationship Id="rId24" Type="http://schemas.openxmlformats.org/officeDocument/2006/relationships/hyperlink" Target="#'III - ENERGY FLOW (2)'!A1"/><Relationship Id="rId5" Type="http://schemas.openxmlformats.org/officeDocument/2006/relationships/hyperlink" Target="#'I - CASH FLOW'!A1"/><Relationship Id="rId15" Type="http://schemas.openxmlformats.org/officeDocument/2006/relationships/hyperlink" Target="#'II - LIABILITIES BY COMPANY'!A1"/><Relationship Id="rId23" Type="http://schemas.openxmlformats.org/officeDocument/2006/relationships/hyperlink" Target="#'III - ENERGY BALANCE'!Print_Area"/><Relationship Id="rId28" Type="http://schemas.openxmlformats.org/officeDocument/2006/relationships/image" Target="../media/image2.png"/><Relationship Id="rId10" Type="http://schemas.openxmlformats.org/officeDocument/2006/relationships/hyperlink" Target="#'II - COPEL DIS'!A1"/><Relationship Id="rId19" Type="http://schemas.openxmlformats.org/officeDocument/2006/relationships/hyperlink" Target="#'I - EBITDA AND FIN RESULT'!A1"/><Relationship Id="rId4" Type="http://schemas.openxmlformats.org/officeDocument/2006/relationships/hyperlink" Target="#'I - BALANCE SHEET'!A1"/><Relationship Id="rId9" Type="http://schemas.openxmlformats.org/officeDocument/2006/relationships/hyperlink" Target="#'II - COPEL GET'!A1"/><Relationship Id="rId14" Type="http://schemas.openxmlformats.org/officeDocument/2006/relationships/hyperlink" Target="#'IV - DISTRIBUTION'!A1"/><Relationship Id="rId22" Type="http://schemas.openxmlformats.org/officeDocument/2006/relationships/hyperlink" Target="#'IV - GENERATION - INTEREST'!A1"/><Relationship Id="rId27" Type="http://schemas.openxmlformats.org/officeDocument/2006/relationships/hyperlink" Target="#'II - COPEL DIS ROB'!Area_de_impressao"/></Relationships>
</file>

<file path=xl/drawings/_rels/drawing10.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5.png"/></Relationships>
</file>

<file path=xl/drawings/_rels/drawing17.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6.png"/><Relationship Id="rId5" Type="http://schemas.openxmlformats.org/officeDocument/2006/relationships/hyperlink" Target="#MENU!A1"/><Relationship Id="rId4" Type="http://schemas.openxmlformats.org/officeDocument/2006/relationships/chart" Target="../charts/chart4.xml"/></Relationships>
</file>

<file path=xl/drawings/_rels/drawing19.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8.emf"/></Relationships>
</file>

<file path=xl/drawings/_rels/drawing22.xml.rels><?xml version="1.0" encoding="UTF-8" standalone="yes"?>
<Relationships xmlns="http://schemas.openxmlformats.org/package/2006/relationships"><Relationship Id="rId3" Type="http://schemas.openxmlformats.org/officeDocument/2006/relationships/hyperlink" Target="http://[s20l0];/#MENU!A1" TargetMode="External"/><Relationship Id="rId2" Type="http://schemas.openxmlformats.org/officeDocument/2006/relationships/image" Target="../media/image4.png"/><Relationship Id="rId1" Type="http://schemas.openxmlformats.org/officeDocument/2006/relationships/image" Target="../media/image5.png"/><Relationship Id="rId4" Type="http://schemas.openxmlformats.org/officeDocument/2006/relationships/hyperlink" Target="#MENU!A1"/></Relationships>
</file>

<file path=xl/drawings/_rels/drawing23.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5.png"/></Relationships>
</file>

<file path=xl/drawings/_rels/drawing24.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5.png"/></Relationships>
</file>

<file path=xl/drawings/_rels/drawing25.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5.png"/></Relationships>
</file>

<file path=xl/drawings/_rels/drawing26.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3.png"/><Relationship Id="rId4" Type="http://schemas.openxmlformats.org/officeDocument/2006/relationships/hyperlink" Target="#MENU!A1"/></Relationships>
</file>

<file path=xl/drawings/_rels/drawing8.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292100</xdr:colOff>
      <xdr:row>0</xdr:row>
      <xdr:rowOff>0</xdr:rowOff>
    </xdr:from>
    <xdr:to>
      <xdr:col>24</xdr:col>
      <xdr:colOff>162410</xdr:colOff>
      <xdr:row>42</xdr:row>
      <xdr:rowOff>50800</xdr:rowOff>
    </xdr:to>
    <xdr:pic>
      <xdr:nvPicPr>
        <xdr:cNvPr id="4" name="Imagem 3">
          <a:extLst>
            <a:ext uri="{FF2B5EF4-FFF2-40B4-BE49-F238E27FC236}">
              <a16:creationId xmlns:a16="http://schemas.microsoft.com/office/drawing/2014/main" id="{6F6BAC45-8768-44B5-A1F9-D9CB9694CA22}"/>
            </a:ext>
          </a:extLst>
        </xdr:cNvPr>
        <xdr:cNvPicPr>
          <a:picLocks noChangeAspect="1"/>
        </xdr:cNvPicPr>
      </xdr:nvPicPr>
      <xdr:blipFill>
        <a:blip xmlns:r="http://schemas.openxmlformats.org/officeDocument/2006/relationships" r:embed="rId1">
          <a:alphaModFix/>
          <a:extLst>
            <a:ext uri="{BEBA8EAE-BF5A-486C-A8C5-ECC9F3942E4B}">
              <a14:imgProps xmlns:a14="http://schemas.microsoft.com/office/drawing/2010/main">
                <a14:imgLayer r:embed="rId2">
                  <a14:imgEffect>
                    <a14:brightnessContrast bright="-20000"/>
                  </a14:imgEffect>
                </a14:imgLayer>
              </a14:imgProps>
            </a:ext>
            <a:ext uri="{28A0092B-C50C-407E-A947-70E740481C1C}">
              <a14:useLocalDpi xmlns:a14="http://schemas.microsoft.com/office/drawing/2010/main" val="0"/>
            </a:ext>
          </a:extLst>
        </a:blip>
        <a:stretch>
          <a:fillRect/>
        </a:stretch>
      </xdr:blipFill>
      <xdr:spPr>
        <a:xfrm>
          <a:off x="1208881" y="0"/>
          <a:ext cx="12788592" cy="7932738"/>
        </a:xfrm>
        <a:prstGeom prst="rect">
          <a:avLst/>
        </a:prstGeom>
        <a:noFill/>
        <a:effectLst>
          <a:glow rad="63500">
            <a:schemeClr val="bg1"/>
          </a:glow>
        </a:effectLst>
      </xdr:spPr>
    </xdr:pic>
    <xdr:clientData/>
  </xdr:twoCellAnchor>
  <xdr:oneCellAnchor>
    <xdr:from>
      <xdr:col>3</xdr:col>
      <xdr:colOff>576263</xdr:colOff>
      <xdr:row>0</xdr:row>
      <xdr:rowOff>0</xdr:rowOff>
    </xdr:from>
    <xdr:ext cx="11163300" cy="911019"/>
    <xdr:sp macro="" textlink="">
      <xdr:nvSpPr>
        <xdr:cNvPr id="8" name="CaixaDeTexto 7">
          <a:extLst>
            <a:ext uri="{FF2B5EF4-FFF2-40B4-BE49-F238E27FC236}">
              <a16:creationId xmlns:a16="http://schemas.microsoft.com/office/drawing/2014/main" id="{00000000-0008-0000-0000-000008000000}"/>
            </a:ext>
          </a:extLst>
        </xdr:cNvPr>
        <xdr:cNvSpPr txBox="1"/>
      </xdr:nvSpPr>
      <xdr:spPr>
        <a:xfrm>
          <a:off x="2100263" y="0"/>
          <a:ext cx="11163300" cy="9110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pt-BR" sz="4800" b="1">
              <a:solidFill>
                <a:schemeClr val="bg1"/>
              </a:solidFill>
              <a:latin typeface="Gadugi" panose="020B0502040204020203" pitchFamily="34" charset="0"/>
              <a:ea typeface="Gadugi" panose="020B0502040204020203" pitchFamily="34" charset="0"/>
            </a:rPr>
            <a:t>List of Exhibit</a:t>
          </a:r>
        </a:p>
      </xdr:txBody>
    </xdr:sp>
    <xdr:clientData/>
  </xdr:oneCellAnchor>
  <xdr:twoCellAnchor>
    <xdr:from>
      <xdr:col>4</xdr:col>
      <xdr:colOff>285750</xdr:colOff>
      <xdr:row>6</xdr:row>
      <xdr:rowOff>57150</xdr:rowOff>
    </xdr:from>
    <xdr:to>
      <xdr:col>21</xdr:col>
      <xdr:colOff>309034</xdr:colOff>
      <xdr:row>11</xdr:row>
      <xdr:rowOff>123825</xdr:rowOff>
    </xdr:to>
    <xdr:grpSp>
      <xdr:nvGrpSpPr>
        <xdr:cNvPr id="9" name="Agrupar 8">
          <a:extLst>
            <a:ext uri="{FF2B5EF4-FFF2-40B4-BE49-F238E27FC236}">
              <a16:creationId xmlns:a16="http://schemas.microsoft.com/office/drawing/2014/main" id="{00000000-0008-0000-0000-000009000000}"/>
            </a:ext>
          </a:extLst>
        </xdr:cNvPr>
        <xdr:cNvGrpSpPr/>
      </xdr:nvGrpSpPr>
      <xdr:grpSpPr>
        <a:xfrm>
          <a:off x="2416969" y="1200150"/>
          <a:ext cx="10346003" cy="1019175"/>
          <a:chOff x="2228850" y="556371"/>
          <a:chExt cx="10172700" cy="662829"/>
        </a:xfrm>
        <a:noFill/>
      </xdr:grpSpPr>
      <xdr:sp macro="" textlink="">
        <xdr:nvSpPr>
          <xdr:cNvPr id="10" name="Fluxograma: Processo Alternativo 9">
            <a:extLst>
              <a:ext uri="{FF2B5EF4-FFF2-40B4-BE49-F238E27FC236}">
                <a16:creationId xmlns:a16="http://schemas.microsoft.com/office/drawing/2014/main" id="{00000000-0008-0000-0000-00000A000000}"/>
              </a:ext>
            </a:extLst>
          </xdr:cNvPr>
          <xdr:cNvSpPr/>
        </xdr:nvSpPr>
        <xdr:spPr>
          <a:xfrm>
            <a:off x="2228850" y="600076"/>
            <a:ext cx="10172700" cy="619124"/>
          </a:xfrm>
          <a:prstGeom prst="flowChartAlternateProcess">
            <a:avLst/>
          </a:prstGeom>
          <a:grp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lang="pt-BR" sz="1400" b="1">
              <a:solidFill>
                <a:schemeClr val="bg1"/>
              </a:solidFill>
              <a:latin typeface="Gadugi" panose="020B0502040204020203" pitchFamily="34" charset="0"/>
              <a:ea typeface="Gadugi" panose="020B0502040204020203" pitchFamily="34" charset="0"/>
            </a:endParaRPr>
          </a:p>
        </xdr:txBody>
      </xdr:sp>
      <xdr:sp macro="" textlink="">
        <xdr:nvSpPr>
          <xdr:cNvPr id="11" name="Fluxograma: Processo Alternativo 10">
            <a:extLst>
              <a:ext uri="{FF2B5EF4-FFF2-40B4-BE49-F238E27FC236}">
                <a16:creationId xmlns:a16="http://schemas.microsoft.com/office/drawing/2014/main" id="{00000000-0008-0000-0000-00000B000000}"/>
              </a:ext>
            </a:extLst>
          </xdr:cNvPr>
          <xdr:cNvSpPr/>
        </xdr:nvSpPr>
        <xdr:spPr>
          <a:xfrm>
            <a:off x="4819650" y="559478"/>
            <a:ext cx="2409825" cy="640671"/>
          </a:xfrm>
          <a:prstGeom prst="flowChartAlternateProcess">
            <a:avLst/>
          </a:prstGeom>
          <a:grp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II </a:t>
            </a:r>
          </a:p>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RESULT BY </a:t>
            </a:r>
          </a:p>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SUBSIDIARY</a:t>
            </a:r>
          </a:p>
        </xdr:txBody>
      </xdr:sp>
      <xdr:sp macro="" textlink="">
        <xdr:nvSpPr>
          <xdr:cNvPr id="12" name="Fluxograma: Processo Alternativo 11">
            <a:extLst>
              <a:ext uri="{FF2B5EF4-FFF2-40B4-BE49-F238E27FC236}">
                <a16:creationId xmlns:a16="http://schemas.microsoft.com/office/drawing/2014/main" id="{00000000-0008-0000-0000-00000C000000}"/>
              </a:ext>
            </a:extLst>
          </xdr:cNvPr>
          <xdr:cNvSpPr/>
        </xdr:nvSpPr>
        <xdr:spPr>
          <a:xfrm>
            <a:off x="7686006" y="556371"/>
            <a:ext cx="1894942" cy="655949"/>
          </a:xfrm>
          <a:prstGeom prst="flowChartAlternateProcess">
            <a:avLst/>
          </a:prstGeom>
          <a:grp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III</a:t>
            </a:r>
          </a:p>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ENERGY </a:t>
            </a:r>
          </a:p>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MARKET</a:t>
            </a:r>
          </a:p>
        </xdr:txBody>
      </xdr:sp>
      <xdr:sp macro="" textlink="">
        <xdr:nvSpPr>
          <xdr:cNvPr id="13" name="Fluxograma: Processo Alternativo 12">
            <a:extLst>
              <a:ext uri="{FF2B5EF4-FFF2-40B4-BE49-F238E27FC236}">
                <a16:creationId xmlns:a16="http://schemas.microsoft.com/office/drawing/2014/main" id="{00000000-0008-0000-0000-00000D000000}"/>
              </a:ext>
            </a:extLst>
          </xdr:cNvPr>
          <xdr:cNvSpPr/>
        </xdr:nvSpPr>
        <xdr:spPr>
          <a:xfrm>
            <a:off x="10277475" y="584149"/>
            <a:ext cx="2031427" cy="625526"/>
          </a:xfrm>
          <a:prstGeom prst="flowChartAlternateProcess">
            <a:avLst/>
          </a:prstGeom>
          <a:grp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IV</a:t>
            </a:r>
          </a:p>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OPERATIONAL </a:t>
            </a:r>
          </a:p>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DATA</a:t>
            </a:r>
          </a:p>
        </xdr:txBody>
      </xdr:sp>
      <xdr:sp macro="" textlink="">
        <xdr:nvSpPr>
          <xdr:cNvPr id="14" name="Fluxograma: Processo Alternativo 13">
            <a:extLst>
              <a:ext uri="{FF2B5EF4-FFF2-40B4-BE49-F238E27FC236}">
                <a16:creationId xmlns:a16="http://schemas.microsoft.com/office/drawing/2014/main" id="{00000000-0008-0000-0000-00000E000000}"/>
              </a:ext>
            </a:extLst>
          </xdr:cNvPr>
          <xdr:cNvSpPr/>
        </xdr:nvSpPr>
        <xdr:spPr>
          <a:xfrm>
            <a:off x="2333626" y="600075"/>
            <a:ext cx="2190750" cy="619125"/>
          </a:xfrm>
          <a:prstGeom prst="flowChartAlternateProcess">
            <a:avLst/>
          </a:prstGeom>
          <a:grp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I </a:t>
            </a:r>
          </a:p>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CONSOLIDATED RESULTS</a:t>
            </a:r>
          </a:p>
        </xdr:txBody>
      </xdr:sp>
    </xdr:grpSp>
    <xdr:clientData/>
  </xdr:twoCellAnchor>
  <xdr:twoCellAnchor>
    <xdr:from>
      <xdr:col>5</xdr:col>
      <xdr:colOff>285749</xdr:colOff>
      <xdr:row>11</xdr:row>
      <xdr:rowOff>117474</xdr:rowOff>
    </xdr:from>
    <xdr:to>
      <xdr:col>7</xdr:col>
      <xdr:colOff>326549</xdr:colOff>
      <xdr:row>14</xdr:row>
      <xdr:rowOff>85974</xdr:rowOff>
    </xdr:to>
    <xdr:sp macro="" textlink="">
      <xdr:nvSpPr>
        <xdr:cNvPr id="65" name="Fluxograma: Processo Alternativo 14">
          <a:hlinkClick xmlns:r="http://schemas.openxmlformats.org/officeDocument/2006/relationships" r:id="rId3"/>
          <a:extLst>
            <a:ext uri="{FF2B5EF4-FFF2-40B4-BE49-F238E27FC236}">
              <a16:creationId xmlns:a16="http://schemas.microsoft.com/office/drawing/2014/main" id="{00000000-0008-0000-0000-000041000000}"/>
            </a:ext>
          </a:extLst>
        </xdr:cNvPr>
        <xdr:cNvSpPr/>
      </xdr:nvSpPr>
      <xdr:spPr>
        <a:xfrm>
          <a:off x="2876549" y="2051049"/>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INCOME STATEMENT </a:t>
          </a:r>
        </a:p>
        <a:p>
          <a:pPr algn="ctr"/>
          <a:endParaRPr lang="pt-BR" sz="1000" b="1">
            <a:latin typeface="Gadugi" panose="020B0502040204020203" pitchFamily="34" charset="0"/>
            <a:ea typeface="Gadugi" panose="020B0502040204020203" pitchFamily="34" charset="0"/>
          </a:endParaRPr>
        </a:p>
      </xdr:txBody>
    </xdr:sp>
    <xdr:clientData/>
  </xdr:twoCellAnchor>
  <xdr:twoCellAnchor>
    <xdr:from>
      <xdr:col>5</xdr:col>
      <xdr:colOff>295274</xdr:colOff>
      <xdr:row>15</xdr:row>
      <xdr:rowOff>79374</xdr:rowOff>
    </xdr:from>
    <xdr:to>
      <xdr:col>7</xdr:col>
      <xdr:colOff>336074</xdr:colOff>
      <xdr:row>18</xdr:row>
      <xdr:rowOff>47874</xdr:rowOff>
    </xdr:to>
    <xdr:sp macro="" textlink="">
      <xdr:nvSpPr>
        <xdr:cNvPr id="66" name="Fluxograma: Processo Alternativo 15">
          <a:hlinkClick xmlns:r="http://schemas.openxmlformats.org/officeDocument/2006/relationships" r:id="rId4"/>
          <a:extLst>
            <a:ext uri="{FF2B5EF4-FFF2-40B4-BE49-F238E27FC236}">
              <a16:creationId xmlns:a16="http://schemas.microsoft.com/office/drawing/2014/main" id="{00000000-0008-0000-0000-000042000000}"/>
            </a:ext>
          </a:extLst>
        </xdr:cNvPr>
        <xdr:cNvSpPr/>
      </xdr:nvSpPr>
      <xdr:spPr>
        <a:xfrm>
          <a:off x="2886074" y="2774949"/>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BALANCE SHEET</a:t>
          </a:r>
        </a:p>
      </xdr:txBody>
    </xdr:sp>
    <xdr:clientData/>
  </xdr:twoCellAnchor>
  <xdr:twoCellAnchor>
    <xdr:from>
      <xdr:col>5</xdr:col>
      <xdr:colOff>295274</xdr:colOff>
      <xdr:row>19</xdr:row>
      <xdr:rowOff>60324</xdr:rowOff>
    </xdr:from>
    <xdr:to>
      <xdr:col>7</xdr:col>
      <xdr:colOff>336074</xdr:colOff>
      <xdr:row>22</xdr:row>
      <xdr:rowOff>28824</xdr:rowOff>
    </xdr:to>
    <xdr:sp macro="" textlink="">
      <xdr:nvSpPr>
        <xdr:cNvPr id="67" name="Fluxograma: Processo Alternativo 16">
          <a:hlinkClick xmlns:r="http://schemas.openxmlformats.org/officeDocument/2006/relationships" r:id="rId5"/>
          <a:extLst>
            <a:ext uri="{FF2B5EF4-FFF2-40B4-BE49-F238E27FC236}">
              <a16:creationId xmlns:a16="http://schemas.microsoft.com/office/drawing/2014/main" id="{00000000-0008-0000-0000-000043000000}"/>
            </a:ext>
          </a:extLst>
        </xdr:cNvPr>
        <xdr:cNvSpPr/>
      </xdr:nvSpPr>
      <xdr:spPr>
        <a:xfrm>
          <a:off x="2886074" y="3517899"/>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100" b="1">
              <a:solidFill>
                <a:schemeClr val="lt1"/>
              </a:solidFill>
              <a:effectLst/>
              <a:latin typeface="Gadugi" panose="020B0502040204020203" pitchFamily="34" charset="0"/>
              <a:ea typeface="Gadugi" panose="020B0502040204020203" pitchFamily="34" charset="0"/>
              <a:cs typeface="+mn-cs"/>
            </a:rPr>
            <a:t>CASH</a:t>
          </a:r>
          <a:r>
            <a:rPr lang="pt-BR" sz="1100" b="1">
              <a:solidFill>
                <a:schemeClr val="lt1"/>
              </a:solidFill>
              <a:effectLst/>
              <a:latin typeface="+mn-lt"/>
              <a:ea typeface="+mn-ea"/>
              <a:cs typeface="+mn-cs"/>
            </a:rPr>
            <a:t> </a:t>
          </a:r>
          <a:r>
            <a:rPr lang="pt-BR" sz="1100" b="1">
              <a:solidFill>
                <a:schemeClr val="lt1"/>
              </a:solidFill>
              <a:effectLst/>
              <a:latin typeface="Gadugi" panose="020B0502040204020203" pitchFamily="34" charset="0"/>
              <a:ea typeface="Gadugi" panose="020B0502040204020203" pitchFamily="34" charset="0"/>
              <a:cs typeface="+mn-cs"/>
            </a:rPr>
            <a:t>FLOW</a:t>
          </a:r>
          <a:endParaRPr lang="pt-BR" sz="1050">
            <a:effectLst/>
            <a:latin typeface="Gadugi" panose="020B0502040204020203" pitchFamily="34" charset="0"/>
            <a:ea typeface="Gadugi" panose="020B0502040204020203" pitchFamily="34" charset="0"/>
          </a:endParaRPr>
        </a:p>
      </xdr:txBody>
    </xdr:sp>
    <xdr:clientData/>
  </xdr:twoCellAnchor>
  <xdr:twoCellAnchor>
    <xdr:from>
      <xdr:col>14</xdr:col>
      <xdr:colOff>133350</xdr:colOff>
      <xdr:row>11</xdr:row>
      <xdr:rowOff>113245</xdr:rowOff>
    </xdr:from>
    <xdr:to>
      <xdr:col>16</xdr:col>
      <xdr:colOff>174150</xdr:colOff>
      <xdr:row>14</xdr:row>
      <xdr:rowOff>81745</xdr:rowOff>
    </xdr:to>
    <xdr:sp macro="" textlink="">
      <xdr:nvSpPr>
        <xdr:cNvPr id="77" name="Fluxograma: Processo Alternativo 17">
          <a:hlinkClick xmlns:r="http://schemas.openxmlformats.org/officeDocument/2006/relationships" r:id="rId6"/>
          <a:extLst>
            <a:ext uri="{FF2B5EF4-FFF2-40B4-BE49-F238E27FC236}">
              <a16:creationId xmlns:a16="http://schemas.microsoft.com/office/drawing/2014/main" id="{00000000-0008-0000-0000-00004D000000}"/>
            </a:ext>
          </a:extLst>
        </xdr:cNvPr>
        <xdr:cNvSpPr/>
      </xdr:nvSpPr>
      <xdr:spPr>
        <a:xfrm>
          <a:off x="8210550" y="2046820"/>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DIS AND</a:t>
          </a:r>
          <a:r>
            <a:rPr lang="pt-BR" sz="1050" b="1" baseline="0">
              <a:latin typeface="Gadugi" panose="020B0502040204020203" pitchFamily="34" charset="0"/>
              <a:ea typeface="Gadugi" panose="020B0502040204020203" pitchFamily="34" charset="0"/>
            </a:rPr>
            <a:t> TOTAL</a:t>
          </a:r>
          <a:r>
            <a:rPr lang="pt-BR" sz="1050" b="1">
              <a:latin typeface="Gadugi" panose="020B0502040204020203" pitchFamily="34" charset="0"/>
              <a:ea typeface="Gadugi" panose="020B0502040204020203" pitchFamily="34" charset="0"/>
            </a:rPr>
            <a:t> MARKET</a:t>
          </a:r>
        </a:p>
      </xdr:txBody>
    </xdr:sp>
    <xdr:clientData/>
  </xdr:twoCellAnchor>
  <xdr:twoCellAnchor>
    <xdr:from>
      <xdr:col>14</xdr:col>
      <xdr:colOff>142875</xdr:colOff>
      <xdr:row>15</xdr:row>
      <xdr:rowOff>56095</xdr:rowOff>
    </xdr:from>
    <xdr:to>
      <xdr:col>16</xdr:col>
      <xdr:colOff>183675</xdr:colOff>
      <xdr:row>18</xdr:row>
      <xdr:rowOff>24595</xdr:rowOff>
    </xdr:to>
    <xdr:sp macro="" textlink="">
      <xdr:nvSpPr>
        <xdr:cNvPr id="79" name="Fluxograma: Processo Alternativo 18">
          <a:hlinkClick xmlns:r="http://schemas.openxmlformats.org/officeDocument/2006/relationships" r:id="rId7"/>
          <a:extLst>
            <a:ext uri="{FF2B5EF4-FFF2-40B4-BE49-F238E27FC236}">
              <a16:creationId xmlns:a16="http://schemas.microsoft.com/office/drawing/2014/main" id="{00000000-0008-0000-0000-00004F000000}"/>
            </a:ext>
          </a:extLst>
        </xdr:cNvPr>
        <xdr:cNvSpPr/>
      </xdr:nvSpPr>
      <xdr:spPr>
        <a:xfrm>
          <a:off x="8220075" y="2751670"/>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ENERGY FLOW</a:t>
          </a:r>
        </a:p>
      </xdr:txBody>
    </xdr:sp>
    <xdr:clientData/>
  </xdr:twoCellAnchor>
  <xdr:twoCellAnchor>
    <xdr:from>
      <xdr:col>9</xdr:col>
      <xdr:colOff>481807</xdr:colOff>
      <xdr:row>29</xdr:row>
      <xdr:rowOff>66326</xdr:rowOff>
    </xdr:from>
    <xdr:to>
      <xdr:col>11</xdr:col>
      <xdr:colOff>522607</xdr:colOff>
      <xdr:row>32</xdr:row>
      <xdr:rowOff>28476</xdr:rowOff>
    </xdr:to>
    <xdr:sp macro="" textlink="">
      <xdr:nvSpPr>
        <xdr:cNvPr id="256" name="Fluxograma: Processo Alternativo 13">
          <a:hlinkClick xmlns:r="http://schemas.openxmlformats.org/officeDocument/2006/relationships" r:id="rId8"/>
          <a:extLst>
            <a:ext uri="{FF2B5EF4-FFF2-40B4-BE49-F238E27FC236}">
              <a16:creationId xmlns:a16="http://schemas.microsoft.com/office/drawing/2014/main" id="{00000000-0008-0000-0000-000000010000}"/>
            </a:ext>
          </a:extLst>
        </xdr:cNvPr>
        <xdr:cNvSpPr/>
      </xdr:nvSpPr>
      <xdr:spPr>
        <a:xfrm>
          <a:off x="5761378" y="5432983"/>
          <a:ext cx="1281772" cy="517322"/>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ASSETS BY COMPANY</a:t>
          </a:r>
        </a:p>
      </xdr:txBody>
    </xdr:sp>
    <xdr:clientData/>
  </xdr:twoCellAnchor>
  <xdr:twoCellAnchor>
    <xdr:from>
      <xdr:col>9</xdr:col>
      <xdr:colOff>514350</xdr:colOff>
      <xdr:row>11</xdr:row>
      <xdr:rowOff>127001</xdr:rowOff>
    </xdr:from>
    <xdr:to>
      <xdr:col>11</xdr:col>
      <xdr:colOff>555150</xdr:colOff>
      <xdr:row>14</xdr:row>
      <xdr:rowOff>95501</xdr:rowOff>
    </xdr:to>
    <xdr:sp macro="" textlink="">
      <xdr:nvSpPr>
        <xdr:cNvPr id="71" name="Fluxograma: Processo Alternativo 20">
          <a:hlinkClick xmlns:r="http://schemas.openxmlformats.org/officeDocument/2006/relationships" r:id="rId9"/>
          <a:extLst>
            <a:ext uri="{FF2B5EF4-FFF2-40B4-BE49-F238E27FC236}">
              <a16:creationId xmlns:a16="http://schemas.microsoft.com/office/drawing/2014/main" id="{00000000-0008-0000-0000-000047000000}"/>
            </a:ext>
          </a:extLst>
        </xdr:cNvPr>
        <xdr:cNvSpPr/>
      </xdr:nvSpPr>
      <xdr:spPr>
        <a:xfrm>
          <a:off x="5543550" y="2060576"/>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algn="ctr"/>
          <a:r>
            <a:rPr lang="pt-BR" sz="950" b="1">
              <a:solidFill>
                <a:schemeClr val="lt1"/>
              </a:solidFill>
              <a:effectLst/>
              <a:latin typeface="Gadugi" panose="020B0502040204020203" pitchFamily="34" charset="0"/>
              <a:ea typeface="Gadugi" panose="020B0502040204020203" pitchFamily="34" charset="0"/>
              <a:cs typeface="+mn-cs"/>
            </a:rPr>
            <a:t>COPEL</a:t>
          </a:r>
          <a:r>
            <a:rPr lang="pt-BR" sz="950" b="1" baseline="0">
              <a:solidFill>
                <a:schemeClr val="lt1"/>
              </a:solidFill>
              <a:effectLst/>
              <a:latin typeface="Gadugi" panose="020B0502040204020203" pitchFamily="34" charset="0"/>
              <a:ea typeface="Gadugi" panose="020B0502040204020203" pitchFamily="34" charset="0"/>
              <a:cs typeface="+mn-cs"/>
            </a:rPr>
            <a:t> GET </a:t>
          </a:r>
        </a:p>
        <a:p>
          <a:pPr algn="ctr"/>
          <a:r>
            <a:rPr lang="pt-BR" sz="950" b="1">
              <a:solidFill>
                <a:schemeClr val="lt1"/>
              </a:solidFill>
              <a:effectLst/>
              <a:latin typeface="Gadugi" panose="020B0502040204020203" pitchFamily="34" charset="0"/>
              <a:ea typeface="Gadugi" panose="020B0502040204020203" pitchFamily="34" charset="0"/>
              <a:cs typeface="+mn-cs"/>
            </a:rPr>
            <a:t>INCOME STATEMENT</a:t>
          </a:r>
          <a:endParaRPr lang="pt-BR" sz="950" b="1">
            <a:latin typeface="Gadugi" panose="020B0502040204020203" pitchFamily="34" charset="0"/>
            <a:ea typeface="Gadugi" panose="020B0502040204020203" pitchFamily="34" charset="0"/>
          </a:endParaRPr>
        </a:p>
      </xdr:txBody>
    </xdr:sp>
    <xdr:clientData/>
  </xdr:twoCellAnchor>
  <xdr:twoCellAnchor>
    <xdr:from>
      <xdr:col>9</xdr:col>
      <xdr:colOff>514350</xdr:colOff>
      <xdr:row>15</xdr:row>
      <xdr:rowOff>29371</xdr:rowOff>
    </xdr:from>
    <xdr:to>
      <xdr:col>11</xdr:col>
      <xdr:colOff>555150</xdr:colOff>
      <xdr:row>17</xdr:row>
      <xdr:rowOff>188371</xdr:rowOff>
    </xdr:to>
    <xdr:sp macro="" textlink="">
      <xdr:nvSpPr>
        <xdr:cNvPr id="169" name="Fluxograma: Processo Alternativo 21">
          <a:hlinkClick xmlns:r="http://schemas.openxmlformats.org/officeDocument/2006/relationships" r:id="rId10"/>
          <a:extLst>
            <a:ext uri="{FF2B5EF4-FFF2-40B4-BE49-F238E27FC236}">
              <a16:creationId xmlns:a16="http://schemas.microsoft.com/office/drawing/2014/main" id="{00000000-0008-0000-0000-0000A9000000}"/>
            </a:ext>
          </a:extLst>
        </xdr:cNvPr>
        <xdr:cNvSpPr/>
      </xdr:nvSpPr>
      <xdr:spPr>
        <a:xfrm>
          <a:off x="5681663" y="2886871"/>
          <a:ext cx="1255237"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algn="ctr"/>
          <a:r>
            <a:rPr lang="pt-BR" sz="950" b="1">
              <a:latin typeface="Gadugi" panose="020B0502040204020203" pitchFamily="34" charset="0"/>
              <a:ea typeface="Gadugi" panose="020B0502040204020203" pitchFamily="34" charset="0"/>
            </a:rPr>
            <a:t>COPEL DIS </a:t>
          </a:r>
        </a:p>
        <a:p>
          <a:pPr algn="ctr"/>
          <a:r>
            <a:rPr lang="pt-BR" sz="950" b="1">
              <a:solidFill>
                <a:schemeClr val="lt1"/>
              </a:solidFill>
              <a:effectLst/>
              <a:latin typeface="Gadugi" panose="020B0502040204020203" pitchFamily="34" charset="0"/>
              <a:ea typeface="Gadugi" panose="020B0502040204020203" pitchFamily="34" charset="0"/>
              <a:cs typeface="+mn-cs"/>
            </a:rPr>
            <a:t>INCOME STATEMENT</a:t>
          </a:r>
          <a:endParaRPr lang="pt-BR" sz="950">
            <a:effectLst/>
            <a:latin typeface="Gadugi" panose="020B0502040204020203" pitchFamily="34" charset="0"/>
            <a:ea typeface="Gadugi" panose="020B0502040204020203" pitchFamily="34" charset="0"/>
          </a:endParaRPr>
        </a:p>
        <a:p>
          <a:pPr algn="ctr"/>
          <a:endParaRPr lang="pt-BR" sz="950" b="1">
            <a:latin typeface="Gadugi" panose="020B0502040204020203" pitchFamily="34" charset="0"/>
            <a:ea typeface="Gadugi" panose="020B0502040204020203" pitchFamily="34" charset="0"/>
          </a:endParaRPr>
        </a:p>
      </xdr:txBody>
    </xdr:sp>
    <xdr:clientData/>
  </xdr:twoCellAnchor>
  <xdr:twoCellAnchor>
    <xdr:from>
      <xdr:col>9</xdr:col>
      <xdr:colOff>471488</xdr:colOff>
      <xdr:row>22</xdr:row>
      <xdr:rowOff>26196</xdr:rowOff>
    </xdr:from>
    <xdr:to>
      <xdr:col>11</xdr:col>
      <xdr:colOff>512288</xdr:colOff>
      <xdr:row>24</xdr:row>
      <xdr:rowOff>185196</xdr:rowOff>
    </xdr:to>
    <xdr:sp macro="" textlink="">
      <xdr:nvSpPr>
        <xdr:cNvPr id="269" name="Fluxograma: Processo Alternativo 22">
          <a:hlinkClick xmlns:r="http://schemas.openxmlformats.org/officeDocument/2006/relationships" r:id="rId11"/>
          <a:extLst>
            <a:ext uri="{FF2B5EF4-FFF2-40B4-BE49-F238E27FC236}">
              <a16:creationId xmlns:a16="http://schemas.microsoft.com/office/drawing/2014/main" id="{00000000-0008-0000-0000-00000D010000}"/>
            </a:ext>
          </a:extLst>
        </xdr:cNvPr>
        <xdr:cNvSpPr/>
      </xdr:nvSpPr>
      <xdr:spPr>
        <a:xfrm>
          <a:off x="5638801" y="4217196"/>
          <a:ext cx="1255237"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pt-BR" sz="950" b="1">
              <a:latin typeface="Gadugi" panose="020B0502040204020203" pitchFamily="34" charset="0"/>
              <a:ea typeface="Gadugi" panose="020B0502040204020203" pitchFamily="34" charset="0"/>
            </a:rPr>
            <a:t>COPEL COM </a:t>
          </a:r>
        </a:p>
        <a:p>
          <a:pPr marL="0" marR="0" lvl="0" indent="0" algn="ctr" defTabSz="914400" eaLnBrk="1" fontAlgn="auto" latinLnBrk="0" hangingPunct="1">
            <a:lnSpc>
              <a:spcPct val="100000"/>
            </a:lnSpc>
            <a:spcBef>
              <a:spcPts val="0"/>
            </a:spcBef>
            <a:spcAft>
              <a:spcPts val="0"/>
            </a:spcAft>
            <a:buClrTx/>
            <a:buSzTx/>
            <a:buFontTx/>
            <a:buNone/>
            <a:tabLst/>
            <a:defRPr/>
          </a:pPr>
          <a:r>
            <a:rPr lang="pt-BR" sz="950" b="1">
              <a:solidFill>
                <a:schemeClr val="lt1"/>
              </a:solidFill>
              <a:effectLst/>
              <a:latin typeface="Gadugi" panose="020B0502040204020203" pitchFamily="34" charset="0"/>
              <a:ea typeface="Gadugi" panose="020B0502040204020203" pitchFamily="34" charset="0"/>
              <a:cs typeface="+mn-cs"/>
            </a:rPr>
            <a:t>INCOME STATEMENT</a:t>
          </a:r>
          <a:endParaRPr lang="pt-BR" sz="950">
            <a:effectLst/>
            <a:latin typeface="Gadugi" panose="020B0502040204020203" pitchFamily="34" charset="0"/>
            <a:ea typeface="Gadugi" panose="020B0502040204020203" pitchFamily="34" charset="0"/>
          </a:endParaRPr>
        </a:p>
        <a:p>
          <a:pPr algn="ctr"/>
          <a:endParaRPr lang="pt-BR" sz="950" b="1">
            <a:latin typeface="Gadugi" panose="020B0502040204020203" pitchFamily="34" charset="0"/>
            <a:ea typeface="Gadugi" panose="020B0502040204020203" pitchFamily="34" charset="0"/>
          </a:endParaRPr>
        </a:p>
      </xdr:txBody>
    </xdr:sp>
    <xdr:clientData/>
  </xdr:twoCellAnchor>
  <xdr:twoCellAnchor>
    <xdr:from>
      <xdr:col>18</xdr:col>
      <xdr:colOff>425450</xdr:colOff>
      <xdr:row>15</xdr:row>
      <xdr:rowOff>95251</xdr:rowOff>
    </xdr:from>
    <xdr:to>
      <xdr:col>20</xdr:col>
      <xdr:colOff>466250</xdr:colOff>
      <xdr:row>18</xdr:row>
      <xdr:rowOff>66926</xdr:rowOff>
    </xdr:to>
    <xdr:sp macro="" textlink="">
      <xdr:nvSpPr>
        <xdr:cNvPr id="86" name="Fluxograma: Processo Alternativo 23">
          <a:hlinkClick xmlns:r="http://schemas.openxmlformats.org/officeDocument/2006/relationships" r:id="rId12"/>
          <a:extLst>
            <a:ext uri="{FF2B5EF4-FFF2-40B4-BE49-F238E27FC236}">
              <a16:creationId xmlns:a16="http://schemas.microsoft.com/office/drawing/2014/main" id="{00000000-0008-0000-0000-000056000000}"/>
            </a:ext>
          </a:extLst>
        </xdr:cNvPr>
        <xdr:cNvSpPr/>
      </xdr:nvSpPr>
      <xdr:spPr>
        <a:xfrm>
          <a:off x="10941050" y="2790826"/>
          <a:ext cx="1260000" cy="543175"/>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GENERATION</a:t>
          </a:r>
        </a:p>
      </xdr:txBody>
    </xdr:sp>
    <xdr:clientData/>
  </xdr:twoCellAnchor>
  <xdr:twoCellAnchor>
    <xdr:from>
      <xdr:col>18</xdr:col>
      <xdr:colOff>409575</xdr:colOff>
      <xdr:row>23</xdr:row>
      <xdr:rowOff>31751</xdr:rowOff>
    </xdr:from>
    <xdr:to>
      <xdr:col>20</xdr:col>
      <xdr:colOff>450375</xdr:colOff>
      <xdr:row>26</xdr:row>
      <xdr:rowOff>251</xdr:rowOff>
    </xdr:to>
    <xdr:sp macro="" textlink="">
      <xdr:nvSpPr>
        <xdr:cNvPr id="88" name="Fluxograma: Processo Alternativo 24">
          <a:hlinkClick xmlns:r="http://schemas.openxmlformats.org/officeDocument/2006/relationships" r:id="rId13"/>
          <a:extLst>
            <a:ext uri="{FF2B5EF4-FFF2-40B4-BE49-F238E27FC236}">
              <a16:creationId xmlns:a16="http://schemas.microsoft.com/office/drawing/2014/main" id="{00000000-0008-0000-0000-000058000000}"/>
            </a:ext>
          </a:extLst>
        </xdr:cNvPr>
        <xdr:cNvSpPr/>
      </xdr:nvSpPr>
      <xdr:spPr>
        <a:xfrm>
          <a:off x="10925175" y="4251326"/>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TRANSMISSION</a:t>
          </a:r>
        </a:p>
      </xdr:txBody>
    </xdr:sp>
    <xdr:clientData/>
  </xdr:twoCellAnchor>
  <xdr:twoCellAnchor>
    <xdr:from>
      <xdr:col>18</xdr:col>
      <xdr:colOff>409575</xdr:colOff>
      <xdr:row>27</xdr:row>
      <xdr:rowOff>12701</xdr:rowOff>
    </xdr:from>
    <xdr:to>
      <xdr:col>20</xdr:col>
      <xdr:colOff>450375</xdr:colOff>
      <xdr:row>29</xdr:row>
      <xdr:rowOff>171701</xdr:rowOff>
    </xdr:to>
    <xdr:sp macro="" textlink="">
      <xdr:nvSpPr>
        <xdr:cNvPr id="89" name="Fluxograma: Processo Alternativo 25">
          <a:hlinkClick xmlns:r="http://schemas.openxmlformats.org/officeDocument/2006/relationships" r:id="rId14"/>
          <a:extLst>
            <a:ext uri="{FF2B5EF4-FFF2-40B4-BE49-F238E27FC236}">
              <a16:creationId xmlns:a16="http://schemas.microsoft.com/office/drawing/2014/main" id="{00000000-0008-0000-0000-000059000000}"/>
            </a:ext>
          </a:extLst>
        </xdr:cNvPr>
        <xdr:cNvSpPr/>
      </xdr:nvSpPr>
      <xdr:spPr>
        <a:xfrm>
          <a:off x="10925175" y="4994276"/>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DISTRIBUTION</a:t>
          </a:r>
        </a:p>
      </xdr:txBody>
    </xdr:sp>
    <xdr:clientData/>
  </xdr:twoCellAnchor>
  <xdr:twoCellAnchor>
    <xdr:from>
      <xdr:col>9</xdr:col>
      <xdr:colOff>486117</xdr:colOff>
      <xdr:row>32</xdr:row>
      <xdr:rowOff>155799</xdr:rowOff>
    </xdr:from>
    <xdr:to>
      <xdr:col>11</xdr:col>
      <xdr:colOff>526917</xdr:colOff>
      <xdr:row>35</xdr:row>
      <xdr:rowOff>117950</xdr:rowOff>
    </xdr:to>
    <xdr:sp macro="" textlink="">
      <xdr:nvSpPr>
        <xdr:cNvPr id="257" name="Fluxograma: Processo Alternativo 22">
          <a:hlinkClick xmlns:r="http://schemas.openxmlformats.org/officeDocument/2006/relationships" r:id="rId15"/>
          <a:extLst>
            <a:ext uri="{FF2B5EF4-FFF2-40B4-BE49-F238E27FC236}">
              <a16:creationId xmlns:a16="http://schemas.microsoft.com/office/drawing/2014/main" id="{00000000-0008-0000-0000-000001010000}"/>
            </a:ext>
          </a:extLst>
        </xdr:cNvPr>
        <xdr:cNvSpPr/>
      </xdr:nvSpPr>
      <xdr:spPr>
        <a:xfrm>
          <a:off x="5765688" y="6077628"/>
          <a:ext cx="1281772" cy="517322"/>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LIABILITIES BY COMPANY</a:t>
          </a:r>
        </a:p>
      </xdr:txBody>
    </xdr:sp>
    <xdr:clientData/>
  </xdr:twoCellAnchor>
  <xdr:twoCellAnchor>
    <xdr:from>
      <xdr:col>9</xdr:col>
      <xdr:colOff>481014</xdr:colOff>
      <xdr:row>25</xdr:row>
      <xdr:rowOff>129382</xdr:rowOff>
    </xdr:from>
    <xdr:to>
      <xdr:col>11</xdr:col>
      <xdr:colOff>518639</xdr:colOff>
      <xdr:row>28</xdr:row>
      <xdr:rowOff>97883</xdr:rowOff>
    </xdr:to>
    <xdr:sp macro="" textlink="">
      <xdr:nvSpPr>
        <xdr:cNvPr id="265" name="Fluxograma: Processo Alternativo 23">
          <a:hlinkClick xmlns:r="http://schemas.openxmlformats.org/officeDocument/2006/relationships" r:id="rId16"/>
          <a:extLst>
            <a:ext uri="{FF2B5EF4-FFF2-40B4-BE49-F238E27FC236}">
              <a16:creationId xmlns:a16="http://schemas.microsoft.com/office/drawing/2014/main" id="{00000000-0008-0000-0000-000009010000}"/>
            </a:ext>
          </a:extLst>
        </xdr:cNvPr>
        <xdr:cNvSpPr/>
      </xdr:nvSpPr>
      <xdr:spPr>
        <a:xfrm>
          <a:off x="5648327" y="4891882"/>
          <a:ext cx="1252062" cy="540001"/>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algn="ctr" eaLnBrk="1" fontAlgn="auto" latinLnBrk="0" hangingPunct="1"/>
          <a:r>
            <a:rPr lang="pt-BR" sz="800" b="1">
              <a:solidFill>
                <a:schemeClr val="lt1"/>
              </a:solidFill>
              <a:effectLst/>
              <a:latin typeface="Gadugi" panose="020B0502040204020203" pitchFamily="34" charset="0"/>
              <a:ea typeface="Gadugi" panose="020B0502040204020203" pitchFamily="34" charset="0"/>
              <a:cs typeface="+mn-cs"/>
            </a:rPr>
            <a:t>INCOME STATEMENT </a:t>
          </a:r>
          <a:endParaRPr lang="pt-BR" sz="800">
            <a:effectLst/>
            <a:latin typeface="Gadugi" panose="020B0502040204020203" pitchFamily="34" charset="0"/>
            <a:ea typeface="Gadugi" panose="020B0502040204020203" pitchFamily="34" charset="0"/>
          </a:endParaRPr>
        </a:p>
        <a:p>
          <a:pPr algn="ctr" eaLnBrk="1" fontAlgn="auto" latinLnBrk="0" hangingPunct="1"/>
          <a:r>
            <a:rPr lang="pt-BR" sz="800" b="1">
              <a:solidFill>
                <a:schemeClr val="lt1"/>
              </a:solidFill>
              <a:effectLst/>
              <a:latin typeface="Gadugi" panose="020B0502040204020203" pitchFamily="34" charset="0"/>
              <a:ea typeface="Gadugi" panose="020B0502040204020203" pitchFamily="34" charset="0"/>
              <a:cs typeface="+mn-cs"/>
            </a:rPr>
            <a:t>BY COMPANY</a:t>
          </a:r>
          <a:r>
            <a:rPr lang="pt-BR" sz="800" b="1" baseline="0">
              <a:solidFill>
                <a:schemeClr val="lt1"/>
              </a:solidFill>
              <a:effectLst/>
              <a:latin typeface="Gadugi" panose="020B0502040204020203" pitchFamily="34" charset="0"/>
              <a:ea typeface="Gadugi" panose="020B0502040204020203" pitchFamily="34" charset="0"/>
              <a:cs typeface="+mn-cs"/>
            </a:rPr>
            <a:t> </a:t>
          </a:r>
          <a:endParaRPr lang="pt-BR" sz="800">
            <a:effectLst/>
            <a:latin typeface="Gadugi" panose="020B0502040204020203" pitchFamily="34" charset="0"/>
            <a:ea typeface="Gadugi" panose="020B0502040204020203" pitchFamily="34" charset="0"/>
          </a:endParaRPr>
        </a:p>
        <a:p>
          <a:pPr algn="ctr" eaLnBrk="1" fontAlgn="auto" latinLnBrk="0" hangingPunct="1"/>
          <a:r>
            <a:rPr lang="pt-BR" sz="800" b="1" baseline="0">
              <a:solidFill>
                <a:schemeClr val="lt1"/>
              </a:solidFill>
              <a:effectLst/>
              <a:latin typeface="Gadugi" panose="020B0502040204020203" pitchFamily="34" charset="0"/>
              <a:ea typeface="Gadugi" panose="020B0502040204020203" pitchFamily="34" charset="0"/>
              <a:cs typeface="+mn-cs"/>
            </a:rPr>
            <a:t>QUARTER</a:t>
          </a:r>
          <a:endParaRPr lang="pt-BR" sz="800">
            <a:effectLst/>
            <a:latin typeface="Gadugi" panose="020B0502040204020203" pitchFamily="34" charset="0"/>
            <a:ea typeface="Gadugi" panose="020B0502040204020203"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pt-BR" sz="900" b="1">
              <a:latin typeface="Gadugi" panose="020B0502040204020203" pitchFamily="34" charset="0"/>
              <a:ea typeface="Gadugi" panose="020B0502040204020203" pitchFamily="34" charset="0"/>
            </a:rPr>
            <a:t> </a:t>
          </a:r>
        </a:p>
      </xdr:txBody>
    </xdr:sp>
    <xdr:clientData/>
  </xdr:twoCellAnchor>
  <xdr:twoCellAnchor>
    <xdr:from>
      <xdr:col>14</xdr:col>
      <xdr:colOff>139700</xdr:colOff>
      <xdr:row>22</xdr:row>
      <xdr:rowOff>75145</xdr:rowOff>
    </xdr:from>
    <xdr:to>
      <xdr:col>16</xdr:col>
      <xdr:colOff>180500</xdr:colOff>
      <xdr:row>25</xdr:row>
      <xdr:rowOff>46820</xdr:rowOff>
    </xdr:to>
    <xdr:sp macro="" textlink="">
      <xdr:nvSpPr>
        <xdr:cNvPr id="81" name="Fluxograma: Processo Alternativo 28">
          <a:hlinkClick xmlns:r="http://schemas.openxmlformats.org/officeDocument/2006/relationships" r:id="rId17"/>
          <a:extLst>
            <a:ext uri="{FF2B5EF4-FFF2-40B4-BE49-F238E27FC236}">
              <a16:creationId xmlns:a16="http://schemas.microsoft.com/office/drawing/2014/main" id="{00000000-0008-0000-0000-000051000000}"/>
            </a:ext>
          </a:extLst>
        </xdr:cNvPr>
        <xdr:cNvSpPr/>
      </xdr:nvSpPr>
      <xdr:spPr>
        <a:xfrm>
          <a:off x="8216900" y="4104220"/>
          <a:ext cx="1260000" cy="543175"/>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TARIFFS</a:t>
          </a:r>
        </a:p>
      </xdr:txBody>
    </xdr:sp>
    <xdr:clientData/>
  </xdr:twoCellAnchor>
  <xdr:twoCellAnchor>
    <xdr:from>
      <xdr:col>18</xdr:col>
      <xdr:colOff>409575</xdr:colOff>
      <xdr:row>11</xdr:row>
      <xdr:rowOff>127001</xdr:rowOff>
    </xdr:from>
    <xdr:to>
      <xdr:col>20</xdr:col>
      <xdr:colOff>450375</xdr:colOff>
      <xdr:row>14</xdr:row>
      <xdr:rowOff>95501</xdr:rowOff>
    </xdr:to>
    <xdr:sp macro="" textlink="">
      <xdr:nvSpPr>
        <xdr:cNvPr id="85" name="Fluxograma: Processo Alternativo 29">
          <a:hlinkClick xmlns:r="http://schemas.openxmlformats.org/officeDocument/2006/relationships" r:id="rId18"/>
          <a:extLst>
            <a:ext uri="{FF2B5EF4-FFF2-40B4-BE49-F238E27FC236}">
              <a16:creationId xmlns:a16="http://schemas.microsoft.com/office/drawing/2014/main" id="{00000000-0008-0000-0000-000055000000}"/>
            </a:ext>
          </a:extLst>
        </xdr:cNvPr>
        <xdr:cNvSpPr/>
      </xdr:nvSpPr>
      <xdr:spPr>
        <a:xfrm>
          <a:off x="10925175" y="2060576"/>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INDICATORS SUMMARY</a:t>
          </a:r>
        </a:p>
      </xdr:txBody>
    </xdr:sp>
    <xdr:clientData/>
  </xdr:twoCellAnchor>
  <xdr:twoCellAnchor>
    <xdr:from>
      <xdr:col>5</xdr:col>
      <xdr:colOff>295275</xdr:colOff>
      <xdr:row>23</xdr:row>
      <xdr:rowOff>69851</xdr:rowOff>
    </xdr:from>
    <xdr:to>
      <xdr:col>7</xdr:col>
      <xdr:colOff>336075</xdr:colOff>
      <xdr:row>26</xdr:row>
      <xdr:rowOff>38351</xdr:rowOff>
    </xdr:to>
    <xdr:sp macro="" textlink="">
      <xdr:nvSpPr>
        <xdr:cNvPr id="68" name="Fluxograma: Processo Alternativo 30">
          <a:hlinkClick xmlns:r="http://schemas.openxmlformats.org/officeDocument/2006/relationships" r:id="rId19"/>
          <a:extLst>
            <a:ext uri="{FF2B5EF4-FFF2-40B4-BE49-F238E27FC236}">
              <a16:creationId xmlns:a16="http://schemas.microsoft.com/office/drawing/2014/main" id="{00000000-0008-0000-0000-000044000000}"/>
            </a:ext>
          </a:extLst>
        </xdr:cNvPr>
        <xdr:cNvSpPr/>
      </xdr:nvSpPr>
      <xdr:spPr>
        <a:xfrm>
          <a:off x="2886075" y="4289426"/>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algn="ctr"/>
          <a:r>
            <a:rPr lang="pt-BR" sz="900" b="1">
              <a:solidFill>
                <a:schemeClr val="lt1"/>
              </a:solidFill>
              <a:effectLst/>
              <a:latin typeface="Gadugi" panose="020B0502040204020203" pitchFamily="34" charset="0"/>
              <a:ea typeface="Gadugi" panose="020B0502040204020203" pitchFamily="34" charset="0"/>
              <a:cs typeface="+mn-cs"/>
            </a:rPr>
            <a:t>EBITDA</a:t>
          </a:r>
          <a:r>
            <a:rPr lang="pt-BR" sz="900" b="1" baseline="0">
              <a:solidFill>
                <a:schemeClr val="lt1"/>
              </a:solidFill>
              <a:effectLst/>
              <a:latin typeface="Gadugi" panose="020B0502040204020203" pitchFamily="34" charset="0"/>
              <a:ea typeface="Gadugi" panose="020B0502040204020203" pitchFamily="34" charset="0"/>
              <a:cs typeface="+mn-cs"/>
            </a:rPr>
            <a:t> AND </a:t>
          </a:r>
          <a:r>
            <a:rPr lang="pt-BR" sz="900" b="1">
              <a:solidFill>
                <a:schemeClr val="lt1"/>
              </a:solidFill>
              <a:effectLst/>
              <a:latin typeface="Gadugi" panose="020B0502040204020203" pitchFamily="34" charset="0"/>
              <a:ea typeface="Gadugi" panose="020B0502040204020203" pitchFamily="34" charset="0"/>
              <a:cs typeface="+mn-cs"/>
            </a:rPr>
            <a:t>FINANCIAL RESULT</a:t>
          </a:r>
          <a:endParaRPr lang="pt-BR" sz="900">
            <a:effectLst/>
            <a:latin typeface="Gadugi" panose="020B0502040204020203" pitchFamily="34" charset="0"/>
            <a:ea typeface="Gadugi" panose="020B0502040204020203" pitchFamily="34" charset="0"/>
          </a:endParaRPr>
        </a:p>
      </xdr:txBody>
    </xdr:sp>
    <xdr:clientData/>
  </xdr:twoCellAnchor>
  <xdr:twoCellAnchor>
    <xdr:from>
      <xdr:col>5</xdr:col>
      <xdr:colOff>285750</xdr:colOff>
      <xdr:row>27</xdr:row>
      <xdr:rowOff>27518</xdr:rowOff>
    </xdr:from>
    <xdr:to>
      <xdr:col>7</xdr:col>
      <xdr:colOff>326550</xdr:colOff>
      <xdr:row>29</xdr:row>
      <xdr:rowOff>189693</xdr:rowOff>
    </xdr:to>
    <xdr:sp macro="" textlink="">
      <xdr:nvSpPr>
        <xdr:cNvPr id="69" name="Fluxograma: Processo Alternativo 31">
          <a:hlinkClick xmlns:r="http://schemas.openxmlformats.org/officeDocument/2006/relationships" r:id="rId20"/>
          <a:extLst>
            <a:ext uri="{FF2B5EF4-FFF2-40B4-BE49-F238E27FC236}">
              <a16:creationId xmlns:a16="http://schemas.microsoft.com/office/drawing/2014/main" id="{00000000-0008-0000-0000-000045000000}"/>
            </a:ext>
          </a:extLst>
        </xdr:cNvPr>
        <xdr:cNvSpPr/>
      </xdr:nvSpPr>
      <xdr:spPr>
        <a:xfrm>
          <a:off x="2876550" y="5009093"/>
          <a:ext cx="1260000" cy="543175"/>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lIns="0" tIns="0" rIns="0" bIns="0" rtlCol="0" anchor="ctr"/>
        <a:lstStyle/>
        <a:p>
          <a:pPr algn="ctr"/>
          <a:r>
            <a:rPr lang="pt-BR" sz="900" b="1" baseline="0">
              <a:solidFill>
                <a:schemeClr val="lt1"/>
              </a:solidFill>
              <a:effectLst/>
              <a:latin typeface="+mn-lt"/>
              <a:ea typeface="+mn-ea"/>
              <a:cs typeface="+mn-cs"/>
            </a:rPr>
            <a:t>EQUITY IN EARNINGS OF SUBSIDIARIES</a:t>
          </a:r>
          <a:endParaRPr lang="pt-BR" sz="900">
            <a:effectLst/>
            <a:latin typeface="Gadugi" panose="020B0502040204020203" pitchFamily="34" charset="0"/>
            <a:ea typeface="Gadugi" panose="020B0502040204020203" pitchFamily="34" charset="0"/>
          </a:endParaRPr>
        </a:p>
      </xdr:txBody>
    </xdr:sp>
    <xdr:clientData/>
  </xdr:twoCellAnchor>
  <xdr:twoCellAnchor>
    <xdr:from>
      <xdr:col>14</xdr:col>
      <xdr:colOff>136525</xdr:colOff>
      <xdr:row>26</xdr:row>
      <xdr:rowOff>10587</xdr:rowOff>
    </xdr:from>
    <xdr:to>
      <xdr:col>16</xdr:col>
      <xdr:colOff>177325</xdr:colOff>
      <xdr:row>28</xdr:row>
      <xdr:rowOff>169587</xdr:rowOff>
    </xdr:to>
    <xdr:sp macro="" textlink="">
      <xdr:nvSpPr>
        <xdr:cNvPr id="82" name="Fluxograma: Processo Alternativo 32">
          <a:hlinkClick xmlns:r="http://schemas.openxmlformats.org/officeDocument/2006/relationships" r:id="rId21"/>
          <a:extLst>
            <a:ext uri="{FF2B5EF4-FFF2-40B4-BE49-F238E27FC236}">
              <a16:creationId xmlns:a16="http://schemas.microsoft.com/office/drawing/2014/main" id="{00000000-0008-0000-0000-000052000000}"/>
            </a:ext>
          </a:extLst>
        </xdr:cNvPr>
        <xdr:cNvSpPr/>
      </xdr:nvSpPr>
      <xdr:spPr>
        <a:xfrm>
          <a:off x="8213725" y="4801662"/>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algn="ctr"/>
          <a:r>
            <a:rPr lang="pt-BR" sz="900" b="1">
              <a:latin typeface="Gadugi" panose="020B0502040204020203" pitchFamily="34" charset="0"/>
              <a:ea typeface="Gadugi" panose="020B0502040204020203" pitchFamily="34" charset="0"/>
            </a:rPr>
            <a:t>ELECTRICITY PURCHASED AND CHARGES</a:t>
          </a:r>
        </a:p>
      </xdr:txBody>
    </xdr:sp>
    <xdr:clientData/>
  </xdr:twoCellAnchor>
  <xdr:twoCellAnchor>
    <xdr:from>
      <xdr:col>18</xdr:col>
      <xdr:colOff>428625</xdr:colOff>
      <xdr:row>19</xdr:row>
      <xdr:rowOff>50801</xdr:rowOff>
    </xdr:from>
    <xdr:to>
      <xdr:col>20</xdr:col>
      <xdr:colOff>469425</xdr:colOff>
      <xdr:row>22</xdr:row>
      <xdr:rowOff>19301</xdr:rowOff>
    </xdr:to>
    <xdr:sp macro="" textlink="">
      <xdr:nvSpPr>
        <xdr:cNvPr id="91" name="Fluxograma: Processo Alternativo 33">
          <a:hlinkClick xmlns:r="http://schemas.openxmlformats.org/officeDocument/2006/relationships" r:id="rId22"/>
          <a:extLst>
            <a:ext uri="{FF2B5EF4-FFF2-40B4-BE49-F238E27FC236}">
              <a16:creationId xmlns:a16="http://schemas.microsoft.com/office/drawing/2014/main" id="{00000000-0008-0000-0000-00005B000000}"/>
            </a:ext>
          </a:extLst>
        </xdr:cNvPr>
        <xdr:cNvSpPr/>
      </xdr:nvSpPr>
      <xdr:spPr>
        <a:xfrm>
          <a:off x="10944225" y="3508376"/>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pt-BR" sz="1000" b="1">
              <a:solidFill>
                <a:schemeClr val="lt1"/>
              </a:solidFill>
              <a:effectLst/>
              <a:latin typeface="Gadugi" panose="020B0502040204020203" pitchFamily="34" charset="0"/>
              <a:ea typeface="Gadugi" panose="020B0502040204020203" pitchFamily="34" charset="0"/>
              <a:cs typeface="+mn-cs"/>
            </a:rPr>
            <a:t>GENERATION</a:t>
          </a:r>
          <a:r>
            <a:rPr lang="pt-BR" sz="1000" b="1">
              <a:latin typeface="Gadugi" panose="020B0502040204020203" pitchFamily="34" charset="0"/>
              <a:ea typeface="Gadugi" panose="020B0502040204020203" pitchFamily="34" charset="0"/>
            </a:rPr>
            <a:t> - INTEREST</a:t>
          </a:r>
        </a:p>
      </xdr:txBody>
    </xdr:sp>
    <xdr:clientData/>
  </xdr:twoCellAnchor>
  <xdr:twoCellAnchor>
    <xdr:from>
      <xdr:col>14</xdr:col>
      <xdr:colOff>141552</xdr:colOff>
      <xdr:row>29</xdr:row>
      <xdr:rowOff>143937</xdr:rowOff>
    </xdr:from>
    <xdr:to>
      <xdr:col>16</xdr:col>
      <xdr:colOff>182352</xdr:colOff>
      <xdr:row>32</xdr:row>
      <xdr:rowOff>112437</xdr:rowOff>
    </xdr:to>
    <xdr:sp macro="" textlink="">
      <xdr:nvSpPr>
        <xdr:cNvPr id="83" name="Fluxograma: Processo Alternativo 35">
          <a:hlinkClick xmlns:r="http://schemas.openxmlformats.org/officeDocument/2006/relationships" r:id="rId23"/>
          <a:extLst>
            <a:ext uri="{FF2B5EF4-FFF2-40B4-BE49-F238E27FC236}">
              <a16:creationId xmlns:a16="http://schemas.microsoft.com/office/drawing/2014/main" id="{00000000-0008-0000-0000-000053000000}"/>
            </a:ext>
          </a:extLst>
        </xdr:cNvPr>
        <xdr:cNvSpPr/>
      </xdr:nvSpPr>
      <xdr:spPr>
        <a:xfrm>
          <a:off x="8218752" y="5506512"/>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algn="ctr"/>
          <a:r>
            <a:rPr lang="pt-BR" sz="1050" b="1">
              <a:latin typeface="Gadugi" panose="020B0502040204020203" pitchFamily="34" charset="0"/>
              <a:ea typeface="Gadugi" panose="020B0502040204020203" pitchFamily="34" charset="0"/>
            </a:rPr>
            <a:t>ENERGY BALANCE</a:t>
          </a:r>
        </a:p>
      </xdr:txBody>
    </xdr:sp>
    <xdr:clientData/>
  </xdr:twoCellAnchor>
  <xdr:twoCellAnchor>
    <xdr:from>
      <xdr:col>14</xdr:col>
      <xdr:colOff>139700</xdr:colOff>
      <xdr:row>18</xdr:row>
      <xdr:rowOff>151345</xdr:rowOff>
    </xdr:from>
    <xdr:to>
      <xdr:col>16</xdr:col>
      <xdr:colOff>180500</xdr:colOff>
      <xdr:row>21</xdr:row>
      <xdr:rowOff>123020</xdr:rowOff>
    </xdr:to>
    <xdr:sp macro="" textlink="">
      <xdr:nvSpPr>
        <xdr:cNvPr id="80" name="Fluxograma: Processo Alternativo 38">
          <a:hlinkClick xmlns:r="http://schemas.openxmlformats.org/officeDocument/2006/relationships" r:id="rId24"/>
          <a:extLst>
            <a:ext uri="{FF2B5EF4-FFF2-40B4-BE49-F238E27FC236}">
              <a16:creationId xmlns:a16="http://schemas.microsoft.com/office/drawing/2014/main" id="{00000000-0008-0000-0000-000050000000}"/>
            </a:ext>
          </a:extLst>
        </xdr:cNvPr>
        <xdr:cNvSpPr/>
      </xdr:nvSpPr>
      <xdr:spPr>
        <a:xfrm>
          <a:off x="8216900" y="3418420"/>
          <a:ext cx="1260000" cy="543175"/>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ENERGY FLOW (2)</a:t>
          </a:r>
        </a:p>
      </xdr:txBody>
    </xdr:sp>
    <xdr:clientData/>
  </xdr:twoCellAnchor>
  <xdr:twoCellAnchor>
    <xdr:from>
      <xdr:col>14</xdr:col>
      <xdr:colOff>133350</xdr:colOff>
      <xdr:row>33</xdr:row>
      <xdr:rowOff>85725</xdr:rowOff>
    </xdr:from>
    <xdr:to>
      <xdr:col>16</xdr:col>
      <xdr:colOff>174150</xdr:colOff>
      <xdr:row>36</xdr:row>
      <xdr:rowOff>63750</xdr:rowOff>
    </xdr:to>
    <xdr:sp macro="" textlink="">
      <xdr:nvSpPr>
        <xdr:cNvPr id="84" name="Fluxograma: Processo Alternativo 15">
          <a:hlinkClick xmlns:r="http://schemas.openxmlformats.org/officeDocument/2006/relationships" r:id="rId25"/>
          <a:extLst>
            <a:ext uri="{FF2B5EF4-FFF2-40B4-BE49-F238E27FC236}">
              <a16:creationId xmlns:a16="http://schemas.microsoft.com/office/drawing/2014/main" id="{00000000-0008-0000-0000-000054000000}"/>
            </a:ext>
          </a:extLst>
        </xdr:cNvPr>
        <xdr:cNvSpPr/>
      </xdr:nvSpPr>
      <xdr:spPr>
        <a:xfrm>
          <a:off x="8210550" y="6210300"/>
          <a:ext cx="1260000" cy="549525"/>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algn="ctr"/>
          <a:r>
            <a:rPr lang="pt-BR" sz="1050" b="1" baseline="0">
              <a:solidFill>
                <a:schemeClr val="lt1"/>
              </a:solidFill>
              <a:effectLst/>
              <a:latin typeface="Gadugi" panose="020B0502040204020203" pitchFamily="34" charset="0"/>
              <a:ea typeface="Gadugi" panose="020B0502040204020203" pitchFamily="34" charset="0"/>
              <a:cs typeface="+mn-cs"/>
            </a:rPr>
            <a:t>WIND POWER PRICES</a:t>
          </a:r>
          <a:endParaRPr lang="pt-BR" sz="1000" b="1">
            <a:latin typeface="Gadugi" panose="020B0502040204020203" pitchFamily="34" charset="0"/>
            <a:ea typeface="Gadugi" panose="020B0502040204020203" pitchFamily="34" charset="0"/>
          </a:endParaRPr>
        </a:p>
      </xdr:txBody>
    </xdr:sp>
    <xdr:clientData/>
  </xdr:twoCellAnchor>
  <xdr:twoCellAnchor>
    <xdr:from>
      <xdr:col>5</xdr:col>
      <xdr:colOff>314325</xdr:colOff>
      <xdr:row>30</xdr:row>
      <xdr:rowOff>189444</xdr:rowOff>
    </xdr:from>
    <xdr:to>
      <xdr:col>7</xdr:col>
      <xdr:colOff>355125</xdr:colOff>
      <xdr:row>33</xdr:row>
      <xdr:rowOff>157944</xdr:rowOff>
    </xdr:to>
    <xdr:sp macro="" textlink="">
      <xdr:nvSpPr>
        <xdr:cNvPr id="70" name="Fluxograma: Processo Alternativo 39">
          <a:hlinkClick xmlns:r="http://schemas.openxmlformats.org/officeDocument/2006/relationships" r:id="rId26"/>
          <a:extLst>
            <a:ext uri="{FF2B5EF4-FFF2-40B4-BE49-F238E27FC236}">
              <a16:creationId xmlns:a16="http://schemas.microsoft.com/office/drawing/2014/main" id="{00000000-0008-0000-0000-000046000000}"/>
            </a:ext>
          </a:extLst>
        </xdr:cNvPr>
        <xdr:cNvSpPr/>
      </xdr:nvSpPr>
      <xdr:spPr>
        <a:xfrm>
          <a:off x="2905125" y="5742519"/>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lIns="0" tIns="0" rIns="0" bIns="0" rtlCol="0" anchor="ctr"/>
        <a:lstStyle/>
        <a:p>
          <a:pPr algn="ctr"/>
          <a:r>
            <a:rPr lang="pt-BR" sz="1050" b="1" baseline="0">
              <a:latin typeface="Gadugi" panose="020B0502040204020203" pitchFamily="34" charset="0"/>
              <a:ea typeface="Gadugi" panose="020B0502040204020203" pitchFamily="34" charset="0"/>
            </a:rPr>
            <a:t>SHARE CAPITAL</a:t>
          </a:r>
          <a:endParaRPr lang="pt-BR" sz="1050" b="1">
            <a:latin typeface="Gadugi" panose="020B0502040204020203" pitchFamily="34" charset="0"/>
            <a:ea typeface="Gadugi" panose="020B0502040204020203" pitchFamily="34" charset="0"/>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3" name="CaixaDeTexto 52">
          <a:extLst>
            <a:ext uri="{FF2B5EF4-FFF2-40B4-BE49-F238E27FC236}">
              <a16:creationId xmlns:a16="http://schemas.microsoft.com/office/drawing/2014/main" id="{00000000-0008-0000-0000-00003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X1A0T</a:t>
          </a:r>
        </a:p>
      </xdr:txBody>
    </xdr:sp>
    <xdr:clientData/>
  </xdr:twoCellAnchor>
  <xdr:twoCellAnchor>
    <xdr:from>
      <xdr:col>5</xdr:col>
      <xdr:colOff>95250</xdr:colOff>
      <xdr:row>0</xdr:row>
      <xdr:rowOff>60510</xdr:rowOff>
    </xdr:from>
    <xdr:to>
      <xdr:col>7</xdr:col>
      <xdr:colOff>600075</xdr:colOff>
      <xdr:row>1</xdr:row>
      <xdr:rowOff>95251</xdr:rowOff>
    </xdr:to>
    <xdr:sp macro="" textlink="">
      <xdr:nvSpPr>
        <xdr:cNvPr id="6" name="Título 1">
          <a:extLst>
            <a:ext uri="{FF2B5EF4-FFF2-40B4-BE49-F238E27FC236}">
              <a16:creationId xmlns:a16="http://schemas.microsoft.com/office/drawing/2014/main" id="{00000000-0008-0000-0000-000006000000}"/>
            </a:ext>
          </a:extLst>
        </xdr:cNvPr>
        <xdr:cNvSpPr txBox="1">
          <a:spLocks/>
        </xdr:cNvSpPr>
      </xdr:nvSpPr>
      <xdr:spPr>
        <a:xfrm>
          <a:off x="2847975" y="60510"/>
          <a:ext cx="1724025" cy="234766"/>
        </a:xfrm>
        <a:prstGeom prst="rect">
          <a:avLst/>
        </a:prstGeom>
        <a:noFill/>
      </xdr:spPr>
      <xdr:txBody>
        <a:bodyPr vert="horz" wrap="square" lIns="91440" tIns="45720" rIns="91440" bIns="45720" rtlCol="0" anchor="ctr">
          <a:noAutofit/>
        </a:bodyPr>
        <a:lstStyle>
          <a:defPPr>
            <a:defRPr lang="pt-BR"/>
          </a:defPPr>
          <a:lvl1pPr marL="0" algn="l" defTabSz="1651747" rtl="0" eaLnBrk="1" latinLnBrk="0" hangingPunct="1">
            <a:defRPr sz="3251" kern="1200">
              <a:solidFill>
                <a:schemeClr val="tx1"/>
              </a:solidFill>
              <a:latin typeface="+mn-lt"/>
              <a:ea typeface="+mn-ea"/>
              <a:cs typeface="+mn-cs"/>
            </a:defRPr>
          </a:lvl1pPr>
          <a:lvl2pPr marL="825873" algn="l" defTabSz="1651747" rtl="0" eaLnBrk="1" latinLnBrk="0" hangingPunct="1">
            <a:defRPr sz="3251" kern="1200">
              <a:solidFill>
                <a:schemeClr val="tx1"/>
              </a:solidFill>
              <a:latin typeface="+mn-lt"/>
              <a:ea typeface="+mn-ea"/>
              <a:cs typeface="+mn-cs"/>
            </a:defRPr>
          </a:lvl2pPr>
          <a:lvl3pPr marL="1651747" algn="l" defTabSz="1651747" rtl="0" eaLnBrk="1" latinLnBrk="0" hangingPunct="1">
            <a:defRPr sz="3251" kern="1200">
              <a:solidFill>
                <a:schemeClr val="tx1"/>
              </a:solidFill>
              <a:latin typeface="+mn-lt"/>
              <a:ea typeface="+mn-ea"/>
              <a:cs typeface="+mn-cs"/>
            </a:defRPr>
          </a:lvl3pPr>
          <a:lvl4pPr marL="2477619" algn="l" defTabSz="1651747" rtl="0" eaLnBrk="1" latinLnBrk="0" hangingPunct="1">
            <a:defRPr sz="3251" kern="1200">
              <a:solidFill>
                <a:schemeClr val="tx1"/>
              </a:solidFill>
              <a:latin typeface="+mn-lt"/>
              <a:ea typeface="+mn-ea"/>
              <a:cs typeface="+mn-cs"/>
            </a:defRPr>
          </a:lvl4pPr>
          <a:lvl5pPr marL="3303492" algn="l" defTabSz="1651747" rtl="0" eaLnBrk="1" latinLnBrk="0" hangingPunct="1">
            <a:defRPr sz="3251" kern="1200">
              <a:solidFill>
                <a:schemeClr val="tx1"/>
              </a:solidFill>
              <a:latin typeface="+mn-lt"/>
              <a:ea typeface="+mn-ea"/>
              <a:cs typeface="+mn-cs"/>
            </a:defRPr>
          </a:lvl5pPr>
          <a:lvl6pPr marL="4129364" algn="l" defTabSz="1651747" rtl="0" eaLnBrk="1" latinLnBrk="0" hangingPunct="1">
            <a:defRPr sz="3251" kern="1200">
              <a:solidFill>
                <a:schemeClr val="tx1"/>
              </a:solidFill>
              <a:latin typeface="+mn-lt"/>
              <a:ea typeface="+mn-ea"/>
              <a:cs typeface="+mn-cs"/>
            </a:defRPr>
          </a:lvl6pPr>
          <a:lvl7pPr marL="4955238" algn="l" defTabSz="1651747" rtl="0" eaLnBrk="1" latinLnBrk="0" hangingPunct="1">
            <a:defRPr sz="3251" kern="1200">
              <a:solidFill>
                <a:schemeClr val="tx1"/>
              </a:solidFill>
              <a:latin typeface="+mn-lt"/>
              <a:ea typeface="+mn-ea"/>
              <a:cs typeface="+mn-cs"/>
            </a:defRPr>
          </a:lvl7pPr>
          <a:lvl8pPr marL="5781111" algn="l" defTabSz="1651747" rtl="0" eaLnBrk="1" latinLnBrk="0" hangingPunct="1">
            <a:defRPr sz="3251" kern="1200">
              <a:solidFill>
                <a:schemeClr val="tx1"/>
              </a:solidFill>
              <a:latin typeface="+mn-lt"/>
              <a:ea typeface="+mn-ea"/>
              <a:cs typeface="+mn-cs"/>
            </a:defRPr>
          </a:lvl8pPr>
          <a:lvl9pPr marL="6606983" algn="l" defTabSz="1651747" rtl="0" eaLnBrk="1" latinLnBrk="0" hangingPunct="1">
            <a:defRPr sz="3251" kern="1200">
              <a:solidFill>
                <a:schemeClr val="tx1"/>
              </a:solidFill>
              <a:latin typeface="+mn-lt"/>
              <a:ea typeface="+mn-ea"/>
              <a:cs typeface="+mn-cs"/>
            </a:defRPr>
          </a:lvl9pPr>
        </a:lstStyle>
        <a:p>
          <a:pPr algn="ctr"/>
          <a:r>
            <a:rPr lang="pt-BR" sz="2000" b="0" spc="300">
              <a:solidFill>
                <a:schemeClr val="bg1"/>
              </a:solidFill>
              <a:effectLst>
                <a:outerShdw blurRad="38100" dist="38100" dir="2700000" algn="tl">
                  <a:srgbClr val="000000">
                    <a:alpha val="43137"/>
                  </a:srgbClr>
                </a:outerShdw>
              </a:effectLst>
              <a:latin typeface="+mn-lt"/>
              <a:ea typeface="Gadugi" panose="020B0502040204020203" pitchFamily="34" charset="0"/>
            </a:rPr>
            <a:t>RESULTS</a:t>
          </a:r>
          <a:endParaRPr lang="pt-BR" sz="3200" b="0" spc="300">
            <a:solidFill>
              <a:schemeClr val="bg1"/>
            </a:solidFill>
            <a:effectLst>
              <a:outerShdw blurRad="38100" dist="38100" dir="2700000" algn="tl">
                <a:srgbClr val="000000">
                  <a:alpha val="43137"/>
                </a:srgbClr>
              </a:outerShdw>
            </a:effectLst>
            <a:latin typeface="+mn-lt"/>
            <a:ea typeface="Gadugi" panose="020B0502040204020203" pitchFamily="34" charset="0"/>
          </a:endParaRPr>
        </a:p>
      </xdr:txBody>
    </xdr:sp>
    <xdr:clientData/>
  </xdr:twoCellAnchor>
  <xdr:twoCellAnchor>
    <xdr:from>
      <xdr:col>5</xdr:col>
      <xdr:colOff>29007</xdr:colOff>
      <xdr:row>1</xdr:row>
      <xdr:rowOff>21000</xdr:rowOff>
    </xdr:from>
    <xdr:to>
      <xdr:col>8</xdr:col>
      <xdr:colOff>53340</xdr:colOff>
      <xdr:row>6</xdr:row>
      <xdr:rowOff>19294</xdr:rowOff>
    </xdr:to>
    <xdr:sp macro="" textlink="">
      <xdr:nvSpPr>
        <xdr:cNvPr id="7" name="CaixaDeTexto 1">
          <a:extLst>
            <a:ext uri="{FF2B5EF4-FFF2-40B4-BE49-F238E27FC236}">
              <a16:creationId xmlns:a16="http://schemas.microsoft.com/office/drawing/2014/main" id="{00000000-0008-0000-0000-000007000000}"/>
            </a:ext>
          </a:extLst>
        </xdr:cNvPr>
        <xdr:cNvSpPr txBox="1"/>
      </xdr:nvSpPr>
      <xdr:spPr>
        <a:xfrm>
          <a:off x="2835707" y="198800"/>
          <a:ext cx="1891233" cy="887294"/>
        </a:xfrm>
        <a:prstGeom prst="rect">
          <a:avLst/>
        </a:prstGeom>
        <a:noFill/>
      </xdr:spPr>
      <xdr:txBody>
        <a:bodyPr wrap="square" rtlCol="0">
          <a:spAutoFit/>
        </a:bodyPr>
        <a:lstStyle>
          <a:defPPr>
            <a:defRPr lang="pt-BR"/>
          </a:defPPr>
          <a:lvl1pPr marL="0" algn="l" defTabSz="1651747" rtl="0" eaLnBrk="1" latinLnBrk="0" hangingPunct="1">
            <a:defRPr sz="3251" kern="1200">
              <a:solidFill>
                <a:schemeClr val="tx1"/>
              </a:solidFill>
              <a:latin typeface="+mn-lt"/>
              <a:ea typeface="+mn-ea"/>
              <a:cs typeface="+mn-cs"/>
            </a:defRPr>
          </a:lvl1pPr>
          <a:lvl2pPr marL="825873" algn="l" defTabSz="1651747" rtl="0" eaLnBrk="1" latinLnBrk="0" hangingPunct="1">
            <a:defRPr sz="3251" kern="1200">
              <a:solidFill>
                <a:schemeClr val="tx1"/>
              </a:solidFill>
              <a:latin typeface="+mn-lt"/>
              <a:ea typeface="+mn-ea"/>
              <a:cs typeface="+mn-cs"/>
            </a:defRPr>
          </a:lvl2pPr>
          <a:lvl3pPr marL="1651747" algn="l" defTabSz="1651747" rtl="0" eaLnBrk="1" latinLnBrk="0" hangingPunct="1">
            <a:defRPr sz="3251" kern="1200">
              <a:solidFill>
                <a:schemeClr val="tx1"/>
              </a:solidFill>
              <a:latin typeface="+mn-lt"/>
              <a:ea typeface="+mn-ea"/>
              <a:cs typeface="+mn-cs"/>
            </a:defRPr>
          </a:lvl3pPr>
          <a:lvl4pPr marL="2477619" algn="l" defTabSz="1651747" rtl="0" eaLnBrk="1" latinLnBrk="0" hangingPunct="1">
            <a:defRPr sz="3251" kern="1200">
              <a:solidFill>
                <a:schemeClr val="tx1"/>
              </a:solidFill>
              <a:latin typeface="+mn-lt"/>
              <a:ea typeface="+mn-ea"/>
              <a:cs typeface="+mn-cs"/>
            </a:defRPr>
          </a:lvl4pPr>
          <a:lvl5pPr marL="3303492" algn="l" defTabSz="1651747" rtl="0" eaLnBrk="1" latinLnBrk="0" hangingPunct="1">
            <a:defRPr sz="3251" kern="1200">
              <a:solidFill>
                <a:schemeClr val="tx1"/>
              </a:solidFill>
              <a:latin typeface="+mn-lt"/>
              <a:ea typeface="+mn-ea"/>
              <a:cs typeface="+mn-cs"/>
            </a:defRPr>
          </a:lvl5pPr>
          <a:lvl6pPr marL="4129364" algn="l" defTabSz="1651747" rtl="0" eaLnBrk="1" latinLnBrk="0" hangingPunct="1">
            <a:defRPr sz="3251" kern="1200">
              <a:solidFill>
                <a:schemeClr val="tx1"/>
              </a:solidFill>
              <a:latin typeface="+mn-lt"/>
              <a:ea typeface="+mn-ea"/>
              <a:cs typeface="+mn-cs"/>
            </a:defRPr>
          </a:lvl6pPr>
          <a:lvl7pPr marL="4955238" algn="l" defTabSz="1651747" rtl="0" eaLnBrk="1" latinLnBrk="0" hangingPunct="1">
            <a:defRPr sz="3251" kern="1200">
              <a:solidFill>
                <a:schemeClr val="tx1"/>
              </a:solidFill>
              <a:latin typeface="+mn-lt"/>
              <a:ea typeface="+mn-ea"/>
              <a:cs typeface="+mn-cs"/>
            </a:defRPr>
          </a:lvl7pPr>
          <a:lvl8pPr marL="5781111" algn="l" defTabSz="1651747" rtl="0" eaLnBrk="1" latinLnBrk="0" hangingPunct="1">
            <a:defRPr sz="3251" kern="1200">
              <a:solidFill>
                <a:schemeClr val="tx1"/>
              </a:solidFill>
              <a:latin typeface="+mn-lt"/>
              <a:ea typeface="+mn-ea"/>
              <a:cs typeface="+mn-cs"/>
            </a:defRPr>
          </a:lvl8pPr>
          <a:lvl9pPr marL="6606983" algn="l" defTabSz="1651747" rtl="0" eaLnBrk="1" latinLnBrk="0" hangingPunct="1">
            <a:defRPr sz="3251" kern="1200">
              <a:solidFill>
                <a:schemeClr val="tx1"/>
              </a:solidFill>
              <a:latin typeface="+mn-lt"/>
              <a:ea typeface="+mn-ea"/>
              <a:cs typeface="+mn-cs"/>
            </a:defRPr>
          </a:lvl9pPr>
        </a:lstStyle>
        <a:p>
          <a:r>
            <a:rPr lang="pt-BR" sz="5400" spc="-300">
              <a:solidFill>
                <a:schemeClr val="bg1"/>
              </a:solidFill>
              <a:effectLst>
                <a:outerShdw blurRad="38100" dist="38100" dir="2700000" algn="tl">
                  <a:srgbClr val="000000">
                    <a:alpha val="43137"/>
                  </a:srgbClr>
                </a:outerShdw>
              </a:effectLst>
              <a:latin typeface="72 Black" panose="020B0A04030603020204" pitchFamily="34" charset="0"/>
              <a:cs typeface="72 Black" panose="020B0A04030603020204" pitchFamily="34" charset="0"/>
            </a:rPr>
            <a:t>1Q</a:t>
          </a:r>
          <a:r>
            <a:rPr lang="pt-BR" sz="5400" spc="-300">
              <a:ln>
                <a:solidFill>
                  <a:schemeClr val="bg1"/>
                </a:solidFill>
              </a:ln>
              <a:noFill/>
              <a:effectLst>
                <a:outerShdw blurRad="38100" dist="38100" dir="2700000" algn="tl">
                  <a:srgbClr val="000000">
                    <a:alpha val="43137"/>
                  </a:srgbClr>
                </a:outerShdw>
              </a:effectLst>
              <a:latin typeface="72 Black" panose="020B0A04030603020204" pitchFamily="34" charset="0"/>
              <a:cs typeface="72 Black" panose="020B0A04030603020204" pitchFamily="34" charset="0"/>
            </a:rPr>
            <a:t>25</a:t>
          </a:r>
        </a:p>
      </xdr:txBody>
    </xdr:sp>
    <xdr:clientData/>
  </xdr:twoCellAnchor>
  <xdr:twoCellAnchor>
    <xdr:from>
      <xdr:col>5</xdr:col>
      <xdr:colOff>104775</xdr:colOff>
      <xdr:row>1</xdr:row>
      <xdr:rowOff>142875</xdr:rowOff>
    </xdr:from>
    <xdr:to>
      <xdr:col>7</xdr:col>
      <xdr:colOff>590550</xdr:colOff>
      <xdr:row>1</xdr:row>
      <xdr:rowOff>152400</xdr:rowOff>
    </xdr:to>
    <xdr:cxnSp macro="">
      <xdr:nvCxnSpPr>
        <xdr:cNvPr id="15" name="Conector reto 14">
          <a:extLst>
            <a:ext uri="{FF2B5EF4-FFF2-40B4-BE49-F238E27FC236}">
              <a16:creationId xmlns:a16="http://schemas.microsoft.com/office/drawing/2014/main" id="{00000000-0008-0000-0000-00000F000000}"/>
            </a:ext>
          </a:extLst>
        </xdr:cNvPr>
        <xdr:cNvCxnSpPr/>
      </xdr:nvCxnSpPr>
      <xdr:spPr>
        <a:xfrm>
          <a:off x="2857500" y="342900"/>
          <a:ext cx="1704975" cy="9525"/>
        </a:xfrm>
        <a:prstGeom prst="line">
          <a:avLst/>
        </a:prstGeom>
        <a:ln>
          <a:solidFill>
            <a:schemeClr val="bg1"/>
          </a:solidFill>
        </a:ln>
        <a:effectLst>
          <a:glow rad="63500">
            <a:schemeClr val="accent3">
              <a:satMod val="175000"/>
              <a:alpha val="40000"/>
            </a:schemeClr>
          </a:glo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491331</xdr:colOff>
      <xdr:row>18</xdr:row>
      <xdr:rowOff>121446</xdr:rowOff>
    </xdr:from>
    <xdr:to>
      <xdr:col>11</xdr:col>
      <xdr:colOff>532131</xdr:colOff>
      <xdr:row>21</xdr:row>
      <xdr:rowOff>89946</xdr:rowOff>
    </xdr:to>
    <xdr:sp macro="" textlink="">
      <xdr:nvSpPr>
        <xdr:cNvPr id="272" name="Fluxograma: Processo Alternativo 21">
          <a:hlinkClick xmlns:r="http://schemas.openxmlformats.org/officeDocument/2006/relationships" r:id="rId27"/>
          <a:extLst>
            <a:ext uri="{FF2B5EF4-FFF2-40B4-BE49-F238E27FC236}">
              <a16:creationId xmlns:a16="http://schemas.microsoft.com/office/drawing/2014/main" id="{00000000-0008-0000-0000-000010010000}"/>
            </a:ext>
          </a:extLst>
        </xdr:cNvPr>
        <xdr:cNvSpPr/>
      </xdr:nvSpPr>
      <xdr:spPr>
        <a:xfrm>
          <a:off x="5658644" y="3550446"/>
          <a:ext cx="1255237"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t"/>
        <a:lstStyle/>
        <a:p>
          <a:pPr algn="ctr"/>
          <a:r>
            <a:rPr lang="pt-BR" sz="950" b="1">
              <a:latin typeface="Gadugi" panose="020B0502040204020203" pitchFamily="34" charset="0"/>
              <a:ea typeface="Gadugi" panose="020B0502040204020203" pitchFamily="34" charset="0"/>
            </a:rPr>
            <a:t>COPEL DIS </a:t>
          </a:r>
        </a:p>
        <a:p>
          <a:pPr algn="ctr"/>
          <a:r>
            <a:rPr lang="pt-BR" sz="950" b="1">
              <a:solidFill>
                <a:schemeClr val="lt1"/>
              </a:solidFill>
              <a:effectLst/>
              <a:latin typeface="Gadugi" panose="020B0502040204020203" pitchFamily="34" charset="0"/>
              <a:ea typeface="Gadugi" panose="020B0502040204020203" pitchFamily="34" charset="0"/>
              <a:cs typeface="+mn-cs"/>
            </a:rPr>
            <a:t>REVENUE</a:t>
          </a:r>
          <a:endParaRPr lang="pt-BR" sz="950">
            <a:effectLst/>
            <a:latin typeface="Gadugi" panose="020B0502040204020203" pitchFamily="34" charset="0"/>
            <a:ea typeface="Gadugi" panose="020B0502040204020203" pitchFamily="34" charset="0"/>
          </a:endParaRPr>
        </a:p>
        <a:p>
          <a:pPr algn="ctr"/>
          <a:endParaRPr lang="pt-BR" sz="950" b="1">
            <a:latin typeface="Gadugi" panose="020B0502040204020203" pitchFamily="34" charset="0"/>
            <a:ea typeface="Gadugi" panose="020B0502040204020203" pitchFamily="34" charset="0"/>
          </a:endParaRPr>
        </a:p>
      </xdr:txBody>
    </xdr:sp>
    <xdr:clientData/>
  </xdr:twoCellAnchor>
  <xdr:twoCellAnchor>
    <xdr:from>
      <xdr:col>4</xdr:col>
      <xdr:colOff>178594</xdr:colOff>
      <xdr:row>6</xdr:row>
      <xdr:rowOff>23812</xdr:rowOff>
    </xdr:from>
    <xdr:to>
      <xdr:col>23</xdr:col>
      <xdr:colOff>236802</xdr:colOff>
      <xdr:row>6</xdr:row>
      <xdr:rowOff>23812</xdr:rowOff>
    </xdr:to>
    <xdr:cxnSp macro="">
      <xdr:nvCxnSpPr>
        <xdr:cNvPr id="3" name="Conector reto 30">
          <a:extLst>
            <a:ext uri="{FF2B5EF4-FFF2-40B4-BE49-F238E27FC236}">
              <a16:creationId xmlns:a16="http://schemas.microsoft.com/office/drawing/2014/main" id="{00000000-0008-0000-0000-000003000000}"/>
            </a:ext>
          </a:extLst>
        </xdr:cNvPr>
        <xdr:cNvCxnSpPr/>
      </xdr:nvCxnSpPr>
      <xdr:spPr>
        <a:xfrm>
          <a:off x="2309813" y="1166812"/>
          <a:ext cx="11154833" cy="0"/>
        </a:xfrm>
        <a:prstGeom prst="line">
          <a:avLst/>
        </a:prstGeom>
        <a:ln>
          <a:solidFill>
            <a:schemeClr val="bg1"/>
          </a:solidFill>
        </a:ln>
        <a:effectLst>
          <a:glow rad="63500">
            <a:schemeClr val="accent3">
              <a:satMod val="175000"/>
              <a:alpha val="40000"/>
            </a:schemeClr>
          </a:glo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18</xdr:col>
      <xdr:colOff>266700</xdr:colOff>
      <xdr:row>0</xdr:row>
      <xdr:rowOff>139700</xdr:rowOff>
    </xdr:from>
    <xdr:to>
      <xdr:col>21</xdr:col>
      <xdr:colOff>526543</xdr:colOff>
      <xdr:row>5</xdr:row>
      <xdr:rowOff>97905</xdr:rowOff>
    </xdr:to>
    <xdr:pic>
      <xdr:nvPicPr>
        <xdr:cNvPr id="5" name="Imagem 4" descr="Logotipo&#10;&#10;Descrição gerada automaticamente">
          <a:extLst>
            <a:ext uri="{FF2B5EF4-FFF2-40B4-BE49-F238E27FC236}">
              <a16:creationId xmlns:a16="http://schemas.microsoft.com/office/drawing/2014/main" id="{984CA4CB-C0D5-4363-845C-50B8AE6F6250}"/>
            </a:ext>
          </a:extLst>
        </xdr:cNvPr>
        <xdr:cNvPicPr>
          <a:picLocks noChangeAspect="1"/>
        </xdr:cNvPicPr>
      </xdr:nvPicPr>
      <xdr:blipFill rotWithShape="1">
        <a:blip xmlns:r="http://schemas.openxmlformats.org/officeDocument/2006/relationships" r:embed="rId28" cstate="print">
          <a:extLst>
            <a:ext uri="{28A0092B-C50C-407E-A947-70E740481C1C}">
              <a14:useLocalDpi xmlns:a14="http://schemas.microsoft.com/office/drawing/2010/main" val="0"/>
            </a:ext>
          </a:extLst>
        </a:blip>
        <a:srcRect b="64953"/>
        <a:stretch/>
      </xdr:blipFill>
      <xdr:spPr>
        <a:xfrm>
          <a:off x="11163300" y="139700"/>
          <a:ext cx="2126743" cy="847205"/>
        </a:xfrm>
        <a:prstGeom prst="rect">
          <a:avLst/>
        </a:prstGeom>
        <a:effectLst>
          <a:outerShdw blurRad="50800" dist="38100" dir="2700000" algn="tl" rotWithShape="0">
            <a:prstClr val="black">
              <a:alpha val="40000"/>
            </a:prstClr>
          </a:outerShdw>
        </a:effec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47625</xdr:colOff>
      <xdr:row>4</xdr:row>
      <xdr:rowOff>57150</xdr:rowOff>
    </xdr:to>
    <xdr:pic>
      <xdr:nvPicPr>
        <xdr:cNvPr id="2" name="Imagem 7">
          <a:extLst>
            <a:ext uri="{FF2B5EF4-FFF2-40B4-BE49-F238E27FC236}">
              <a16:creationId xmlns:a16="http://schemas.microsoft.com/office/drawing/2014/main" id="{00000000-0008-0000-0900-000002000000}"/>
            </a:ext>
          </a:extLst>
        </xdr:cNvPr>
        <xdr:cNvPicPr>
          <a:picLocks noChangeAspect="1"/>
        </xdr:cNvPicPr>
      </xdr:nvPicPr>
      <xdr:blipFill rotWithShape="1">
        <a:blip xmlns:r="http://schemas.openxmlformats.org/officeDocument/2006/relationships" r:embed="rId1"/>
        <a:srcRect r="32746"/>
        <a:stretch/>
      </xdr:blipFill>
      <xdr:spPr>
        <a:xfrm>
          <a:off x="133350" y="0"/>
          <a:ext cx="6486525" cy="1076325"/>
        </a:xfrm>
        <a:prstGeom prst="rect">
          <a:avLst/>
        </a:prstGeom>
      </xdr:spPr>
    </xdr:pic>
    <xdr:clientData/>
  </xdr:twoCellAnchor>
  <xdr:oneCellAnchor>
    <xdr:from>
      <xdr:col>1</xdr:col>
      <xdr:colOff>0</xdr:colOff>
      <xdr:row>3</xdr:row>
      <xdr:rowOff>95250</xdr:rowOff>
    </xdr:from>
    <xdr:ext cx="4079322" cy="342786"/>
    <xdr:sp macro="" textlink="">
      <xdr:nvSpPr>
        <xdr:cNvPr id="9" name="CaixaDeTexto 2">
          <a:extLst>
            <a:ext uri="{FF2B5EF4-FFF2-40B4-BE49-F238E27FC236}">
              <a16:creationId xmlns:a16="http://schemas.microsoft.com/office/drawing/2014/main" id="{00000000-0008-0000-0900-000009000000}"/>
            </a:ext>
            <a:ext uri="{147F2762-F138-4A5C-976F-8EAC2B608ADB}">
              <a16:predDERef xmlns:a16="http://schemas.microsoft.com/office/drawing/2014/main" pred="{33B59BFF-FCAB-4358-A1BD-C1EEB03D1565}"/>
            </a:ext>
          </a:extLst>
        </xdr:cNvPr>
        <xdr:cNvSpPr txBox="1"/>
      </xdr:nvSpPr>
      <xdr:spPr>
        <a:xfrm>
          <a:off x="130969" y="666750"/>
          <a:ext cx="407932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 RESULT BY SUBSIDIARY &gt; COPEL DIS</a:t>
          </a: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4" name="CaixaDeTexto 1">
          <a:extLst>
            <a:ext uri="{FF2B5EF4-FFF2-40B4-BE49-F238E27FC236}">
              <a16:creationId xmlns:a16="http://schemas.microsoft.com/office/drawing/2014/main" id="{00000000-0008-0000-0900-000004000000}"/>
            </a:ext>
            <a:ext uri="{147F2762-F138-4A5C-976F-8EAC2B608ADB}">
              <a16:predDERef xmlns:a16="http://schemas.microsoft.com/office/drawing/2014/main" pred="{076B42E6-6BDB-4079-82AE-E85F34044A3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X8A0T</a:t>
          </a:r>
        </a:p>
      </xdr:txBody>
    </xdr:sp>
    <xdr:clientData/>
  </xdr:twoCellAnchor>
  <xdr:twoCellAnchor>
    <xdr:from>
      <xdr:col>3</xdr:col>
      <xdr:colOff>819150</xdr:colOff>
      <xdr:row>0</xdr:row>
      <xdr:rowOff>9525</xdr:rowOff>
    </xdr:from>
    <xdr:to>
      <xdr:col>4</xdr:col>
      <xdr:colOff>600844</xdr:colOff>
      <xdr:row>2</xdr:row>
      <xdr:rowOff>152400</xdr:rowOff>
    </xdr:to>
    <xdr:sp macro="" textlink="">
      <xdr:nvSpPr>
        <xdr:cNvPr id="5" name="Seta para a Esquerda 4">
          <a:hlinkClick xmlns:r="http://schemas.openxmlformats.org/officeDocument/2006/relationships" r:id="rId2"/>
          <a:extLst>
            <a:ext uri="{FF2B5EF4-FFF2-40B4-BE49-F238E27FC236}">
              <a16:creationId xmlns:a16="http://schemas.microsoft.com/office/drawing/2014/main" id="{00000000-0008-0000-0900-000005000000}"/>
            </a:ext>
            <a:ext uri="{147F2762-F138-4A5C-976F-8EAC2B608ADB}">
              <a16:predDERef xmlns:a16="http://schemas.microsoft.com/office/drawing/2014/main" pred="{00000000-0008-0000-0900-000004000000}"/>
            </a:ext>
          </a:extLst>
        </xdr:cNvPr>
        <xdr:cNvSpPr/>
      </xdr:nvSpPr>
      <xdr:spPr>
        <a:xfrm>
          <a:off x="5715000" y="9525"/>
          <a:ext cx="74371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6" name="CaixaDeTexto 4">
          <a:extLst>
            <a:ext uri="{FF2B5EF4-FFF2-40B4-BE49-F238E27FC236}">
              <a16:creationId xmlns:a16="http://schemas.microsoft.com/office/drawing/2014/main" id="{00000000-0008-0000-0900-000006000000}"/>
            </a:ext>
            <a:ext uri="{147F2762-F138-4A5C-976F-8EAC2B608ADB}">
              <a16:predDERef xmlns:a16="http://schemas.microsoft.com/office/drawing/2014/main" pred="{B0C9F667-C758-4532-B0AC-5D0C87C43F3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X8A0T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326390</xdr:colOff>
      <xdr:row>0</xdr:row>
      <xdr:rowOff>0</xdr:rowOff>
    </xdr:from>
    <xdr:to>
      <xdr:col>5</xdr:col>
      <xdr:colOff>106563</xdr:colOff>
      <xdr:row>4</xdr:row>
      <xdr:rowOff>30698</xdr:rowOff>
    </xdr:to>
    <xdr:grpSp>
      <xdr:nvGrpSpPr>
        <xdr:cNvPr id="2" name="Agrupar 1">
          <a:extLst>
            <a:ext uri="{FF2B5EF4-FFF2-40B4-BE49-F238E27FC236}">
              <a16:creationId xmlns:a16="http://schemas.microsoft.com/office/drawing/2014/main" id="{00000000-0008-0000-0A00-000002000000}"/>
            </a:ext>
          </a:extLst>
        </xdr:cNvPr>
        <xdr:cNvGrpSpPr/>
      </xdr:nvGrpSpPr>
      <xdr:grpSpPr>
        <a:xfrm>
          <a:off x="173990" y="0"/>
          <a:ext cx="5895223" cy="1049873"/>
          <a:chOff x="326390" y="0"/>
          <a:chExt cx="6626860" cy="1027648"/>
        </a:xfrm>
      </xdr:grpSpPr>
      <xdr:pic>
        <xdr:nvPicPr>
          <xdr:cNvPr id="5" name="Imagem 4">
            <a:extLst>
              <a:ext uri="{FF2B5EF4-FFF2-40B4-BE49-F238E27FC236}">
                <a16:creationId xmlns:a16="http://schemas.microsoft.com/office/drawing/2014/main" id="{00000000-0008-0000-0A00-000005000000}"/>
              </a:ext>
            </a:extLst>
          </xdr:cNvPr>
          <xdr:cNvPicPr>
            <a:picLocks noChangeAspect="1"/>
          </xdr:cNvPicPr>
        </xdr:nvPicPr>
        <xdr:blipFill rotWithShape="1">
          <a:blip xmlns:r="http://schemas.openxmlformats.org/officeDocument/2006/relationships" r:embed="rId1"/>
          <a:srcRect r="53233"/>
          <a:stretch/>
        </xdr:blipFill>
        <xdr:spPr>
          <a:xfrm>
            <a:off x="326390" y="0"/>
            <a:ext cx="6626860" cy="1027648"/>
          </a:xfrm>
          <a:prstGeom prst="rect">
            <a:avLst/>
          </a:prstGeom>
        </xdr:spPr>
      </xdr:pic>
      <xdr:pic>
        <xdr:nvPicPr>
          <xdr:cNvPr id="6" name="Imagem 5">
            <a:extLst>
              <a:ext uri="{FF2B5EF4-FFF2-40B4-BE49-F238E27FC236}">
                <a16:creationId xmlns:a16="http://schemas.microsoft.com/office/drawing/2014/main" id="{00000000-0008-0000-0A00-000006000000}"/>
              </a:ext>
            </a:extLst>
          </xdr:cNvPr>
          <xdr:cNvPicPr>
            <a:picLocks noChangeAspect="1"/>
          </xdr:cNvPicPr>
        </xdr:nvPicPr>
        <xdr:blipFill rotWithShape="1">
          <a:blip xmlns:r="http://schemas.openxmlformats.org/officeDocument/2006/relationships" r:embed="rId2"/>
          <a:srcRect b="11753"/>
          <a:stretch/>
        </xdr:blipFill>
        <xdr:spPr>
          <a:xfrm>
            <a:off x="337820" y="1"/>
            <a:ext cx="6163821" cy="615342"/>
          </a:xfrm>
          <a:prstGeom prst="rect">
            <a:avLst/>
          </a:prstGeom>
        </xdr:spPr>
      </xdr:pic>
    </xdr:grpSp>
    <xdr:clientData/>
  </xdr:twoCellAnchor>
  <xdr:oneCellAnchor>
    <xdr:from>
      <xdr:col>0</xdr:col>
      <xdr:colOff>152400</xdr:colOff>
      <xdr:row>3</xdr:row>
      <xdr:rowOff>104775</xdr:rowOff>
    </xdr:from>
    <xdr:ext cx="5819991" cy="342786"/>
    <xdr:sp macro="" textlink="">
      <xdr:nvSpPr>
        <xdr:cNvPr id="8" name="CaixaDeTexto 2">
          <a:extLst>
            <a:ext uri="{FF2B5EF4-FFF2-40B4-BE49-F238E27FC236}">
              <a16:creationId xmlns:a16="http://schemas.microsoft.com/office/drawing/2014/main" id="{00000000-0008-0000-0A00-000008000000}"/>
            </a:ext>
            <a:ext uri="{147F2762-F138-4A5C-976F-8EAC2B608ADB}">
              <a16:predDERef xmlns:a16="http://schemas.microsoft.com/office/drawing/2014/main" pred="{00000000-0008-0000-0A00-000002000000}"/>
            </a:ext>
          </a:extLst>
        </xdr:cNvPr>
        <xdr:cNvSpPr txBox="1"/>
      </xdr:nvSpPr>
      <xdr:spPr>
        <a:xfrm>
          <a:off x="152400" y="676275"/>
          <a:ext cx="581999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 RESULT BY SUBSIDIARY &gt; </a:t>
          </a:r>
          <a:r>
            <a:rPr lang="pt-BR" sz="1600" b="1" baseline="0">
              <a:solidFill>
                <a:schemeClr val="bg1"/>
              </a:solidFill>
            </a:rPr>
            <a:t>COPEL COM (MERCADO LIVRE)</a:t>
          </a:r>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00000000-0008-0000-0A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X9A0T</a:t>
          </a:r>
        </a:p>
      </xdr:txBody>
    </xdr:sp>
    <xdr:clientData/>
  </xdr:twoCellAnchor>
  <xdr:twoCellAnchor>
    <xdr:from>
      <xdr:col>3</xdr:col>
      <xdr:colOff>838200</xdr:colOff>
      <xdr:row>0</xdr:row>
      <xdr:rowOff>38100</xdr:rowOff>
    </xdr:from>
    <xdr:to>
      <xdr:col>5</xdr:col>
      <xdr:colOff>95249</xdr:colOff>
      <xdr:row>2</xdr:row>
      <xdr:rowOff>180975</xdr:rowOff>
    </xdr:to>
    <xdr:sp macro="" textlink="">
      <xdr:nvSpPr>
        <xdr:cNvPr id="10" name="Seta para a Esquerda 6">
          <a:hlinkClick xmlns:r="http://schemas.openxmlformats.org/officeDocument/2006/relationships" r:id="rId3"/>
          <a:extLst>
            <a:ext uri="{FF2B5EF4-FFF2-40B4-BE49-F238E27FC236}">
              <a16:creationId xmlns:a16="http://schemas.microsoft.com/office/drawing/2014/main" id="{00000000-0008-0000-0A00-00000A000000}"/>
            </a:ext>
            <a:ext uri="{147F2762-F138-4A5C-976F-8EAC2B608ADB}">
              <a16:predDERef xmlns:a16="http://schemas.microsoft.com/office/drawing/2014/main" pred="{00000000-0008-0000-0A00-000004000000}"/>
            </a:ext>
          </a:extLst>
        </xdr:cNvPr>
        <xdr:cNvSpPr/>
      </xdr:nvSpPr>
      <xdr:spPr>
        <a:xfrm>
          <a:off x="5238750" y="3810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7" name="CaixaDeTexto 6">
          <a:extLst>
            <a:ext uri="{FF2B5EF4-FFF2-40B4-BE49-F238E27FC236}">
              <a16:creationId xmlns:a16="http://schemas.microsoft.com/office/drawing/2014/main" id="{00000000-0008-0000-0A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X9A0T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373376</xdr:colOff>
      <xdr:row>0</xdr:row>
      <xdr:rowOff>0</xdr:rowOff>
    </xdr:from>
    <xdr:to>
      <xdr:col>17</xdr:col>
      <xdr:colOff>19050</xdr:colOff>
      <xdr:row>4</xdr:row>
      <xdr:rowOff>35154</xdr:rowOff>
    </xdr:to>
    <xdr:grpSp>
      <xdr:nvGrpSpPr>
        <xdr:cNvPr id="3" name="Agrupar 2">
          <a:extLst>
            <a:ext uri="{FF2B5EF4-FFF2-40B4-BE49-F238E27FC236}">
              <a16:creationId xmlns:a16="http://schemas.microsoft.com/office/drawing/2014/main" id="{00000000-0008-0000-0B00-000003000000}"/>
            </a:ext>
          </a:extLst>
        </xdr:cNvPr>
        <xdr:cNvGrpSpPr/>
      </xdr:nvGrpSpPr>
      <xdr:grpSpPr>
        <a:xfrm>
          <a:off x="163826" y="0"/>
          <a:ext cx="15158724" cy="1051154"/>
          <a:chOff x="370836" y="0"/>
          <a:chExt cx="14128119" cy="1010514"/>
        </a:xfrm>
      </xdr:grpSpPr>
      <xdr:pic>
        <xdr:nvPicPr>
          <xdr:cNvPr id="2" name="Imagem 1">
            <a:extLst>
              <a:ext uri="{FF2B5EF4-FFF2-40B4-BE49-F238E27FC236}">
                <a16:creationId xmlns:a16="http://schemas.microsoft.com/office/drawing/2014/main" id="{00000000-0008-0000-0B00-000002000000}"/>
              </a:ext>
            </a:extLst>
          </xdr:cNvPr>
          <xdr:cNvPicPr>
            <a:picLocks noChangeAspect="1"/>
          </xdr:cNvPicPr>
        </xdr:nvPicPr>
        <xdr:blipFill rotWithShape="1">
          <a:blip xmlns:r="http://schemas.openxmlformats.org/officeDocument/2006/relationships" r:embed="rId1"/>
          <a:srcRect b="86057"/>
          <a:stretch/>
        </xdr:blipFill>
        <xdr:spPr>
          <a:xfrm>
            <a:off x="387350" y="0"/>
            <a:ext cx="14111605" cy="1010514"/>
          </a:xfrm>
          <a:prstGeom prst="rect">
            <a:avLst/>
          </a:prstGeom>
        </xdr:spPr>
      </xdr:pic>
      <xdr:pic>
        <xdr:nvPicPr>
          <xdr:cNvPr id="6" name="Imagem 5">
            <a:extLst>
              <a:ext uri="{FF2B5EF4-FFF2-40B4-BE49-F238E27FC236}">
                <a16:creationId xmlns:a16="http://schemas.microsoft.com/office/drawing/2014/main" id="{00000000-0008-0000-0B00-000006000000}"/>
              </a:ext>
            </a:extLst>
          </xdr:cNvPr>
          <xdr:cNvPicPr>
            <a:picLocks noChangeAspect="1"/>
          </xdr:cNvPicPr>
        </xdr:nvPicPr>
        <xdr:blipFill rotWithShape="1">
          <a:blip xmlns:r="http://schemas.openxmlformats.org/officeDocument/2006/relationships" r:embed="rId2"/>
          <a:srcRect b="19183"/>
          <a:stretch/>
        </xdr:blipFill>
        <xdr:spPr>
          <a:xfrm>
            <a:off x="370836" y="5082"/>
            <a:ext cx="8057485" cy="551799"/>
          </a:xfrm>
          <a:prstGeom prst="rect">
            <a:avLst/>
          </a:prstGeom>
        </xdr:spPr>
      </xdr:pic>
    </xdr:grpSp>
    <xdr:clientData/>
  </xdr:twoCellAnchor>
  <xdr:oneCellAnchor>
    <xdr:from>
      <xdr:col>1</xdr:col>
      <xdr:colOff>0</xdr:colOff>
      <xdr:row>3</xdr:row>
      <xdr:rowOff>95250</xdr:rowOff>
    </xdr:from>
    <xdr:ext cx="8001000" cy="600075"/>
    <xdr:sp macro="" textlink="">
      <xdr:nvSpPr>
        <xdr:cNvPr id="4" name="CaixaDeTexto 3">
          <a:extLst>
            <a:ext uri="{FF2B5EF4-FFF2-40B4-BE49-F238E27FC236}">
              <a16:creationId xmlns:a16="http://schemas.microsoft.com/office/drawing/2014/main" id="{00000000-0008-0000-0B00-000004000000}"/>
            </a:ext>
          </a:extLst>
        </xdr:cNvPr>
        <xdr:cNvSpPr txBox="1"/>
      </xdr:nvSpPr>
      <xdr:spPr>
        <a:xfrm>
          <a:off x="381000" y="666750"/>
          <a:ext cx="8001000" cy="600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pt-BR" sz="1600" b="1">
              <a:solidFill>
                <a:schemeClr val="bg1"/>
              </a:solidFill>
            </a:rPr>
            <a:t>Exhibit II- RESULT BY SUBSIDIARY &gt; INCOME STATEMENT FOR THE QUARTER BY COMPANY</a:t>
          </a: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7" name="CaixaDeTexto 6">
          <a:extLst>
            <a:ext uri="{FF2B5EF4-FFF2-40B4-BE49-F238E27FC236}">
              <a16:creationId xmlns:a16="http://schemas.microsoft.com/office/drawing/2014/main" id="{00000000-0008-0000-0B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X10A0T</a:t>
          </a:r>
        </a:p>
      </xdr:txBody>
    </xdr:sp>
    <xdr:clientData/>
  </xdr:twoCellAnchor>
  <xdr:twoCellAnchor>
    <xdr:from>
      <xdr:col>15</xdr:col>
      <xdr:colOff>619125</xdr:colOff>
      <xdr:row>0</xdr:row>
      <xdr:rowOff>57150</xdr:rowOff>
    </xdr:from>
    <xdr:to>
      <xdr:col>16</xdr:col>
      <xdr:colOff>752474</xdr:colOff>
      <xdr:row>3</xdr:row>
      <xdr:rowOff>9525</xdr:rowOff>
    </xdr:to>
    <xdr:sp macro="" textlink="">
      <xdr:nvSpPr>
        <xdr:cNvPr id="9" name="Seta para a Esquerda 6">
          <a:hlinkClick xmlns:r="http://schemas.openxmlformats.org/officeDocument/2006/relationships" r:id="rId3"/>
          <a:extLst>
            <a:ext uri="{FF2B5EF4-FFF2-40B4-BE49-F238E27FC236}">
              <a16:creationId xmlns:a16="http://schemas.microsoft.com/office/drawing/2014/main" id="{00000000-0008-0000-0B00-000009000000}"/>
            </a:ext>
          </a:extLst>
        </xdr:cNvPr>
        <xdr:cNvSpPr/>
      </xdr:nvSpPr>
      <xdr:spPr>
        <a:xfrm>
          <a:off x="13154025" y="5715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5" name="CaixaDeTexto 4">
          <a:extLst>
            <a:ext uri="{FF2B5EF4-FFF2-40B4-BE49-F238E27FC236}">
              <a16:creationId xmlns:a16="http://schemas.microsoft.com/office/drawing/2014/main" id="{00000000-0008-0000-0B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X10A0T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17</xdr:col>
      <xdr:colOff>24130</xdr:colOff>
      <xdr:row>4</xdr:row>
      <xdr:rowOff>33884</xdr:rowOff>
    </xdr:to>
    <xdr:grpSp>
      <xdr:nvGrpSpPr>
        <xdr:cNvPr id="2" name="Agrupar 1">
          <a:extLst>
            <a:ext uri="{FF2B5EF4-FFF2-40B4-BE49-F238E27FC236}">
              <a16:creationId xmlns:a16="http://schemas.microsoft.com/office/drawing/2014/main" id="{00000000-0008-0000-0D00-000002000000}"/>
            </a:ext>
          </a:extLst>
        </xdr:cNvPr>
        <xdr:cNvGrpSpPr/>
      </xdr:nvGrpSpPr>
      <xdr:grpSpPr>
        <a:xfrm>
          <a:off x="222250" y="0"/>
          <a:ext cx="16343630" cy="1049884"/>
          <a:chOff x="228600" y="0"/>
          <a:chExt cx="14290040" cy="1029564"/>
        </a:xfrm>
      </xdr:grpSpPr>
      <xdr:pic>
        <xdr:nvPicPr>
          <xdr:cNvPr id="5" name="Imagem 4">
            <a:extLst>
              <a:ext uri="{FF2B5EF4-FFF2-40B4-BE49-F238E27FC236}">
                <a16:creationId xmlns:a16="http://schemas.microsoft.com/office/drawing/2014/main" id="{00000000-0008-0000-0D00-000005000000}"/>
              </a:ext>
            </a:extLst>
          </xdr:cNvPr>
          <xdr:cNvPicPr>
            <a:picLocks noChangeAspect="1"/>
          </xdr:cNvPicPr>
        </xdr:nvPicPr>
        <xdr:blipFill rotWithShape="1">
          <a:blip xmlns:r="http://schemas.openxmlformats.org/officeDocument/2006/relationships" r:embed="rId1"/>
          <a:srcRect r="7334" b="86057"/>
          <a:stretch/>
        </xdr:blipFill>
        <xdr:spPr>
          <a:xfrm>
            <a:off x="228600" y="0"/>
            <a:ext cx="14290040" cy="1029564"/>
          </a:xfrm>
          <a:prstGeom prst="rect">
            <a:avLst/>
          </a:prstGeom>
        </xdr:spPr>
      </xdr:pic>
      <xdr:pic>
        <xdr:nvPicPr>
          <xdr:cNvPr id="9" name="Imagem 8">
            <a:extLst>
              <a:ext uri="{FF2B5EF4-FFF2-40B4-BE49-F238E27FC236}">
                <a16:creationId xmlns:a16="http://schemas.microsoft.com/office/drawing/2014/main" id="{00000000-0008-0000-0D00-000009000000}"/>
              </a:ext>
            </a:extLst>
          </xdr:cNvPr>
          <xdr:cNvPicPr>
            <a:picLocks noChangeAspect="1"/>
          </xdr:cNvPicPr>
        </xdr:nvPicPr>
        <xdr:blipFill rotWithShape="1">
          <a:blip xmlns:r="http://schemas.openxmlformats.org/officeDocument/2006/relationships" r:embed="rId2"/>
          <a:srcRect b="18439"/>
          <a:stretch/>
        </xdr:blipFill>
        <xdr:spPr>
          <a:xfrm>
            <a:off x="241300" y="0"/>
            <a:ext cx="7174112" cy="568062"/>
          </a:xfrm>
          <a:prstGeom prst="rect">
            <a:avLst/>
          </a:prstGeom>
        </xdr:spPr>
      </xdr:pic>
    </xdr:grpSp>
    <xdr:clientData/>
  </xdr:twoCellAnchor>
  <xdr:oneCellAnchor>
    <xdr:from>
      <xdr:col>1</xdr:col>
      <xdr:colOff>0</xdr:colOff>
      <xdr:row>3</xdr:row>
      <xdr:rowOff>95250</xdr:rowOff>
    </xdr:from>
    <xdr:ext cx="5041958" cy="593239"/>
    <xdr:sp macro="" textlink="">
      <xdr:nvSpPr>
        <xdr:cNvPr id="3" name="CaixaDeTexto 2">
          <a:extLst>
            <a:ext uri="{FF2B5EF4-FFF2-40B4-BE49-F238E27FC236}">
              <a16:creationId xmlns:a16="http://schemas.microsoft.com/office/drawing/2014/main" id="{00000000-0008-0000-0D00-000003000000}"/>
            </a:ext>
          </a:extLst>
        </xdr:cNvPr>
        <xdr:cNvSpPr txBox="1"/>
      </xdr:nvSpPr>
      <xdr:spPr>
        <a:xfrm>
          <a:off x="219075" y="666750"/>
          <a:ext cx="5041958" cy="59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 RESULT BY SUBSIDIARY &gt; ASSETS BY COMPANY</a:t>
          </a:r>
        </a:p>
        <a:p>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00000000-0008-0000-0D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X11A0T</a:t>
          </a:r>
        </a:p>
      </xdr:txBody>
    </xdr:sp>
    <xdr:clientData/>
  </xdr:twoCellAnchor>
  <xdr:twoCellAnchor>
    <xdr:from>
      <xdr:col>16</xdr:col>
      <xdr:colOff>85725</xdr:colOff>
      <xdr:row>0</xdr:row>
      <xdr:rowOff>47625</xdr:rowOff>
    </xdr:from>
    <xdr:to>
      <xdr:col>16</xdr:col>
      <xdr:colOff>904874</xdr:colOff>
      <xdr:row>3</xdr:row>
      <xdr:rowOff>0</xdr:rowOff>
    </xdr:to>
    <xdr:sp macro="" textlink="">
      <xdr:nvSpPr>
        <xdr:cNvPr id="8" name="Seta para a Esquerda 6">
          <a:hlinkClick xmlns:r="http://schemas.openxmlformats.org/officeDocument/2006/relationships" r:id="rId3"/>
          <a:extLst>
            <a:ext uri="{FF2B5EF4-FFF2-40B4-BE49-F238E27FC236}">
              <a16:creationId xmlns:a16="http://schemas.microsoft.com/office/drawing/2014/main" id="{00000000-0008-0000-0D00-000008000000}"/>
            </a:ext>
          </a:extLst>
        </xdr:cNvPr>
        <xdr:cNvSpPr/>
      </xdr:nvSpPr>
      <xdr:spPr>
        <a:xfrm>
          <a:off x="14859000" y="4762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6" name="CaixaDeTexto 5">
          <a:extLst>
            <a:ext uri="{FF2B5EF4-FFF2-40B4-BE49-F238E27FC236}">
              <a16:creationId xmlns:a16="http://schemas.microsoft.com/office/drawing/2014/main" id="{00000000-0008-0000-0D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X12A0T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326387</xdr:colOff>
      <xdr:row>0</xdr:row>
      <xdr:rowOff>0</xdr:rowOff>
    </xdr:from>
    <xdr:to>
      <xdr:col>17</xdr:col>
      <xdr:colOff>84455</xdr:colOff>
      <xdr:row>4</xdr:row>
      <xdr:rowOff>32614</xdr:rowOff>
    </xdr:to>
    <xdr:grpSp>
      <xdr:nvGrpSpPr>
        <xdr:cNvPr id="2" name="Agrupar 1">
          <a:extLst>
            <a:ext uri="{FF2B5EF4-FFF2-40B4-BE49-F238E27FC236}">
              <a16:creationId xmlns:a16="http://schemas.microsoft.com/office/drawing/2014/main" id="{00000000-0008-0000-0E00-000002000000}"/>
            </a:ext>
          </a:extLst>
        </xdr:cNvPr>
        <xdr:cNvGrpSpPr/>
      </xdr:nvGrpSpPr>
      <xdr:grpSpPr>
        <a:xfrm>
          <a:off x="326387" y="0"/>
          <a:ext cx="15121893" cy="1051789"/>
          <a:chOff x="326387" y="0"/>
          <a:chExt cx="14413868" cy="1029564"/>
        </a:xfrm>
      </xdr:grpSpPr>
      <xdr:pic>
        <xdr:nvPicPr>
          <xdr:cNvPr id="8" name="Imagem 7">
            <a:extLst>
              <a:ext uri="{FF2B5EF4-FFF2-40B4-BE49-F238E27FC236}">
                <a16:creationId xmlns:a16="http://schemas.microsoft.com/office/drawing/2014/main" id="{00000000-0008-0000-0E00-000008000000}"/>
              </a:ext>
            </a:extLst>
          </xdr:cNvPr>
          <xdr:cNvPicPr>
            <a:picLocks noChangeAspect="1"/>
          </xdr:cNvPicPr>
        </xdr:nvPicPr>
        <xdr:blipFill rotWithShape="1">
          <a:blip xmlns:r="http://schemas.openxmlformats.org/officeDocument/2006/relationships" r:embed="rId1"/>
          <a:srcRect r="6633" b="86057"/>
          <a:stretch/>
        </xdr:blipFill>
        <xdr:spPr>
          <a:xfrm>
            <a:off x="342900" y="0"/>
            <a:ext cx="14397355" cy="1029564"/>
          </a:xfrm>
          <a:prstGeom prst="rect">
            <a:avLst/>
          </a:prstGeom>
        </xdr:spPr>
      </xdr:pic>
      <xdr:pic>
        <xdr:nvPicPr>
          <xdr:cNvPr id="5" name="Imagem 4">
            <a:extLst>
              <a:ext uri="{FF2B5EF4-FFF2-40B4-BE49-F238E27FC236}">
                <a16:creationId xmlns:a16="http://schemas.microsoft.com/office/drawing/2014/main" id="{00000000-0008-0000-0E00-000005000000}"/>
              </a:ext>
            </a:extLst>
          </xdr:cNvPr>
          <xdr:cNvPicPr>
            <a:picLocks noChangeAspect="1"/>
          </xdr:cNvPicPr>
        </xdr:nvPicPr>
        <xdr:blipFill rotWithShape="1">
          <a:blip xmlns:r="http://schemas.openxmlformats.org/officeDocument/2006/relationships" r:embed="rId2"/>
          <a:srcRect b="18439"/>
          <a:stretch/>
        </xdr:blipFill>
        <xdr:spPr>
          <a:xfrm>
            <a:off x="326387" y="0"/>
            <a:ext cx="8003566" cy="568748"/>
          </a:xfrm>
          <a:prstGeom prst="rect">
            <a:avLst/>
          </a:prstGeom>
        </xdr:spPr>
      </xdr:pic>
    </xdr:grpSp>
    <xdr:clientData/>
  </xdr:twoCellAnchor>
  <xdr:oneCellAnchor>
    <xdr:from>
      <xdr:col>1</xdr:col>
      <xdr:colOff>0</xdr:colOff>
      <xdr:row>3</xdr:row>
      <xdr:rowOff>95250</xdr:rowOff>
    </xdr:from>
    <xdr:ext cx="5355249" cy="342786"/>
    <xdr:sp macro="" textlink="">
      <xdr:nvSpPr>
        <xdr:cNvPr id="3" name="CaixaDeTexto 2">
          <a:extLst>
            <a:ext uri="{FF2B5EF4-FFF2-40B4-BE49-F238E27FC236}">
              <a16:creationId xmlns:a16="http://schemas.microsoft.com/office/drawing/2014/main" id="{00000000-0008-0000-0E00-000003000000}"/>
            </a:ext>
          </a:extLst>
        </xdr:cNvPr>
        <xdr:cNvSpPr txBox="1"/>
      </xdr:nvSpPr>
      <xdr:spPr>
        <a:xfrm>
          <a:off x="381000" y="666750"/>
          <a:ext cx="535524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 RESULT BY SUBSIDIARY &gt; LIABILITIES BY COMPANY</a:t>
          </a: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00000000-0008-0000-0E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X12A0T</a:t>
          </a:r>
        </a:p>
      </xdr:txBody>
    </xdr:sp>
    <xdr:clientData/>
  </xdr:twoCellAnchor>
  <xdr:twoCellAnchor>
    <xdr:from>
      <xdr:col>16</xdr:col>
      <xdr:colOff>19050</xdr:colOff>
      <xdr:row>0</xdr:row>
      <xdr:rowOff>38100</xdr:rowOff>
    </xdr:from>
    <xdr:to>
      <xdr:col>17</xdr:col>
      <xdr:colOff>57149</xdr:colOff>
      <xdr:row>2</xdr:row>
      <xdr:rowOff>180975</xdr:rowOff>
    </xdr:to>
    <xdr:sp macro="" textlink="">
      <xdr:nvSpPr>
        <xdr:cNvPr id="9" name="Seta para a Esquerda 6">
          <a:hlinkClick xmlns:r="http://schemas.openxmlformats.org/officeDocument/2006/relationships" r:id="rId3"/>
          <a:extLst>
            <a:ext uri="{FF2B5EF4-FFF2-40B4-BE49-F238E27FC236}">
              <a16:creationId xmlns:a16="http://schemas.microsoft.com/office/drawing/2014/main" id="{00000000-0008-0000-0E00-000009000000}"/>
            </a:ext>
          </a:extLst>
        </xdr:cNvPr>
        <xdr:cNvSpPr/>
      </xdr:nvSpPr>
      <xdr:spPr>
        <a:xfrm>
          <a:off x="13487400" y="3810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6" name="CaixaDeTexto 5">
          <a:extLst>
            <a:ext uri="{FF2B5EF4-FFF2-40B4-BE49-F238E27FC236}">
              <a16:creationId xmlns:a16="http://schemas.microsoft.com/office/drawing/2014/main" id="{00000000-0008-0000-0E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X13A0T</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14</xdr:col>
      <xdr:colOff>66675</xdr:colOff>
      <xdr:row>4</xdr:row>
      <xdr:rowOff>29439</xdr:rowOff>
    </xdr:to>
    <xdr:grpSp>
      <xdr:nvGrpSpPr>
        <xdr:cNvPr id="3" name="Agrupar 2">
          <a:extLst>
            <a:ext uri="{FF2B5EF4-FFF2-40B4-BE49-F238E27FC236}">
              <a16:creationId xmlns:a16="http://schemas.microsoft.com/office/drawing/2014/main" id="{00000000-0008-0000-0F00-000003000000}"/>
            </a:ext>
          </a:extLst>
        </xdr:cNvPr>
        <xdr:cNvGrpSpPr/>
      </xdr:nvGrpSpPr>
      <xdr:grpSpPr>
        <a:xfrm>
          <a:off x="209550" y="0"/>
          <a:ext cx="7124700" cy="1048614"/>
          <a:chOff x="387350" y="0"/>
          <a:chExt cx="9905508" cy="1026389"/>
        </a:xfrm>
      </xdr:grpSpPr>
      <xdr:pic>
        <xdr:nvPicPr>
          <xdr:cNvPr id="12" name="Imagem 11">
            <a:extLst>
              <a:ext uri="{FF2B5EF4-FFF2-40B4-BE49-F238E27FC236}">
                <a16:creationId xmlns:a16="http://schemas.microsoft.com/office/drawing/2014/main" id="{00000000-0008-0000-0F00-00000C000000}"/>
              </a:ext>
            </a:extLst>
          </xdr:cNvPr>
          <xdr:cNvPicPr>
            <a:picLocks noChangeAspect="1"/>
          </xdr:cNvPicPr>
        </xdr:nvPicPr>
        <xdr:blipFill rotWithShape="1">
          <a:blip xmlns:r="http://schemas.openxmlformats.org/officeDocument/2006/relationships" r:embed="rId1"/>
          <a:srcRect l="-1" r="30146" b="86057"/>
          <a:stretch/>
        </xdr:blipFill>
        <xdr:spPr>
          <a:xfrm>
            <a:off x="387350" y="0"/>
            <a:ext cx="9905508" cy="1026389"/>
          </a:xfrm>
          <a:prstGeom prst="rect">
            <a:avLst/>
          </a:prstGeom>
        </xdr:spPr>
      </xdr:pic>
      <xdr:pic>
        <xdr:nvPicPr>
          <xdr:cNvPr id="5" name="Imagem 4">
            <a:extLst>
              <a:ext uri="{FF2B5EF4-FFF2-40B4-BE49-F238E27FC236}">
                <a16:creationId xmlns:a16="http://schemas.microsoft.com/office/drawing/2014/main" id="{00000000-0008-0000-0F00-000005000000}"/>
              </a:ext>
            </a:extLst>
          </xdr:cNvPr>
          <xdr:cNvPicPr>
            <a:picLocks noChangeAspect="1"/>
          </xdr:cNvPicPr>
        </xdr:nvPicPr>
        <xdr:blipFill rotWithShape="1">
          <a:blip xmlns:r="http://schemas.openxmlformats.org/officeDocument/2006/relationships" r:embed="rId2"/>
          <a:srcRect b="15764"/>
          <a:stretch/>
        </xdr:blipFill>
        <xdr:spPr>
          <a:xfrm>
            <a:off x="394967" y="0"/>
            <a:ext cx="8604914" cy="587357"/>
          </a:xfrm>
          <a:prstGeom prst="rect">
            <a:avLst/>
          </a:prstGeom>
        </xdr:spPr>
      </xdr:pic>
    </xdr:grpSp>
    <xdr:clientData/>
  </xdr:twoCellAnchor>
  <xdr:oneCellAnchor>
    <xdr:from>
      <xdr:col>1</xdr:col>
      <xdr:colOff>0</xdr:colOff>
      <xdr:row>3</xdr:row>
      <xdr:rowOff>95251</xdr:rowOff>
    </xdr:from>
    <xdr:ext cx="6905625" cy="495300"/>
    <xdr:sp macro="" textlink="">
      <xdr:nvSpPr>
        <xdr:cNvPr id="2" name="CaixaDeTexto 12">
          <a:extLst>
            <a:ext uri="{FF2B5EF4-FFF2-40B4-BE49-F238E27FC236}">
              <a16:creationId xmlns:a16="http://schemas.microsoft.com/office/drawing/2014/main" id="{00000000-0008-0000-0F00-000002000000}"/>
            </a:ext>
          </a:extLst>
        </xdr:cNvPr>
        <xdr:cNvSpPr txBox="1"/>
      </xdr:nvSpPr>
      <xdr:spPr>
        <a:xfrm>
          <a:off x="209550" y="666751"/>
          <a:ext cx="6905625"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pt-BR" sz="1600" b="1">
              <a:solidFill>
                <a:schemeClr val="bg1"/>
              </a:solidFill>
            </a:rPr>
            <a:t>Exhibit III - ENERGY MARKET&gt; </a:t>
          </a:r>
          <a:r>
            <a:rPr lang="pt-BR" sz="1600" b="1" baseline="0">
              <a:solidFill>
                <a:schemeClr val="bg1"/>
              </a:solidFill>
            </a:rPr>
            <a:t>DISTRIBUTION AND TOTAL MARKET</a:t>
          </a:r>
        </a:p>
        <a:p>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00000000-0008-0000-0F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X17A0T</a:t>
          </a:r>
        </a:p>
      </xdr:txBody>
    </xdr:sp>
    <xdr:clientData/>
  </xdr:twoCellAnchor>
  <xdr:twoCellAnchor>
    <xdr:from>
      <xdr:col>8</xdr:col>
      <xdr:colOff>361950</xdr:colOff>
      <xdr:row>0</xdr:row>
      <xdr:rowOff>38100</xdr:rowOff>
    </xdr:from>
    <xdr:to>
      <xdr:col>9</xdr:col>
      <xdr:colOff>533399</xdr:colOff>
      <xdr:row>2</xdr:row>
      <xdr:rowOff>180975</xdr:rowOff>
    </xdr:to>
    <xdr:sp macro="" textlink="">
      <xdr:nvSpPr>
        <xdr:cNvPr id="10" name="Seta para a Esquerda 6">
          <a:hlinkClick xmlns:r="http://schemas.openxmlformats.org/officeDocument/2006/relationships" r:id="rId3"/>
          <a:extLst>
            <a:ext uri="{FF2B5EF4-FFF2-40B4-BE49-F238E27FC236}">
              <a16:creationId xmlns:a16="http://schemas.microsoft.com/office/drawing/2014/main" id="{00000000-0008-0000-0F00-00000A000000}"/>
            </a:ext>
          </a:extLst>
        </xdr:cNvPr>
        <xdr:cNvSpPr/>
      </xdr:nvSpPr>
      <xdr:spPr>
        <a:xfrm>
          <a:off x="6334125" y="3810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6" name="CaixaDeTexto 5">
          <a:extLst>
            <a:ext uri="{FF2B5EF4-FFF2-40B4-BE49-F238E27FC236}">
              <a16:creationId xmlns:a16="http://schemas.microsoft.com/office/drawing/2014/main" id="{00000000-0008-0000-0F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X14A0T</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21590</xdr:colOff>
      <xdr:row>4</xdr:row>
      <xdr:rowOff>28793</xdr:rowOff>
    </xdr:to>
    <xdr:grpSp>
      <xdr:nvGrpSpPr>
        <xdr:cNvPr id="2" name="Agrupar 1">
          <a:extLst>
            <a:ext uri="{FF2B5EF4-FFF2-40B4-BE49-F238E27FC236}">
              <a16:creationId xmlns:a16="http://schemas.microsoft.com/office/drawing/2014/main" id="{00000000-0008-0000-1000-000002000000}"/>
            </a:ext>
          </a:extLst>
        </xdr:cNvPr>
        <xdr:cNvGrpSpPr/>
      </xdr:nvGrpSpPr>
      <xdr:grpSpPr>
        <a:xfrm>
          <a:off x="0" y="0"/>
          <a:ext cx="10822940" cy="1047968"/>
          <a:chOff x="0" y="0"/>
          <a:chExt cx="9146540" cy="1025743"/>
        </a:xfrm>
      </xdr:grpSpPr>
      <xdr:pic>
        <xdr:nvPicPr>
          <xdr:cNvPr id="5" name="Imagem 4">
            <a:extLst>
              <a:ext uri="{FF2B5EF4-FFF2-40B4-BE49-F238E27FC236}">
                <a16:creationId xmlns:a16="http://schemas.microsoft.com/office/drawing/2014/main" id="{00000000-0008-0000-1000-000005000000}"/>
              </a:ext>
            </a:extLst>
          </xdr:cNvPr>
          <xdr:cNvPicPr>
            <a:picLocks noChangeAspect="1"/>
          </xdr:cNvPicPr>
        </xdr:nvPicPr>
        <xdr:blipFill rotWithShape="1">
          <a:blip xmlns:r="http://schemas.openxmlformats.org/officeDocument/2006/relationships" r:embed="rId1"/>
          <a:srcRect r="35544"/>
          <a:stretch/>
        </xdr:blipFill>
        <xdr:spPr>
          <a:xfrm>
            <a:off x="0" y="0"/>
            <a:ext cx="9146540" cy="1025743"/>
          </a:xfrm>
          <a:prstGeom prst="rect">
            <a:avLst/>
          </a:prstGeom>
        </xdr:spPr>
      </xdr:pic>
      <xdr:pic>
        <xdr:nvPicPr>
          <xdr:cNvPr id="6" name="Imagem 5">
            <a:extLst>
              <a:ext uri="{FF2B5EF4-FFF2-40B4-BE49-F238E27FC236}">
                <a16:creationId xmlns:a16="http://schemas.microsoft.com/office/drawing/2014/main" id="{00000000-0008-0000-1000-000006000000}"/>
              </a:ext>
            </a:extLst>
          </xdr:cNvPr>
          <xdr:cNvPicPr>
            <a:picLocks noChangeAspect="1"/>
          </xdr:cNvPicPr>
        </xdr:nvPicPr>
        <xdr:blipFill rotWithShape="1">
          <a:blip xmlns:r="http://schemas.openxmlformats.org/officeDocument/2006/relationships" r:embed="rId2"/>
          <a:srcRect b="14428"/>
          <a:stretch/>
        </xdr:blipFill>
        <xdr:spPr>
          <a:xfrm>
            <a:off x="136845" y="0"/>
            <a:ext cx="6391416" cy="596672"/>
          </a:xfrm>
          <a:prstGeom prst="rect">
            <a:avLst/>
          </a:prstGeom>
        </xdr:spPr>
      </xdr:pic>
    </xdr:grpSp>
    <xdr:clientData/>
  </xdr:twoCellAnchor>
  <xdr:oneCellAnchor>
    <xdr:from>
      <xdr:col>1</xdr:col>
      <xdr:colOff>0</xdr:colOff>
      <xdr:row>3</xdr:row>
      <xdr:rowOff>95250</xdr:rowOff>
    </xdr:from>
    <xdr:ext cx="5133975" cy="342786"/>
    <xdr:sp macro="" textlink="">
      <xdr:nvSpPr>
        <xdr:cNvPr id="3" name="CaixaDeTexto 2">
          <a:extLst>
            <a:ext uri="{FF2B5EF4-FFF2-40B4-BE49-F238E27FC236}">
              <a16:creationId xmlns:a16="http://schemas.microsoft.com/office/drawing/2014/main" id="{00000000-0008-0000-1000-000003000000}"/>
            </a:ext>
          </a:extLst>
        </xdr:cNvPr>
        <xdr:cNvSpPr txBox="1"/>
      </xdr:nvSpPr>
      <xdr:spPr>
        <a:xfrm>
          <a:off x="400050" y="638175"/>
          <a:ext cx="5133975"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600" b="1">
              <a:solidFill>
                <a:schemeClr val="bg1"/>
              </a:solidFill>
            </a:rPr>
            <a:t>Exhibit III - ENERGY MARKET</a:t>
          </a:r>
          <a:r>
            <a:rPr lang="pt-BR" sz="1600" b="1" baseline="0">
              <a:solidFill>
                <a:schemeClr val="bg1"/>
              </a:solidFill>
            </a:rPr>
            <a:t>&gt; TARIFFS</a:t>
          </a:r>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7" name="CaixaDeTexto 6">
          <a:extLst>
            <a:ext uri="{FF2B5EF4-FFF2-40B4-BE49-F238E27FC236}">
              <a16:creationId xmlns:a16="http://schemas.microsoft.com/office/drawing/2014/main" id="{00000000-0008-0000-10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00000000-0008-0000-10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X17A0T</a:t>
          </a:r>
        </a:p>
      </xdr:txBody>
    </xdr:sp>
    <xdr:clientData/>
  </xdr:twoCellAnchor>
  <xdr:twoCellAnchor>
    <xdr:from>
      <xdr:col>7</xdr:col>
      <xdr:colOff>581026</xdr:colOff>
      <xdr:row>0</xdr:row>
      <xdr:rowOff>66675</xdr:rowOff>
    </xdr:from>
    <xdr:to>
      <xdr:col>8</xdr:col>
      <xdr:colOff>609600</xdr:colOff>
      <xdr:row>3</xdr:row>
      <xdr:rowOff>19050</xdr:rowOff>
    </xdr:to>
    <xdr:sp macro="" textlink="">
      <xdr:nvSpPr>
        <xdr:cNvPr id="8" name="Seta para a Esquerda 4">
          <a:hlinkClick xmlns:r="http://schemas.openxmlformats.org/officeDocument/2006/relationships" r:id="rId3"/>
          <a:extLst>
            <a:ext uri="{FF2B5EF4-FFF2-40B4-BE49-F238E27FC236}">
              <a16:creationId xmlns:a16="http://schemas.microsoft.com/office/drawing/2014/main" id="{00000000-0008-0000-1000-000008000000}"/>
            </a:ext>
          </a:extLst>
        </xdr:cNvPr>
        <xdr:cNvSpPr/>
      </xdr:nvSpPr>
      <xdr:spPr>
        <a:xfrm>
          <a:off x="8296276" y="66675"/>
          <a:ext cx="7810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drawings/drawing17.xml><?xml version="1.0" encoding="utf-8"?>
<xdr:wsDr xmlns:xdr="http://schemas.openxmlformats.org/drawingml/2006/spreadsheetDrawing" xmlns:a="http://schemas.openxmlformats.org/drawingml/2006/main">
  <xdr:twoCellAnchor>
    <xdr:from>
      <xdr:col>0</xdr:col>
      <xdr:colOff>380997</xdr:colOff>
      <xdr:row>0</xdr:row>
      <xdr:rowOff>0</xdr:rowOff>
    </xdr:from>
    <xdr:to>
      <xdr:col>8</xdr:col>
      <xdr:colOff>38099</xdr:colOff>
      <xdr:row>4</xdr:row>
      <xdr:rowOff>32614</xdr:rowOff>
    </xdr:to>
    <xdr:grpSp>
      <xdr:nvGrpSpPr>
        <xdr:cNvPr id="6" name="Agrupar 5">
          <a:extLst>
            <a:ext uri="{FF2B5EF4-FFF2-40B4-BE49-F238E27FC236}">
              <a16:creationId xmlns:a16="http://schemas.microsoft.com/office/drawing/2014/main" id="{00000000-0008-0000-1100-000006000000}"/>
            </a:ext>
          </a:extLst>
        </xdr:cNvPr>
        <xdr:cNvGrpSpPr/>
      </xdr:nvGrpSpPr>
      <xdr:grpSpPr>
        <a:xfrm>
          <a:off x="380997" y="0"/>
          <a:ext cx="6448427" cy="1051789"/>
          <a:chOff x="387347" y="0"/>
          <a:chExt cx="8556366" cy="1029564"/>
        </a:xfrm>
      </xdr:grpSpPr>
      <xdr:pic>
        <xdr:nvPicPr>
          <xdr:cNvPr id="2" name="Imagem 1">
            <a:extLst>
              <a:ext uri="{FF2B5EF4-FFF2-40B4-BE49-F238E27FC236}">
                <a16:creationId xmlns:a16="http://schemas.microsoft.com/office/drawing/2014/main" id="{00000000-0008-0000-1100-000002000000}"/>
              </a:ext>
            </a:extLst>
          </xdr:cNvPr>
          <xdr:cNvPicPr>
            <a:picLocks noChangeAspect="1"/>
          </xdr:cNvPicPr>
        </xdr:nvPicPr>
        <xdr:blipFill rotWithShape="1">
          <a:blip xmlns:r="http://schemas.openxmlformats.org/officeDocument/2006/relationships" r:embed="rId1"/>
          <a:srcRect r="39637" b="86057"/>
          <a:stretch/>
        </xdr:blipFill>
        <xdr:spPr>
          <a:xfrm>
            <a:off x="387349" y="0"/>
            <a:ext cx="8556364" cy="1029564"/>
          </a:xfrm>
          <a:prstGeom prst="rect">
            <a:avLst/>
          </a:prstGeom>
        </xdr:spPr>
      </xdr:pic>
      <xdr:pic>
        <xdr:nvPicPr>
          <xdr:cNvPr id="5" name="Imagem 4">
            <a:extLst>
              <a:ext uri="{FF2B5EF4-FFF2-40B4-BE49-F238E27FC236}">
                <a16:creationId xmlns:a16="http://schemas.microsoft.com/office/drawing/2014/main" id="{00000000-0008-0000-1100-000005000000}"/>
              </a:ext>
            </a:extLst>
          </xdr:cNvPr>
          <xdr:cNvPicPr>
            <a:picLocks noChangeAspect="1"/>
          </xdr:cNvPicPr>
        </xdr:nvPicPr>
        <xdr:blipFill rotWithShape="1">
          <a:blip xmlns:r="http://schemas.openxmlformats.org/officeDocument/2006/relationships" r:embed="rId2"/>
          <a:srcRect b="15764"/>
          <a:stretch/>
        </xdr:blipFill>
        <xdr:spPr>
          <a:xfrm>
            <a:off x="387347" y="0"/>
            <a:ext cx="7720374" cy="587395"/>
          </a:xfrm>
          <a:prstGeom prst="rect">
            <a:avLst/>
          </a:prstGeom>
        </xdr:spPr>
      </xdr:pic>
    </xdr:grpSp>
    <xdr:clientData/>
  </xdr:twoCellAnchor>
  <xdr:oneCellAnchor>
    <xdr:from>
      <xdr:col>1</xdr:col>
      <xdr:colOff>0</xdr:colOff>
      <xdr:row>3</xdr:row>
      <xdr:rowOff>95250</xdr:rowOff>
    </xdr:from>
    <xdr:ext cx="6173485" cy="593239"/>
    <xdr:sp macro="" textlink="">
      <xdr:nvSpPr>
        <xdr:cNvPr id="3" name="CaixaDeTexto 2">
          <a:extLst>
            <a:ext uri="{FF2B5EF4-FFF2-40B4-BE49-F238E27FC236}">
              <a16:creationId xmlns:a16="http://schemas.microsoft.com/office/drawing/2014/main" id="{00000000-0008-0000-1100-000003000000}"/>
            </a:ext>
          </a:extLst>
        </xdr:cNvPr>
        <xdr:cNvSpPr txBox="1"/>
      </xdr:nvSpPr>
      <xdr:spPr>
        <a:xfrm>
          <a:off x="381000" y="666750"/>
          <a:ext cx="6173485" cy="59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III - ENERGY MARKET&gt; </a:t>
          </a:r>
          <a:r>
            <a:rPr lang="pt-BR" sz="1600" b="1" baseline="0">
              <a:solidFill>
                <a:schemeClr val="bg1"/>
              </a:solidFill>
            </a:rPr>
            <a:t>ELECTRICITY PURCHASED AND CHARGES</a:t>
          </a:r>
        </a:p>
        <a:p>
          <a:endParaRPr lang="pt-BR" sz="1600" b="1" baseline="0">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7" name="CaixaDeTexto 6">
          <a:extLst>
            <a:ext uri="{FF2B5EF4-FFF2-40B4-BE49-F238E27FC236}">
              <a16:creationId xmlns:a16="http://schemas.microsoft.com/office/drawing/2014/main" id="{00000000-0008-0000-11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X14A0T</a:t>
          </a:r>
        </a:p>
      </xdr:txBody>
    </xdr:sp>
    <xdr:clientData/>
  </xdr:twoCellAnchor>
  <xdr:twoCellAnchor>
    <xdr:from>
      <xdr:col>3</xdr:col>
      <xdr:colOff>685800</xdr:colOff>
      <xdr:row>0</xdr:row>
      <xdr:rowOff>19050</xdr:rowOff>
    </xdr:from>
    <xdr:to>
      <xdr:col>4</xdr:col>
      <xdr:colOff>771524</xdr:colOff>
      <xdr:row>2</xdr:row>
      <xdr:rowOff>161925</xdr:rowOff>
    </xdr:to>
    <xdr:sp macro="" textlink="">
      <xdr:nvSpPr>
        <xdr:cNvPr id="9" name="Seta para a Esquerda 6">
          <a:hlinkClick xmlns:r="http://schemas.openxmlformats.org/officeDocument/2006/relationships" r:id="rId3"/>
          <a:extLst>
            <a:ext uri="{FF2B5EF4-FFF2-40B4-BE49-F238E27FC236}">
              <a16:creationId xmlns:a16="http://schemas.microsoft.com/office/drawing/2014/main" id="{00000000-0008-0000-1100-000009000000}"/>
            </a:ext>
          </a:extLst>
        </xdr:cNvPr>
        <xdr:cNvSpPr/>
      </xdr:nvSpPr>
      <xdr:spPr>
        <a:xfrm>
          <a:off x="5895975" y="1905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00000000-0008-0000-11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X15A0T</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323847</xdr:colOff>
      <xdr:row>0</xdr:row>
      <xdr:rowOff>47625</xdr:rowOff>
    </xdr:from>
    <xdr:to>
      <xdr:col>7</xdr:col>
      <xdr:colOff>838201</xdr:colOff>
      <xdr:row>4</xdr:row>
      <xdr:rowOff>80239</xdr:rowOff>
    </xdr:to>
    <xdr:grpSp>
      <xdr:nvGrpSpPr>
        <xdr:cNvPr id="7" name="Agrupar 6">
          <a:extLst>
            <a:ext uri="{FF2B5EF4-FFF2-40B4-BE49-F238E27FC236}">
              <a16:creationId xmlns:a16="http://schemas.microsoft.com/office/drawing/2014/main" id="{00000000-0008-0000-1200-000007000000}"/>
            </a:ext>
          </a:extLst>
        </xdr:cNvPr>
        <xdr:cNvGrpSpPr/>
      </xdr:nvGrpSpPr>
      <xdr:grpSpPr>
        <a:xfrm>
          <a:off x="190497" y="47625"/>
          <a:ext cx="8572504" cy="1051789"/>
          <a:chOff x="378456" y="0"/>
          <a:chExt cx="8983349" cy="1029564"/>
        </a:xfrm>
      </xdr:grpSpPr>
      <xdr:pic>
        <xdr:nvPicPr>
          <xdr:cNvPr id="8" name="Imagem 7">
            <a:extLst>
              <a:ext uri="{FF2B5EF4-FFF2-40B4-BE49-F238E27FC236}">
                <a16:creationId xmlns:a16="http://schemas.microsoft.com/office/drawing/2014/main" id="{00000000-0008-0000-1200-000008000000}"/>
              </a:ext>
            </a:extLst>
          </xdr:cNvPr>
          <xdr:cNvPicPr>
            <a:picLocks noChangeAspect="1"/>
          </xdr:cNvPicPr>
        </xdr:nvPicPr>
        <xdr:blipFill rotWithShape="1">
          <a:blip xmlns:r="http://schemas.openxmlformats.org/officeDocument/2006/relationships" r:embed="rId1"/>
          <a:srcRect r="36621" b="86057"/>
          <a:stretch/>
        </xdr:blipFill>
        <xdr:spPr>
          <a:xfrm>
            <a:off x="387350" y="0"/>
            <a:ext cx="8974455" cy="1029564"/>
          </a:xfrm>
          <a:prstGeom prst="rect">
            <a:avLst/>
          </a:prstGeom>
        </xdr:spPr>
      </xdr:pic>
      <xdr:pic>
        <xdr:nvPicPr>
          <xdr:cNvPr id="9" name="Imagem 8">
            <a:extLst>
              <a:ext uri="{FF2B5EF4-FFF2-40B4-BE49-F238E27FC236}">
                <a16:creationId xmlns:a16="http://schemas.microsoft.com/office/drawing/2014/main" id="{00000000-0008-0000-1200-000009000000}"/>
              </a:ext>
            </a:extLst>
          </xdr:cNvPr>
          <xdr:cNvPicPr>
            <a:picLocks noChangeAspect="1"/>
          </xdr:cNvPicPr>
        </xdr:nvPicPr>
        <xdr:blipFill rotWithShape="1">
          <a:blip xmlns:r="http://schemas.openxmlformats.org/officeDocument/2006/relationships" r:embed="rId2"/>
          <a:srcRect b="15884"/>
          <a:stretch/>
        </xdr:blipFill>
        <xdr:spPr>
          <a:xfrm>
            <a:off x="378456" y="10158"/>
            <a:ext cx="8816828" cy="586561"/>
          </a:xfrm>
          <a:prstGeom prst="rect">
            <a:avLst/>
          </a:prstGeom>
        </xdr:spPr>
      </xdr:pic>
    </xdr:grpSp>
    <xdr:clientData/>
  </xdr:twoCellAnchor>
  <xdr:twoCellAnchor>
    <xdr:from>
      <xdr:col>1</xdr:col>
      <xdr:colOff>222886</xdr:colOff>
      <xdr:row>28</xdr:row>
      <xdr:rowOff>90805</xdr:rowOff>
    </xdr:from>
    <xdr:to>
      <xdr:col>7</xdr:col>
      <xdr:colOff>793750</xdr:colOff>
      <xdr:row>48</xdr:row>
      <xdr:rowOff>22225</xdr:rowOff>
    </xdr:to>
    <xdr:graphicFrame macro="">
      <xdr:nvGraphicFramePr>
        <xdr:cNvPr id="12" name="Gráfico 4">
          <a:extLst>
            <a:ext uri="{FF2B5EF4-FFF2-40B4-BE49-F238E27FC236}">
              <a16:creationId xmlns:a16="http://schemas.microsoft.com/office/drawing/2014/main" id="{00000000-0008-0000-1200-000016000000}"/>
            </a:ext>
            <a:ext uri="{147F2762-F138-4A5C-976F-8EAC2B608ADB}">
              <a16:predDERef xmlns:a16="http://schemas.microsoft.com/office/drawing/2014/main" pred="{02753D65-C539-47C6-859B-14068035B5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47625</xdr:colOff>
      <xdr:row>48</xdr:row>
      <xdr:rowOff>50800</xdr:rowOff>
    </xdr:from>
    <xdr:to>
      <xdr:col>7</xdr:col>
      <xdr:colOff>777875</xdr:colOff>
      <xdr:row>67</xdr:row>
      <xdr:rowOff>25400</xdr:rowOff>
    </xdr:to>
    <xdr:graphicFrame macro="">
      <xdr:nvGraphicFramePr>
        <xdr:cNvPr id="15" name="Gráfico 5">
          <a:extLst>
            <a:ext uri="{FF2B5EF4-FFF2-40B4-BE49-F238E27FC236}">
              <a16:creationId xmlns:a16="http://schemas.microsoft.com/office/drawing/2014/main" id="{00000000-0008-0000-1200-000006000000}"/>
            </a:ext>
            <a:ext uri="{147F2762-F138-4A5C-976F-8EAC2B608ADB}">
              <a16:predDERef xmlns:a16="http://schemas.microsoft.com/office/drawing/2014/main" pred="{5FCCBF02-146B-45E8-BAD5-05E2849C94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0</xdr:col>
      <xdr:colOff>288290</xdr:colOff>
      <xdr:row>3</xdr:row>
      <xdr:rowOff>161925</xdr:rowOff>
    </xdr:from>
    <xdr:ext cx="4282326" cy="342786"/>
    <xdr:sp macro="" textlink="">
      <xdr:nvSpPr>
        <xdr:cNvPr id="10" name="CaixaDeTexto 9">
          <a:extLst>
            <a:ext uri="{FF2B5EF4-FFF2-40B4-BE49-F238E27FC236}">
              <a16:creationId xmlns:a16="http://schemas.microsoft.com/office/drawing/2014/main" id="{00000000-0008-0000-1200-00000A000000}"/>
            </a:ext>
          </a:extLst>
        </xdr:cNvPr>
        <xdr:cNvSpPr txBox="1"/>
      </xdr:nvSpPr>
      <xdr:spPr>
        <a:xfrm>
          <a:off x="288290" y="733425"/>
          <a:ext cx="4282326"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III - ENERGY MARKET&gt; </a:t>
          </a:r>
          <a:r>
            <a:rPr lang="pt-BR" sz="1600" b="1" baseline="0">
              <a:solidFill>
                <a:schemeClr val="bg1"/>
              </a:solidFill>
            </a:rPr>
            <a:t>ENERGY BALANCE</a:t>
          </a: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2" name="CaixaDeTexto 1">
          <a:extLst>
            <a:ext uri="{FF2B5EF4-FFF2-40B4-BE49-F238E27FC236}">
              <a16:creationId xmlns:a16="http://schemas.microsoft.com/office/drawing/2014/main" id="{00000000-0008-0000-1200-000002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X15A0T</a:t>
          </a:r>
        </a:p>
      </xdr:txBody>
    </xdr:sp>
    <xdr:clientData/>
  </xdr:twoCellAnchor>
  <xdr:twoCellAnchor>
    <xdr:from>
      <xdr:col>7</xdr:col>
      <xdr:colOff>0</xdr:colOff>
      <xdr:row>0</xdr:row>
      <xdr:rowOff>85725</xdr:rowOff>
    </xdr:from>
    <xdr:to>
      <xdr:col>7</xdr:col>
      <xdr:colOff>819149</xdr:colOff>
      <xdr:row>3</xdr:row>
      <xdr:rowOff>38100</xdr:rowOff>
    </xdr:to>
    <xdr:sp macro="" textlink="">
      <xdr:nvSpPr>
        <xdr:cNvPr id="4" name="Seta para a Esquerda 6">
          <a:hlinkClick xmlns:r="http://schemas.openxmlformats.org/officeDocument/2006/relationships" r:id="rId5"/>
          <a:extLst>
            <a:ext uri="{FF2B5EF4-FFF2-40B4-BE49-F238E27FC236}">
              <a16:creationId xmlns:a16="http://schemas.microsoft.com/office/drawing/2014/main" id="{00000000-0008-0000-1200-000004000000}"/>
            </a:ext>
          </a:extLst>
        </xdr:cNvPr>
        <xdr:cNvSpPr/>
      </xdr:nvSpPr>
      <xdr:spPr>
        <a:xfrm>
          <a:off x="7410450" y="8572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23" name="CaixaDeTexto 22">
          <a:extLst>
            <a:ext uri="{FF2B5EF4-FFF2-40B4-BE49-F238E27FC236}">
              <a16:creationId xmlns:a16="http://schemas.microsoft.com/office/drawing/2014/main" id="{00000000-0008-0000-1200-00001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X16A0T</a:t>
          </a:r>
        </a:p>
      </xdr:txBody>
    </xdr:sp>
    <xdr:clientData/>
  </xdr:twoCellAnchor>
  <xdr:twoCellAnchor editAs="oneCell">
    <xdr:from>
      <xdr:col>1</xdr:col>
      <xdr:colOff>438150</xdr:colOff>
      <xdr:row>71</xdr:row>
      <xdr:rowOff>47625</xdr:rowOff>
    </xdr:from>
    <xdr:to>
      <xdr:col>6</xdr:col>
      <xdr:colOff>322163</xdr:colOff>
      <xdr:row>89</xdr:row>
      <xdr:rowOff>69260</xdr:rowOff>
    </xdr:to>
    <xdr:pic>
      <xdr:nvPicPr>
        <xdr:cNvPr id="14" name="Imagem 13">
          <a:extLst>
            <a:ext uri="{FF2B5EF4-FFF2-40B4-BE49-F238E27FC236}">
              <a16:creationId xmlns:a16="http://schemas.microsoft.com/office/drawing/2014/main" id="{3DF97BD3-6FC4-5448-FA05-20F3A390AF56}"/>
            </a:ext>
          </a:extLst>
        </xdr:cNvPr>
        <xdr:cNvPicPr>
          <a:picLocks noChangeAspect="1"/>
        </xdr:cNvPicPr>
      </xdr:nvPicPr>
      <xdr:blipFill>
        <a:blip xmlns:r="http://schemas.openxmlformats.org/officeDocument/2006/relationships" r:embed="rId6"/>
        <a:stretch>
          <a:fillRect/>
        </a:stretch>
      </xdr:blipFill>
      <xdr:spPr>
        <a:xfrm>
          <a:off x="628650" y="15535275"/>
          <a:ext cx="6913463" cy="3450635"/>
        </a:xfrm>
        <a:prstGeom prst="rect">
          <a:avLst/>
        </a:prstGeom>
      </xdr:spPr>
    </xdr:pic>
    <xdr:clientData/>
  </xdr:twoCellAnchor>
  <xdr:twoCellAnchor editAs="oneCell">
    <xdr:from>
      <xdr:col>1</xdr:col>
      <xdr:colOff>333375</xdr:colOff>
      <xdr:row>91</xdr:row>
      <xdr:rowOff>9525</xdr:rowOff>
    </xdr:from>
    <xdr:to>
      <xdr:col>6</xdr:col>
      <xdr:colOff>589276</xdr:colOff>
      <xdr:row>108</xdr:row>
      <xdr:rowOff>136309</xdr:rowOff>
    </xdr:to>
    <xdr:pic>
      <xdr:nvPicPr>
        <xdr:cNvPr id="16" name="Imagem 15">
          <a:extLst>
            <a:ext uri="{FF2B5EF4-FFF2-40B4-BE49-F238E27FC236}">
              <a16:creationId xmlns:a16="http://schemas.microsoft.com/office/drawing/2014/main" id="{70891FAB-3BD6-6D55-672A-31332CC7967E}"/>
            </a:ext>
          </a:extLst>
        </xdr:cNvPr>
        <xdr:cNvPicPr>
          <a:picLocks noChangeAspect="1"/>
        </xdr:cNvPicPr>
      </xdr:nvPicPr>
      <xdr:blipFill>
        <a:blip xmlns:r="http://schemas.openxmlformats.org/officeDocument/2006/relationships" r:embed="rId7"/>
        <a:stretch>
          <a:fillRect/>
        </a:stretch>
      </xdr:blipFill>
      <xdr:spPr>
        <a:xfrm>
          <a:off x="523875" y="19307175"/>
          <a:ext cx="7285351" cy="336528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111758</xdr:colOff>
      <xdr:row>0</xdr:row>
      <xdr:rowOff>0</xdr:rowOff>
    </xdr:from>
    <xdr:to>
      <xdr:col>8</xdr:col>
      <xdr:colOff>16511</xdr:colOff>
      <xdr:row>3</xdr:row>
      <xdr:rowOff>165964</xdr:rowOff>
    </xdr:to>
    <xdr:grpSp>
      <xdr:nvGrpSpPr>
        <xdr:cNvPr id="6" name="Agrupar 5">
          <a:extLst>
            <a:ext uri="{FF2B5EF4-FFF2-40B4-BE49-F238E27FC236}">
              <a16:creationId xmlns:a16="http://schemas.microsoft.com/office/drawing/2014/main" id="{00000000-0008-0000-1300-000006000000}"/>
            </a:ext>
          </a:extLst>
        </xdr:cNvPr>
        <xdr:cNvGrpSpPr/>
      </xdr:nvGrpSpPr>
      <xdr:grpSpPr>
        <a:xfrm>
          <a:off x="111758" y="0"/>
          <a:ext cx="10048878" cy="994639"/>
          <a:chOff x="378457" y="0"/>
          <a:chExt cx="8983348" cy="1029564"/>
        </a:xfrm>
      </xdr:grpSpPr>
      <xdr:pic>
        <xdr:nvPicPr>
          <xdr:cNvPr id="7" name="Imagem 6">
            <a:extLst>
              <a:ext uri="{FF2B5EF4-FFF2-40B4-BE49-F238E27FC236}">
                <a16:creationId xmlns:a16="http://schemas.microsoft.com/office/drawing/2014/main" id="{00000000-0008-0000-1300-000007000000}"/>
              </a:ext>
            </a:extLst>
          </xdr:cNvPr>
          <xdr:cNvPicPr>
            <a:picLocks noChangeAspect="1"/>
          </xdr:cNvPicPr>
        </xdr:nvPicPr>
        <xdr:blipFill rotWithShape="1">
          <a:blip xmlns:r="http://schemas.openxmlformats.org/officeDocument/2006/relationships" r:embed="rId1"/>
          <a:srcRect r="36621" b="86057"/>
          <a:stretch/>
        </xdr:blipFill>
        <xdr:spPr>
          <a:xfrm>
            <a:off x="387350" y="0"/>
            <a:ext cx="8974455" cy="1029564"/>
          </a:xfrm>
          <a:prstGeom prst="rect">
            <a:avLst/>
          </a:prstGeom>
        </xdr:spPr>
      </xdr:pic>
      <xdr:pic>
        <xdr:nvPicPr>
          <xdr:cNvPr id="8" name="Imagem 7">
            <a:extLst>
              <a:ext uri="{FF2B5EF4-FFF2-40B4-BE49-F238E27FC236}">
                <a16:creationId xmlns:a16="http://schemas.microsoft.com/office/drawing/2014/main" id="{00000000-0008-0000-1300-000008000000}"/>
              </a:ext>
            </a:extLst>
          </xdr:cNvPr>
          <xdr:cNvPicPr>
            <a:picLocks noChangeAspect="1"/>
          </xdr:cNvPicPr>
        </xdr:nvPicPr>
        <xdr:blipFill rotWithShape="1">
          <a:blip xmlns:r="http://schemas.openxmlformats.org/officeDocument/2006/relationships" r:embed="rId2"/>
          <a:srcRect b="18479"/>
          <a:stretch/>
        </xdr:blipFill>
        <xdr:spPr>
          <a:xfrm>
            <a:off x="378457" y="10160"/>
            <a:ext cx="7820471" cy="601126"/>
          </a:xfrm>
          <a:prstGeom prst="rect">
            <a:avLst/>
          </a:prstGeom>
        </xdr:spPr>
      </xdr:pic>
    </xdr:grpSp>
    <xdr:clientData/>
  </xdr:twoCellAnchor>
  <xdr:oneCellAnchor>
    <xdr:from>
      <xdr:col>0</xdr:col>
      <xdr:colOff>342900</xdr:colOff>
      <xdr:row>2</xdr:row>
      <xdr:rowOff>247650</xdr:rowOff>
    </xdr:from>
    <xdr:ext cx="4585935" cy="342786"/>
    <xdr:sp macro="" textlink="">
      <xdr:nvSpPr>
        <xdr:cNvPr id="9" name="CaixaDeTexto 8">
          <a:extLst>
            <a:ext uri="{FF2B5EF4-FFF2-40B4-BE49-F238E27FC236}">
              <a16:creationId xmlns:a16="http://schemas.microsoft.com/office/drawing/2014/main" id="{00000000-0008-0000-1300-000009000000}"/>
            </a:ext>
          </a:extLst>
        </xdr:cNvPr>
        <xdr:cNvSpPr txBox="1"/>
      </xdr:nvSpPr>
      <xdr:spPr>
        <a:xfrm>
          <a:off x="342900" y="819150"/>
          <a:ext cx="4585935"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III - ENERGY MARKET&gt; </a:t>
          </a:r>
          <a:r>
            <a:rPr lang="pt-BR" sz="1600" b="1" baseline="0">
              <a:solidFill>
                <a:schemeClr val="bg1"/>
              </a:solidFill>
            </a:rPr>
            <a:t>WIND POWER PRICES</a:t>
          </a: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2" name="CaixaDeTexto 1">
          <a:extLst>
            <a:ext uri="{FF2B5EF4-FFF2-40B4-BE49-F238E27FC236}">
              <a16:creationId xmlns:a16="http://schemas.microsoft.com/office/drawing/2014/main" id="{00000000-0008-0000-1300-000002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X16A0T</a:t>
          </a:r>
        </a:p>
      </xdr:txBody>
    </xdr:sp>
    <xdr:clientData/>
  </xdr:twoCellAnchor>
  <xdr:twoCellAnchor>
    <xdr:from>
      <xdr:col>7</xdr:col>
      <xdr:colOff>66675</xdr:colOff>
      <xdr:row>0</xdr:row>
      <xdr:rowOff>38100</xdr:rowOff>
    </xdr:from>
    <xdr:to>
      <xdr:col>8</xdr:col>
      <xdr:colOff>38099</xdr:colOff>
      <xdr:row>2</xdr:row>
      <xdr:rowOff>180975</xdr:rowOff>
    </xdr:to>
    <xdr:sp macro="" textlink="">
      <xdr:nvSpPr>
        <xdr:cNvPr id="4" name="Seta para a Esquerda 6">
          <a:hlinkClick xmlns:r="http://schemas.openxmlformats.org/officeDocument/2006/relationships" r:id="rId3"/>
          <a:extLst>
            <a:ext uri="{FF2B5EF4-FFF2-40B4-BE49-F238E27FC236}">
              <a16:creationId xmlns:a16="http://schemas.microsoft.com/office/drawing/2014/main" id="{00000000-0008-0000-1300-000004000000}"/>
            </a:ext>
          </a:extLst>
        </xdr:cNvPr>
        <xdr:cNvSpPr/>
      </xdr:nvSpPr>
      <xdr:spPr>
        <a:xfrm>
          <a:off x="8486775" y="3810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3" name="CaixaDeTexto 2">
          <a:extLst>
            <a:ext uri="{FF2B5EF4-FFF2-40B4-BE49-F238E27FC236}">
              <a16:creationId xmlns:a16="http://schemas.microsoft.com/office/drawing/2014/main" id="{00000000-0008-0000-13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X18A0T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16139</xdr:colOff>
      <xdr:row>0</xdr:row>
      <xdr:rowOff>0</xdr:rowOff>
    </xdr:from>
    <xdr:to>
      <xdr:col>8</xdr:col>
      <xdr:colOff>0</xdr:colOff>
      <xdr:row>4</xdr:row>
      <xdr:rowOff>123825</xdr:rowOff>
    </xdr:to>
    <xdr:grpSp>
      <xdr:nvGrpSpPr>
        <xdr:cNvPr id="10" name="Agrupar 9">
          <a:extLst>
            <a:ext uri="{FF2B5EF4-FFF2-40B4-BE49-F238E27FC236}">
              <a16:creationId xmlns:a16="http://schemas.microsoft.com/office/drawing/2014/main" id="{00000000-0008-0000-0100-00000A000000}"/>
            </a:ext>
          </a:extLst>
        </xdr:cNvPr>
        <xdr:cNvGrpSpPr/>
      </xdr:nvGrpSpPr>
      <xdr:grpSpPr>
        <a:xfrm>
          <a:off x="187589" y="0"/>
          <a:ext cx="6860911" cy="1143000"/>
          <a:chOff x="387350" y="0"/>
          <a:chExt cx="9581515" cy="1030834"/>
        </a:xfrm>
      </xdr:grpSpPr>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r="32482" b="86057"/>
          <a:stretch/>
        </xdr:blipFill>
        <xdr:spPr>
          <a:xfrm>
            <a:off x="387350" y="0"/>
            <a:ext cx="9581515" cy="1030834"/>
          </a:xfrm>
          <a:prstGeom prst="rect">
            <a:avLst/>
          </a:prstGeom>
        </xdr:spPr>
      </xdr:pic>
      <xdr:pic>
        <xdr:nvPicPr>
          <xdr:cNvPr id="9" name="Imagem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2"/>
          <a:stretch>
            <a:fillRect/>
          </a:stretch>
        </xdr:blipFill>
        <xdr:spPr>
          <a:xfrm>
            <a:off x="393439" y="0"/>
            <a:ext cx="7046757" cy="642473"/>
          </a:xfrm>
          <a:prstGeom prst="rect">
            <a:avLst/>
          </a:prstGeom>
        </xdr:spPr>
      </xdr:pic>
    </xdr:grpSp>
    <xdr:clientData/>
  </xdr:twoCellAnchor>
  <xdr:oneCellAnchor>
    <xdr:from>
      <xdr:col>1</xdr:col>
      <xdr:colOff>9525</xdr:colOff>
      <xdr:row>3</xdr:row>
      <xdr:rowOff>171450</xdr:rowOff>
    </xdr:from>
    <xdr:ext cx="5149102" cy="342786"/>
    <xdr:sp macro="" textlink="">
      <xdr:nvSpPr>
        <xdr:cNvPr id="4" name="CaixaDeTexto 3">
          <a:extLst>
            <a:ext uri="{FF2B5EF4-FFF2-40B4-BE49-F238E27FC236}">
              <a16:creationId xmlns:a16="http://schemas.microsoft.com/office/drawing/2014/main" id="{00000000-0008-0000-0100-000004000000}"/>
            </a:ext>
            <a:ext uri="{147F2762-F138-4A5C-976F-8EAC2B608ADB}">
              <a16:predDERef xmlns:a16="http://schemas.microsoft.com/office/drawing/2014/main" pred="{39B014B8-1E5A-43B3-9D26-3CD8287D1BA4}"/>
            </a:ext>
          </a:extLst>
        </xdr:cNvPr>
        <xdr:cNvSpPr txBox="1"/>
      </xdr:nvSpPr>
      <xdr:spPr>
        <a:xfrm>
          <a:off x="180975" y="742950"/>
          <a:ext cx="514910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 - CONSOLIDATED RESULTS &gt; INCOME STATEMENT</a:t>
          </a: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3" name="CaixaDeTexto 2">
          <a:extLst>
            <a:ext uri="{FF2B5EF4-FFF2-40B4-BE49-F238E27FC236}">
              <a16:creationId xmlns:a16="http://schemas.microsoft.com/office/drawing/2014/main" id="{00000000-0008-0000-01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CaixaDeTexto 5">
          <a:extLst>
            <a:ext uri="{FF2B5EF4-FFF2-40B4-BE49-F238E27FC236}">
              <a16:creationId xmlns:a16="http://schemas.microsoft.com/office/drawing/2014/main" id="{00000000-0008-0000-01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X1A0T</a:t>
          </a:r>
        </a:p>
      </xdr:txBody>
    </xdr:sp>
    <xdr:clientData/>
  </xdr:twoCellAnchor>
  <xdr:twoCellAnchor>
    <xdr:from>
      <xdr:col>4</xdr:col>
      <xdr:colOff>76200</xdr:colOff>
      <xdr:row>0</xdr:row>
      <xdr:rowOff>95250</xdr:rowOff>
    </xdr:from>
    <xdr:to>
      <xdr:col>4</xdr:col>
      <xdr:colOff>895349</xdr:colOff>
      <xdr:row>3</xdr:row>
      <xdr:rowOff>47625</xdr:rowOff>
    </xdr:to>
    <xdr:sp macro="" textlink="">
      <xdr:nvSpPr>
        <xdr:cNvPr id="7" name="Seta para a esquerda 6">
          <a:hlinkClick xmlns:r="http://schemas.openxmlformats.org/officeDocument/2006/relationships" r:id="rId3"/>
          <a:extLst>
            <a:ext uri="{FF2B5EF4-FFF2-40B4-BE49-F238E27FC236}">
              <a16:creationId xmlns:a16="http://schemas.microsoft.com/office/drawing/2014/main" id="{00000000-0008-0000-0100-000007000000}"/>
            </a:ext>
            <a:ext uri="{147F2762-F138-4A5C-976F-8EAC2B608ADB}">
              <a16:predDERef xmlns:a16="http://schemas.microsoft.com/office/drawing/2014/main" pred="{3D8198E9-7022-CD05-36A6-A8A5A39D0CCB}"/>
            </a:ext>
          </a:extLst>
        </xdr:cNvPr>
        <xdr:cNvSpPr/>
      </xdr:nvSpPr>
      <xdr:spPr>
        <a:xfrm>
          <a:off x="6191250" y="9525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pt-BR" sz="1200" b="1">
              <a:solidFill>
                <a:schemeClr val="bg1"/>
              </a:solidFill>
            </a:rPr>
            <a:t>MENU</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0</xdr:row>
      <xdr:rowOff>0</xdr:rowOff>
    </xdr:from>
    <xdr:to>
      <xdr:col>14</xdr:col>
      <xdr:colOff>59690</xdr:colOff>
      <xdr:row>4</xdr:row>
      <xdr:rowOff>32614</xdr:rowOff>
    </xdr:to>
    <xdr:grpSp>
      <xdr:nvGrpSpPr>
        <xdr:cNvPr id="3" name="Agrupar 2">
          <a:extLst>
            <a:ext uri="{FF2B5EF4-FFF2-40B4-BE49-F238E27FC236}">
              <a16:creationId xmlns:a16="http://schemas.microsoft.com/office/drawing/2014/main" id="{00000000-0008-0000-1400-000003000000}"/>
            </a:ext>
          </a:extLst>
        </xdr:cNvPr>
        <xdr:cNvGrpSpPr/>
      </xdr:nvGrpSpPr>
      <xdr:grpSpPr>
        <a:xfrm>
          <a:off x="171450" y="0"/>
          <a:ext cx="12156440" cy="1051789"/>
          <a:chOff x="387350" y="0"/>
          <a:chExt cx="14188440" cy="1029564"/>
        </a:xfrm>
      </xdr:grpSpPr>
      <xdr:pic>
        <xdr:nvPicPr>
          <xdr:cNvPr id="2" name="Imagem 1">
            <a:extLst>
              <a:ext uri="{FF2B5EF4-FFF2-40B4-BE49-F238E27FC236}">
                <a16:creationId xmlns:a16="http://schemas.microsoft.com/office/drawing/2014/main" id="{00000000-0008-0000-1400-000002000000}"/>
              </a:ext>
            </a:extLst>
          </xdr:cNvPr>
          <xdr:cNvPicPr>
            <a:picLocks noChangeAspect="1"/>
          </xdr:cNvPicPr>
        </xdr:nvPicPr>
        <xdr:blipFill rotWithShape="1">
          <a:blip xmlns:r="http://schemas.openxmlformats.org/officeDocument/2006/relationships" r:embed="rId1"/>
          <a:srcRect b="86057"/>
          <a:stretch/>
        </xdr:blipFill>
        <xdr:spPr>
          <a:xfrm>
            <a:off x="387350" y="0"/>
            <a:ext cx="14188440" cy="1029564"/>
          </a:xfrm>
          <a:prstGeom prst="rect">
            <a:avLst/>
          </a:prstGeom>
        </xdr:spPr>
      </xdr:pic>
      <xdr:pic>
        <xdr:nvPicPr>
          <xdr:cNvPr id="7" name="Imagem 6">
            <a:extLst>
              <a:ext uri="{FF2B5EF4-FFF2-40B4-BE49-F238E27FC236}">
                <a16:creationId xmlns:a16="http://schemas.microsoft.com/office/drawing/2014/main" id="{00000000-0008-0000-1400-000007000000}"/>
              </a:ext>
            </a:extLst>
          </xdr:cNvPr>
          <xdr:cNvPicPr>
            <a:picLocks noChangeAspect="1"/>
          </xdr:cNvPicPr>
        </xdr:nvPicPr>
        <xdr:blipFill rotWithShape="1">
          <a:blip xmlns:r="http://schemas.openxmlformats.org/officeDocument/2006/relationships" r:embed="rId2"/>
          <a:srcRect b="17102"/>
          <a:stretch/>
        </xdr:blipFill>
        <xdr:spPr>
          <a:xfrm>
            <a:off x="388618" y="1"/>
            <a:ext cx="9078014" cy="578071"/>
          </a:xfrm>
          <a:prstGeom prst="rect">
            <a:avLst/>
          </a:prstGeom>
        </xdr:spPr>
      </xdr:pic>
    </xdr:grpSp>
    <xdr:clientData/>
  </xdr:twoCellAnchor>
  <xdr:oneCellAnchor>
    <xdr:from>
      <xdr:col>1</xdr:col>
      <xdr:colOff>0</xdr:colOff>
      <xdr:row>3</xdr:row>
      <xdr:rowOff>95250</xdr:rowOff>
    </xdr:from>
    <xdr:ext cx="3993657" cy="342786"/>
    <xdr:sp macro="" textlink="">
      <xdr:nvSpPr>
        <xdr:cNvPr id="4" name="CaixaDeTexto 3">
          <a:extLst>
            <a:ext uri="{FF2B5EF4-FFF2-40B4-BE49-F238E27FC236}">
              <a16:creationId xmlns:a16="http://schemas.microsoft.com/office/drawing/2014/main" id="{00000000-0008-0000-1400-000004000000}"/>
            </a:ext>
          </a:extLst>
        </xdr:cNvPr>
        <xdr:cNvSpPr txBox="1"/>
      </xdr:nvSpPr>
      <xdr:spPr>
        <a:xfrm>
          <a:off x="400050" y="638175"/>
          <a:ext cx="3993657"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III - ENERGY MARKET&gt; </a:t>
          </a:r>
          <a:r>
            <a:rPr lang="pt-BR" sz="1600" b="1" baseline="0">
              <a:solidFill>
                <a:schemeClr val="bg1"/>
              </a:solidFill>
            </a:rPr>
            <a:t>ENERGY FLOW</a:t>
          </a:r>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6" name="CaixaDeTexto 5">
          <a:extLst>
            <a:ext uri="{FF2B5EF4-FFF2-40B4-BE49-F238E27FC236}">
              <a16:creationId xmlns:a16="http://schemas.microsoft.com/office/drawing/2014/main" id="{00000000-0008-0000-14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X18A0T</a:t>
          </a:r>
        </a:p>
      </xdr:txBody>
    </xdr:sp>
    <xdr:clientData/>
  </xdr:twoCellAnchor>
  <xdr:twoCellAnchor>
    <xdr:from>
      <xdr:col>13</xdr:col>
      <xdr:colOff>0</xdr:colOff>
      <xdr:row>0</xdr:row>
      <xdr:rowOff>47625</xdr:rowOff>
    </xdr:from>
    <xdr:to>
      <xdr:col>13</xdr:col>
      <xdr:colOff>819149</xdr:colOff>
      <xdr:row>3</xdr:row>
      <xdr:rowOff>0</xdr:rowOff>
    </xdr:to>
    <xdr:sp macro="" textlink="">
      <xdr:nvSpPr>
        <xdr:cNvPr id="9" name="Seta para a Esquerda 6">
          <a:hlinkClick xmlns:r="http://schemas.openxmlformats.org/officeDocument/2006/relationships" r:id="rId3"/>
          <a:extLst>
            <a:ext uri="{FF2B5EF4-FFF2-40B4-BE49-F238E27FC236}">
              <a16:creationId xmlns:a16="http://schemas.microsoft.com/office/drawing/2014/main" id="{00000000-0008-0000-1400-000009000000}"/>
            </a:ext>
          </a:extLst>
        </xdr:cNvPr>
        <xdr:cNvSpPr/>
      </xdr:nvSpPr>
      <xdr:spPr>
        <a:xfrm>
          <a:off x="12182475" y="4762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5" name="CaixaDeTexto 4">
          <a:extLst>
            <a:ext uri="{FF2B5EF4-FFF2-40B4-BE49-F238E27FC236}">
              <a16:creationId xmlns:a16="http://schemas.microsoft.com/office/drawing/2014/main" id="{00000000-0008-0000-14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X19A0T</a:t>
          </a:r>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200024</xdr:colOff>
      <xdr:row>0</xdr:row>
      <xdr:rowOff>0</xdr:rowOff>
    </xdr:from>
    <xdr:to>
      <xdr:col>21</xdr:col>
      <xdr:colOff>133350</xdr:colOff>
      <xdr:row>4</xdr:row>
      <xdr:rowOff>112697</xdr:rowOff>
    </xdr:to>
    <xdr:pic>
      <xdr:nvPicPr>
        <xdr:cNvPr id="8" name="Imagem 7">
          <a:extLst>
            <a:ext uri="{FF2B5EF4-FFF2-40B4-BE49-F238E27FC236}">
              <a16:creationId xmlns:a16="http://schemas.microsoft.com/office/drawing/2014/main" id="{00000000-0008-0000-1500-000008000000}"/>
            </a:ext>
          </a:extLst>
        </xdr:cNvPr>
        <xdr:cNvPicPr>
          <a:picLocks noChangeAspect="1"/>
        </xdr:cNvPicPr>
      </xdr:nvPicPr>
      <xdr:blipFill rotWithShape="1">
        <a:blip xmlns:r="http://schemas.openxmlformats.org/officeDocument/2006/relationships" r:embed="rId1"/>
        <a:srcRect b="86057"/>
        <a:stretch/>
      </xdr:blipFill>
      <xdr:spPr>
        <a:xfrm>
          <a:off x="200024" y="0"/>
          <a:ext cx="14230351" cy="1131872"/>
        </a:xfrm>
        <a:prstGeom prst="rect">
          <a:avLst/>
        </a:prstGeom>
      </xdr:spPr>
    </xdr:pic>
    <xdr:clientData/>
  </xdr:twoCellAnchor>
  <xdr:twoCellAnchor>
    <xdr:from>
      <xdr:col>0</xdr:col>
      <xdr:colOff>200022</xdr:colOff>
      <xdr:row>0</xdr:row>
      <xdr:rowOff>0</xdr:rowOff>
    </xdr:from>
    <xdr:to>
      <xdr:col>26</xdr:col>
      <xdr:colOff>104774</xdr:colOff>
      <xdr:row>4</xdr:row>
      <xdr:rowOff>133350</xdr:rowOff>
    </xdr:to>
    <xdr:grpSp>
      <xdr:nvGrpSpPr>
        <xdr:cNvPr id="2" name="Agrupar 1">
          <a:extLst>
            <a:ext uri="{FF2B5EF4-FFF2-40B4-BE49-F238E27FC236}">
              <a16:creationId xmlns:a16="http://schemas.microsoft.com/office/drawing/2014/main" id="{00000000-0008-0000-1500-000002000000}"/>
            </a:ext>
          </a:extLst>
        </xdr:cNvPr>
        <xdr:cNvGrpSpPr/>
      </xdr:nvGrpSpPr>
      <xdr:grpSpPr>
        <a:xfrm>
          <a:off x="200022" y="0"/>
          <a:ext cx="16562919" cy="1149350"/>
          <a:chOff x="387349" y="0"/>
          <a:chExt cx="17017820" cy="1079068"/>
        </a:xfrm>
      </xdr:grpSpPr>
      <xdr:pic>
        <xdr:nvPicPr>
          <xdr:cNvPr id="3" name="Imagem 2">
            <a:extLst>
              <a:ext uri="{FF2B5EF4-FFF2-40B4-BE49-F238E27FC236}">
                <a16:creationId xmlns:a16="http://schemas.microsoft.com/office/drawing/2014/main" id="{00000000-0008-0000-1500-000003000000}"/>
              </a:ext>
            </a:extLst>
          </xdr:cNvPr>
          <xdr:cNvPicPr>
            <a:picLocks noChangeAspect="1"/>
          </xdr:cNvPicPr>
        </xdr:nvPicPr>
        <xdr:blipFill rotWithShape="1">
          <a:blip xmlns:r="http://schemas.openxmlformats.org/officeDocument/2006/relationships" r:embed="rId1"/>
          <a:srcRect l="1" r="-14439" b="86057"/>
          <a:stretch/>
        </xdr:blipFill>
        <xdr:spPr>
          <a:xfrm>
            <a:off x="387349" y="0"/>
            <a:ext cx="17017820" cy="1079068"/>
          </a:xfrm>
          <a:prstGeom prst="rect">
            <a:avLst/>
          </a:prstGeom>
        </xdr:spPr>
      </xdr:pic>
      <xdr:pic>
        <xdr:nvPicPr>
          <xdr:cNvPr id="4" name="Imagem 3">
            <a:extLst>
              <a:ext uri="{FF2B5EF4-FFF2-40B4-BE49-F238E27FC236}">
                <a16:creationId xmlns:a16="http://schemas.microsoft.com/office/drawing/2014/main" id="{00000000-0008-0000-1500-000004000000}"/>
              </a:ext>
            </a:extLst>
          </xdr:cNvPr>
          <xdr:cNvPicPr>
            <a:picLocks noChangeAspect="1"/>
          </xdr:cNvPicPr>
        </xdr:nvPicPr>
        <xdr:blipFill rotWithShape="1">
          <a:blip xmlns:r="http://schemas.openxmlformats.org/officeDocument/2006/relationships" r:embed="rId2"/>
          <a:srcRect b="19776"/>
          <a:stretch/>
        </xdr:blipFill>
        <xdr:spPr>
          <a:xfrm>
            <a:off x="388618" y="1"/>
            <a:ext cx="9396781" cy="559424"/>
          </a:xfrm>
          <a:prstGeom prst="rect">
            <a:avLst/>
          </a:prstGeom>
        </xdr:spPr>
      </xdr:pic>
    </xdr:grpSp>
    <xdr:clientData/>
  </xdr:twoCellAnchor>
  <xdr:oneCellAnchor>
    <xdr:from>
      <xdr:col>1</xdr:col>
      <xdr:colOff>19050</xdr:colOff>
      <xdr:row>3</xdr:row>
      <xdr:rowOff>190500</xdr:rowOff>
    </xdr:from>
    <xdr:ext cx="3993657" cy="342786"/>
    <xdr:sp macro="" textlink="">
      <xdr:nvSpPr>
        <xdr:cNvPr id="5" name="CaixaDeTexto 4">
          <a:extLst>
            <a:ext uri="{FF2B5EF4-FFF2-40B4-BE49-F238E27FC236}">
              <a16:creationId xmlns:a16="http://schemas.microsoft.com/office/drawing/2014/main" id="{00000000-0008-0000-1500-000005000000}"/>
            </a:ext>
          </a:extLst>
        </xdr:cNvPr>
        <xdr:cNvSpPr txBox="1"/>
      </xdr:nvSpPr>
      <xdr:spPr>
        <a:xfrm>
          <a:off x="219075" y="762000"/>
          <a:ext cx="3993657"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III - ENERGY MARKET&gt; </a:t>
          </a:r>
          <a:r>
            <a:rPr lang="pt-BR" sz="1600" b="1" baseline="0">
              <a:solidFill>
                <a:schemeClr val="bg1"/>
              </a:solidFill>
            </a:rPr>
            <a:t>ENERGY FLOW</a:t>
          </a:r>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9" name="CaixaDeTexto 8">
          <a:extLst>
            <a:ext uri="{FF2B5EF4-FFF2-40B4-BE49-F238E27FC236}">
              <a16:creationId xmlns:a16="http://schemas.microsoft.com/office/drawing/2014/main" id="{00000000-0008-0000-1500-000009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X19A0T</a:t>
          </a:r>
        </a:p>
      </xdr:txBody>
    </xdr:sp>
    <xdr:clientData/>
  </xdr:twoCellAnchor>
  <xdr:twoCellAnchor>
    <xdr:from>
      <xdr:col>19</xdr:col>
      <xdr:colOff>342900</xdr:colOff>
      <xdr:row>0</xdr:row>
      <xdr:rowOff>57150</xdr:rowOff>
    </xdr:from>
    <xdr:to>
      <xdr:col>20</xdr:col>
      <xdr:colOff>552449</xdr:colOff>
      <xdr:row>3</xdr:row>
      <xdr:rowOff>9525</xdr:rowOff>
    </xdr:to>
    <xdr:sp macro="" textlink="">
      <xdr:nvSpPr>
        <xdr:cNvPr id="12" name="Seta para a Esquerda 6">
          <a:hlinkClick xmlns:r="http://schemas.openxmlformats.org/officeDocument/2006/relationships" r:id="rId3"/>
          <a:extLst>
            <a:ext uri="{FF2B5EF4-FFF2-40B4-BE49-F238E27FC236}">
              <a16:creationId xmlns:a16="http://schemas.microsoft.com/office/drawing/2014/main" id="{00000000-0008-0000-1500-00000C000000}"/>
            </a:ext>
          </a:extLst>
        </xdr:cNvPr>
        <xdr:cNvSpPr/>
      </xdr:nvSpPr>
      <xdr:spPr>
        <a:xfrm>
          <a:off x="13601700" y="5715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6" name="CaixaDeTexto 5">
          <a:extLst>
            <a:ext uri="{FF2B5EF4-FFF2-40B4-BE49-F238E27FC236}">
              <a16:creationId xmlns:a16="http://schemas.microsoft.com/office/drawing/2014/main" id="{00000000-0008-0000-15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X20A0T</a:t>
          </a:r>
        </a:p>
      </xdr:txBody>
    </xdr:sp>
    <xdr:clientData/>
  </xdr:twoCellAnchor>
  <xdr:twoCellAnchor editAs="oneCell">
    <xdr:from>
      <xdr:col>6</xdr:col>
      <xdr:colOff>381001</xdr:colOff>
      <xdr:row>8</xdr:row>
      <xdr:rowOff>0</xdr:rowOff>
    </xdr:from>
    <xdr:to>
      <xdr:col>15</xdr:col>
      <xdr:colOff>261409</xdr:colOff>
      <xdr:row>33</xdr:row>
      <xdr:rowOff>104775</xdr:rowOff>
    </xdr:to>
    <xdr:pic>
      <xdr:nvPicPr>
        <xdr:cNvPr id="13" name="Imagem 12">
          <a:extLst>
            <a:ext uri="{FF2B5EF4-FFF2-40B4-BE49-F238E27FC236}">
              <a16:creationId xmlns:a16="http://schemas.microsoft.com/office/drawing/2014/main" id="{80AD977F-9AED-F30F-A14A-E226971DC31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80418" y="1788583"/>
          <a:ext cx="6579658" cy="48778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351155</xdr:colOff>
      <xdr:row>0</xdr:row>
      <xdr:rowOff>0</xdr:rowOff>
    </xdr:from>
    <xdr:to>
      <xdr:col>8</xdr:col>
      <xdr:colOff>0</xdr:colOff>
      <xdr:row>4</xdr:row>
      <xdr:rowOff>28158</xdr:rowOff>
    </xdr:to>
    <xdr:grpSp>
      <xdr:nvGrpSpPr>
        <xdr:cNvPr id="2" name="Agrupar 1">
          <a:extLst>
            <a:ext uri="{FF2B5EF4-FFF2-40B4-BE49-F238E27FC236}">
              <a16:creationId xmlns:a16="http://schemas.microsoft.com/office/drawing/2014/main" id="{00000000-0008-0000-1600-000002000000}"/>
            </a:ext>
          </a:extLst>
        </xdr:cNvPr>
        <xdr:cNvGrpSpPr/>
      </xdr:nvGrpSpPr>
      <xdr:grpSpPr>
        <a:xfrm>
          <a:off x="217805" y="0"/>
          <a:ext cx="8830945" cy="1047333"/>
          <a:chOff x="351155" y="0"/>
          <a:chExt cx="9103995" cy="1025108"/>
        </a:xfrm>
      </xdr:grpSpPr>
      <xdr:pic>
        <xdr:nvPicPr>
          <xdr:cNvPr id="6" name="Imagem 5">
            <a:extLst>
              <a:ext uri="{FF2B5EF4-FFF2-40B4-BE49-F238E27FC236}">
                <a16:creationId xmlns:a16="http://schemas.microsoft.com/office/drawing/2014/main" id="{00000000-0008-0000-1600-000006000000}"/>
              </a:ext>
            </a:extLst>
          </xdr:cNvPr>
          <xdr:cNvPicPr>
            <a:picLocks noChangeAspect="1"/>
          </xdr:cNvPicPr>
        </xdr:nvPicPr>
        <xdr:blipFill rotWithShape="1">
          <a:blip xmlns:r="http://schemas.openxmlformats.org/officeDocument/2006/relationships" r:embed="rId1"/>
          <a:srcRect r="35850"/>
          <a:stretch/>
        </xdr:blipFill>
        <xdr:spPr>
          <a:xfrm>
            <a:off x="351155" y="0"/>
            <a:ext cx="9103995" cy="1025108"/>
          </a:xfrm>
          <a:prstGeom prst="rect">
            <a:avLst/>
          </a:prstGeom>
        </xdr:spPr>
      </xdr:pic>
      <xdr:pic>
        <xdr:nvPicPr>
          <xdr:cNvPr id="7" name="Imagem 6">
            <a:extLst>
              <a:ext uri="{FF2B5EF4-FFF2-40B4-BE49-F238E27FC236}">
                <a16:creationId xmlns:a16="http://schemas.microsoft.com/office/drawing/2014/main" id="{00000000-0008-0000-1600-000007000000}"/>
              </a:ext>
            </a:extLst>
          </xdr:cNvPr>
          <xdr:cNvPicPr>
            <a:picLocks noChangeAspect="1"/>
          </xdr:cNvPicPr>
        </xdr:nvPicPr>
        <xdr:blipFill rotWithShape="1">
          <a:blip xmlns:r="http://schemas.openxmlformats.org/officeDocument/2006/relationships" r:embed="rId2"/>
          <a:srcRect b="17102"/>
          <a:stretch/>
        </xdr:blipFill>
        <xdr:spPr>
          <a:xfrm>
            <a:off x="372107" y="1"/>
            <a:ext cx="7992533" cy="578018"/>
          </a:xfrm>
          <a:prstGeom prst="rect">
            <a:avLst/>
          </a:prstGeom>
        </xdr:spPr>
      </xdr:pic>
    </xdr:grpSp>
    <xdr:clientData/>
  </xdr:twoCellAnchor>
  <xdr:oneCellAnchor>
    <xdr:from>
      <xdr:col>1</xdr:col>
      <xdr:colOff>0</xdr:colOff>
      <xdr:row>3</xdr:row>
      <xdr:rowOff>95250</xdr:rowOff>
    </xdr:from>
    <xdr:ext cx="5562600" cy="342786"/>
    <xdr:sp macro="" textlink="">
      <xdr:nvSpPr>
        <xdr:cNvPr id="3" name="CaixaDeTexto 2">
          <a:extLst>
            <a:ext uri="{FF2B5EF4-FFF2-40B4-BE49-F238E27FC236}">
              <a16:creationId xmlns:a16="http://schemas.microsoft.com/office/drawing/2014/main" id="{00000000-0008-0000-1600-000003000000}"/>
            </a:ext>
          </a:extLst>
        </xdr:cNvPr>
        <xdr:cNvSpPr txBox="1"/>
      </xdr:nvSpPr>
      <xdr:spPr>
        <a:xfrm>
          <a:off x="400050" y="638175"/>
          <a:ext cx="5562600"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600" b="1">
              <a:solidFill>
                <a:schemeClr val="bg1"/>
              </a:solidFill>
            </a:rPr>
            <a:t>Exhibit IV - OPERATIONAL DATA&gt; </a:t>
          </a:r>
          <a:r>
            <a:rPr lang="pt-BR" sz="1600" b="1" baseline="0">
              <a:solidFill>
                <a:schemeClr val="bg1"/>
              </a:solidFill>
            </a:rPr>
            <a:t> INDICATORS SUMMARY</a:t>
          </a:r>
          <a:endParaRPr lang="pt-BR" sz="1600" b="1">
            <a:solidFill>
              <a:schemeClr val="bg1"/>
            </a:solidFill>
          </a:endParaRPr>
        </a:p>
      </xdr:txBody>
    </xdr:sp>
    <xdr:clientData/>
  </xdr:oneCellAnchor>
  <xdr:twoCellAnchor>
    <xdr:from>
      <xdr:col>1</xdr:col>
      <xdr:colOff>0</xdr:colOff>
      <xdr:row>0</xdr:row>
      <xdr:rowOff>66675</xdr:rowOff>
    </xdr:from>
    <xdr:to>
      <xdr:col>1</xdr:col>
      <xdr:colOff>0</xdr:colOff>
      <xdr:row>3</xdr:row>
      <xdr:rowOff>19050</xdr:rowOff>
    </xdr:to>
    <xdr:sp macro="" textlink="">
      <xdr:nvSpPr>
        <xdr:cNvPr id="4" name="Seta para a Esquerda 3">
          <a:hlinkClick xmlns:r="http://schemas.openxmlformats.org/officeDocument/2006/relationships" r:id="rId3"/>
          <a:extLst>
            <a:ext uri="{FF2B5EF4-FFF2-40B4-BE49-F238E27FC236}">
              <a16:creationId xmlns:a16="http://schemas.microsoft.com/office/drawing/2014/main" id="{00000000-0008-0000-1600-000004000000}"/>
            </a:ext>
          </a:extLst>
        </xdr:cNvPr>
        <xdr:cNvSpPr/>
      </xdr:nvSpPr>
      <xdr:spPr>
        <a:xfrm>
          <a:off x="13411200" y="66675"/>
          <a:ext cx="742950"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8" name="CaixaDeTexto 7">
          <a:extLst>
            <a:ext uri="{FF2B5EF4-FFF2-40B4-BE49-F238E27FC236}">
              <a16:creationId xmlns:a16="http://schemas.microsoft.com/office/drawing/2014/main" id="{00000000-0008-0000-16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X20A0T</a:t>
          </a:r>
        </a:p>
      </xdr:txBody>
    </xdr:sp>
    <xdr:clientData/>
  </xdr:twoCellAnchor>
  <xdr:twoCellAnchor>
    <xdr:from>
      <xdr:col>7</xdr:col>
      <xdr:colOff>47625</xdr:colOff>
      <xdr:row>0</xdr:row>
      <xdr:rowOff>19050</xdr:rowOff>
    </xdr:from>
    <xdr:to>
      <xdr:col>7</xdr:col>
      <xdr:colOff>866774</xdr:colOff>
      <xdr:row>2</xdr:row>
      <xdr:rowOff>161925</xdr:rowOff>
    </xdr:to>
    <xdr:sp macro="" textlink="">
      <xdr:nvSpPr>
        <xdr:cNvPr id="10" name="Seta para a Esquerda 6">
          <a:hlinkClick xmlns:r="http://schemas.openxmlformats.org/officeDocument/2006/relationships" r:id="rId4"/>
          <a:extLst>
            <a:ext uri="{FF2B5EF4-FFF2-40B4-BE49-F238E27FC236}">
              <a16:creationId xmlns:a16="http://schemas.microsoft.com/office/drawing/2014/main" id="{00000000-0008-0000-1600-00000A000000}"/>
            </a:ext>
          </a:extLst>
        </xdr:cNvPr>
        <xdr:cNvSpPr/>
      </xdr:nvSpPr>
      <xdr:spPr>
        <a:xfrm>
          <a:off x="8382000" y="1905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5" name="CaixaDeTexto 4">
          <a:extLst>
            <a:ext uri="{FF2B5EF4-FFF2-40B4-BE49-F238E27FC236}">
              <a16:creationId xmlns:a16="http://schemas.microsoft.com/office/drawing/2014/main" id="{00000000-0008-0000-16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X21A0T</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1270</xdr:colOff>
      <xdr:row>0</xdr:row>
      <xdr:rowOff>0</xdr:rowOff>
    </xdr:from>
    <xdr:to>
      <xdr:col>6</xdr:col>
      <xdr:colOff>0</xdr:colOff>
      <xdr:row>4</xdr:row>
      <xdr:rowOff>30698</xdr:rowOff>
    </xdr:to>
    <xdr:grpSp>
      <xdr:nvGrpSpPr>
        <xdr:cNvPr id="2" name="Agrupar 1">
          <a:extLst>
            <a:ext uri="{FF2B5EF4-FFF2-40B4-BE49-F238E27FC236}">
              <a16:creationId xmlns:a16="http://schemas.microsoft.com/office/drawing/2014/main" id="{00000000-0008-0000-1700-000002000000}"/>
            </a:ext>
          </a:extLst>
        </xdr:cNvPr>
        <xdr:cNvGrpSpPr/>
      </xdr:nvGrpSpPr>
      <xdr:grpSpPr>
        <a:xfrm>
          <a:off x="96520" y="0"/>
          <a:ext cx="7942580" cy="1049873"/>
          <a:chOff x="372745" y="0"/>
          <a:chExt cx="8216900" cy="1027648"/>
        </a:xfrm>
      </xdr:grpSpPr>
      <xdr:pic>
        <xdr:nvPicPr>
          <xdr:cNvPr id="5" name="Imagem 4">
            <a:extLst>
              <a:ext uri="{FF2B5EF4-FFF2-40B4-BE49-F238E27FC236}">
                <a16:creationId xmlns:a16="http://schemas.microsoft.com/office/drawing/2014/main" id="{00000000-0008-0000-1700-000005000000}"/>
              </a:ext>
            </a:extLst>
          </xdr:cNvPr>
          <xdr:cNvPicPr>
            <a:picLocks noChangeAspect="1"/>
          </xdr:cNvPicPr>
        </xdr:nvPicPr>
        <xdr:blipFill rotWithShape="1">
          <a:blip xmlns:r="http://schemas.openxmlformats.org/officeDocument/2006/relationships" r:embed="rId1"/>
          <a:srcRect l="-1" r="42197"/>
          <a:stretch/>
        </xdr:blipFill>
        <xdr:spPr>
          <a:xfrm>
            <a:off x="372745" y="0"/>
            <a:ext cx="8216900" cy="1027648"/>
          </a:xfrm>
          <a:prstGeom prst="rect">
            <a:avLst/>
          </a:prstGeom>
        </xdr:spPr>
      </xdr:pic>
      <xdr:pic>
        <xdr:nvPicPr>
          <xdr:cNvPr id="6" name="Imagem 5">
            <a:extLst>
              <a:ext uri="{FF2B5EF4-FFF2-40B4-BE49-F238E27FC236}">
                <a16:creationId xmlns:a16="http://schemas.microsoft.com/office/drawing/2014/main" id="{00000000-0008-0000-1700-000006000000}"/>
              </a:ext>
            </a:extLst>
          </xdr:cNvPr>
          <xdr:cNvPicPr>
            <a:picLocks noChangeAspect="1"/>
          </xdr:cNvPicPr>
        </xdr:nvPicPr>
        <xdr:blipFill rotWithShape="1">
          <a:blip xmlns:r="http://schemas.openxmlformats.org/officeDocument/2006/relationships" r:embed="rId2"/>
          <a:srcRect b="18439"/>
          <a:stretch/>
        </xdr:blipFill>
        <xdr:spPr>
          <a:xfrm>
            <a:off x="407667" y="0"/>
            <a:ext cx="8016415" cy="568725"/>
          </a:xfrm>
          <a:prstGeom prst="rect">
            <a:avLst/>
          </a:prstGeom>
        </xdr:spPr>
      </xdr:pic>
    </xdr:grpSp>
    <xdr:clientData/>
  </xdr:twoCellAnchor>
  <xdr:oneCellAnchor>
    <xdr:from>
      <xdr:col>1</xdr:col>
      <xdr:colOff>0</xdr:colOff>
      <xdr:row>3</xdr:row>
      <xdr:rowOff>95250</xdr:rowOff>
    </xdr:from>
    <xdr:ext cx="4281557" cy="342786"/>
    <xdr:sp macro="" textlink="">
      <xdr:nvSpPr>
        <xdr:cNvPr id="3" name="CaixaDeTexto 2">
          <a:extLst>
            <a:ext uri="{FF2B5EF4-FFF2-40B4-BE49-F238E27FC236}">
              <a16:creationId xmlns:a16="http://schemas.microsoft.com/office/drawing/2014/main" id="{00000000-0008-0000-1700-000003000000}"/>
            </a:ext>
          </a:extLst>
        </xdr:cNvPr>
        <xdr:cNvSpPr txBox="1"/>
      </xdr:nvSpPr>
      <xdr:spPr>
        <a:xfrm>
          <a:off x="400050" y="638175"/>
          <a:ext cx="4281557"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IV - OPERATIONAL DATA&gt;  GENERATION</a:t>
          </a: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7" name="CaixaDeTexto 6">
          <a:extLst>
            <a:ext uri="{FF2B5EF4-FFF2-40B4-BE49-F238E27FC236}">
              <a16:creationId xmlns:a16="http://schemas.microsoft.com/office/drawing/2014/main" id="{00000000-0008-0000-17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X21A0T</a:t>
          </a:r>
        </a:p>
      </xdr:txBody>
    </xdr:sp>
    <xdr:clientData/>
  </xdr:twoCellAnchor>
  <xdr:twoCellAnchor>
    <xdr:from>
      <xdr:col>5</xdr:col>
      <xdr:colOff>219075</xdr:colOff>
      <xdr:row>0</xdr:row>
      <xdr:rowOff>47625</xdr:rowOff>
    </xdr:from>
    <xdr:to>
      <xdr:col>6</xdr:col>
      <xdr:colOff>0</xdr:colOff>
      <xdr:row>3</xdr:row>
      <xdr:rowOff>0</xdr:rowOff>
    </xdr:to>
    <xdr:sp macro="" textlink="">
      <xdr:nvSpPr>
        <xdr:cNvPr id="9" name="Seta para a Esquerda 6">
          <a:hlinkClick xmlns:r="http://schemas.openxmlformats.org/officeDocument/2006/relationships" r:id="rId3"/>
          <a:extLst>
            <a:ext uri="{FF2B5EF4-FFF2-40B4-BE49-F238E27FC236}">
              <a16:creationId xmlns:a16="http://schemas.microsoft.com/office/drawing/2014/main" id="{00000000-0008-0000-1700-000009000000}"/>
            </a:ext>
          </a:extLst>
        </xdr:cNvPr>
        <xdr:cNvSpPr/>
      </xdr:nvSpPr>
      <xdr:spPr>
        <a:xfrm>
          <a:off x="7524750" y="4762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00000000-0008-0000-17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X22A0T</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372745</xdr:colOff>
      <xdr:row>0</xdr:row>
      <xdr:rowOff>0</xdr:rowOff>
    </xdr:from>
    <xdr:to>
      <xdr:col>8</xdr:col>
      <xdr:colOff>0</xdr:colOff>
      <xdr:row>4</xdr:row>
      <xdr:rowOff>30698</xdr:rowOff>
    </xdr:to>
    <xdr:grpSp>
      <xdr:nvGrpSpPr>
        <xdr:cNvPr id="6" name="Agrupar 5">
          <a:extLst>
            <a:ext uri="{FF2B5EF4-FFF2-40B4-BE49-F238E27FC236}">
              <a16:creationId xmlns:a16="http://schemas.microsoft.com/office/drawing/2014/main" id="{00000000-0008-0000-1800-000006000000}"/>
            </a:ext>
          </a:extLst>
        </xdr:cNvPr>
        <xdr:cNvGrpSpPr/>
      </xdr:nvGrpSpPr>
      <xdr:grpSpPr>
        <a:xfrm>
          <a:off x="220345" y="0"/>
          <a:ext cx="9838055" cy="1049873"/>
          <a:chOff x="372745" y="0"/>
          <a:chExt cx="10130155" cy="1027648"/>
        </a:xfrm>
      </xdr:grpSpPr>
      <xdr:pic>
        <xdr:nvPicPr>
          <xdr:cNvPr id="2" name="Imagem 1">
            <a:extLst>
              <a:ext uri="{FF2B5EF4-FFF2-40B4-BE49-F238E27FC236}">
                <a16:creationId xmlns:a16="http://schemas.microsoft.com/office/drawing/2014/main" id="{00000000-0008-0000-1800-000002000000}"/>
              </a:ext>
            </a:extLst>
          </xdr:cNvPr>
          <xdr:cNvPicPr>
            <a:picLocks noChangeAspect="1"/>
          </xdr:cNvPicPr>
        </xdr:nvPicPr>
        <xdr:blipFill rotWithShape="1">
          <a:blip xmlns:r="http://schemas.openxmlformats.org/officeDocument/2006/relationships" r:embed="rId1"/>
          <a:srcRect r="28676"/>
          <a:stretch/>
        </xdr:blipFill>
        <xdr:spPr>
          <a:xfrm>
            <a:off x="372745" y="0"/>
            <a:ext cx="10130155" cy="1027648"/>
          </a:xfrm>
          <a:prstGeom prst="rect">
            <a:avLst/>
          </a:prstGeom>
        </xdr:spPr>
      </xdr:pic>
      <xdr:pic>
        <xdr:nvPicPr>
          <xdr:cNvPr id="5" name="Imagem 4">
            <a:extLst>
              <a:ext uri="{FF2B5EF4-FFF2-40B4-BE49-F238E27FC236}">
                <a16:creationId xmlns:a16="http://schemas.microsoft.com/office/drawing/2014/main" id="{00000000-0008-0000-1800-000005000000}"/>
              </a:ext>
            </a:extLst>
          </xdr:cNvPr>
          <xdr:cNvPicPr>
            <a:picLocks noChangeAspect="1"/>
          </xdr:cNvPicPr>
        </xdr:nvPicPr>
        <xdr:blipFill rotWithShape="1">
          <a:blip xmlns:r="http://schemas.openxmlformats.org/officeDocument/2006/relationships" r:embed="rId2"/>
          <a:srcRect b="13091"/>
          <a:stretch/>
        </xdr:blipFill>
        <xdr:spPr>
          <a:xfrm>
            <a:off x="387347" y="0"/>
            <a:ext cx="8001091" cy="606019"/>
          </a:xfrm>
          <a:prstGeom prst="rect">
            <a:avLst/>
          </a:prstGeom>
        </xdr:spPr>
      </xdr:pic>
    </xdr:grpSp>
    <xdr:clientData/>
  </xdr:twoCellAnchor>
  <xdr:oneCellAnchor>
    <xdr:from>
      <xdr:col>1</xdr:col>
      <xdr:colOff>0</xdr:colOff>
      <xdr:row>3</xdr:row>
      <xdr:rowOff>95250</xdr:rowOff>
    </xdr:from>
    <xdr:ext cx="4374274" cy="342786"/>
    <xdr:sp macro="" textlink="">
      <xdr:nvSpPr>
        <xdr:cNvPr id="3" name="CaixaDeTexto 2">
          <a:extLst>
            <a:ext uri="{FF2B5EF4-FFF2-40B4-BE49-F238E27FC236}">
              <a16:creationId xmlns:a16="http://schemas.microsoft.com/office/drawing/2014/main" id="{00000000-0008-0000-1800-000003000000}"/>
            </a:ext>
          </a:extLst>
        </xdr:cNvPr>
        <xdr:cNvSpPr txBox="1"/>
      </xdr:nvSpPr>
      <xdr:spPr>
        <a:xfrm>
          <a:off x="381000" y="666750"/>
          <a:ext cx="4374274"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IV - OPERATIONAL DATA &gt;  GENERATION</a:t>
          </a: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7" name="CaixaDeTexto 6">
          <a:extLst>
            <a:ext uri="{FF2B5EF4-FFF2-40B4-BE49-F238E27FC236}">
              <a16:creationId xmlns:a16="http://schemas.microsoft.com/office/drawing/2014/main" id="{00000000-0008-0000-18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X22A0T</a:t>
          </a:r>
        </a:p>
      </xdr:txBody>
    </xdr:sp>
    <xdr:clientData/>
  </xdr:twoCellAnchor>
  <xdr:twoCellAnchor>
    <xdr:from>
      <xdr:col>7</xdr:col>
      <xdr:colOff>247650</xdr:colOff>
      <xdr:row>0</xdr:row>
      <xdr:rowOff>9525</xdr:rowOff>
    </xdr:from>
    <xdr:to>
      <xdr:col>7</xdr:col>
      <xdr:colOff>1066799</xdr:colOff>
      <xdr:row>2</xdr:row>
      <xdr:rowOff>152400</xdr:rowOff>
    </xdr:to>
    <xdr:sp macro="" textlink="">
      <xdr:nvSpPr>
        <xdr:cNvPr id="9" name="Seta para a Esquerda 6">
          <a:hlinkClick xmlns:r="http://schemas.openxmlformats.org/officeDocument/2006/relationships" r:id="rId3"/>
          <a:extLst>
            <a:ext uri="{FF2B5EF4-FFF2-40B4-BE49-F238E27FC236}">
              <a16:creationId xmlns:a16="http://schemas.microsoft.com/office/drawing/2014/main" id="{00000000-0008-0000-1800-000009000000}"/>
            </a:ext>
          </a:extLst>
        </xdr:cNvPr>
        <xdr:cNvSpPr/>
      </xdr:nvSpPr>
      <xdr:spPr>
        <a:xfrm>
          <a:off x="9391650" y="952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00000000-0008-0000-18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X23A0T</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8255</xdr:colOff>
      <xdr:row>4</xdr:row>
      <xdr:rowOff>30698</xdr:rowOff>
    </xdr:to>
    <xdr:grpSp>
      <xdr:nvGrpSpPr>
        <xdr:cNvPr id="2" name="Agrupar 1">
          <a:extLst>
            <a:ext uri="{FF2B5EF4-FFF2-40B4-BE49-F238E27FC236}">
              <a16:creationId xmlns:a16="http://schemas.microsoft.com/office/drawing/2014/main" id="{00000000-0008-0000-1900-000002000000}"/>
            </a:ext>
          </a:extLst>
        </xdr:cNvPr>
        <xdr:cNvGrpSpPr/>
      </xdr:nvGrpSpPr>
      <xdr:grpSpPr>
        <a:xfrm>
          <a:off x="0" y="0"/>
          <a:ext cx="9586172" cy="1046698"/>
          <a:chOff x="0" y="0"/>
          <a:chExt cx="10155555" cy="1027648"/>
        </a:xfrm>
      </xdr:grpSpPr>
      <xdr:pic>
        <xdr:nvPicPr>
          <xdr:cNvPr id="6" name="Imagem 5">
            <a:extLst>
              <a:ext uri="{FF2B5EF4-FFF2-40B4-BE49-F238E27FC236}">
                <a16:creationId xmlns:a16="http://schemas.microsoft.com/office/drawing/2014/main" id="{00000000-0008-0000-1900-000006000000}"/>
              </a:ext>
            </a:extLst>
          </xdr:cNvPr>
          <xdr:cNvPicPr>
            <a:picLocks noChangeAspect="1"/>
          </xdr:cNvPicPr>
        </xdr:nvPicPr>
        <xdr:blipFill rotWithShape="1">
          <a:blip xmlns:r="http://schemas.openxmlformats.org/officeDocument/2006/relationships" r:embed="rId1"/>
          <a:srcRect l="1" r="28400"/>
          <a:stretch/>
        </xdr:blipFill>
        <xdr:spPr>
          <a:xfrm>
            <a:off x="0" y="0"/>
            <a:ext cx="10155555" cy="1027648"/>
          </a:xfrm>
          <a:prstGeom prst="rect">
            <a:avLst/>
          </a:prstGeom>
        </xdr:spPr>
      </xdr:pic>
      <xdr:pic>
        <xdr:nvPicPr>
          <xdr:cNvPr id="7" name="Imagem 6">
            <a:extLst>
              <a:ext uri="{FF2B5EF4-FFF2-40B4-BE49-F238E27FC236}">
                <a16:creationId xmlns:a16="http://schemas.microsoft.com/office/drawing/2014/main" id="{00000000-0008-0000-1900-000007000000}"/>
              </a:ext>
            </a:extLst>
          </xdr:cNvPr>
          <xdr:cNvPicPr>
            <a:picLocks noChangeAspect="1"/>
          </xdr:cNvPicPr>
        </xdr:nvPicPr>
        <xdr:blipFill rotWithShape="1">
          <a:blip xmlns:r="http://schemas.openxmlformats.org/officeDocument/2006/relationships" r:embed="rId2"/>
          <a:srcRect b="17102"/>
          <a:stretch/>
        </xdr:blipFill>
        <xdr:spPr>
          <a:xfrm>
            <a:off x="21588" y="1"/>
            <a:ext cx="7990239" cy="578049"/>
          </a:xfrm>
          <a:prstGeom prst="rect">
            <a:avLst/>
          </a:prstGeom>
        </xdr:spPr>
      </xdr:pic>
    </xdr:grpSp>
    <xdr:clientData/>
  </xdr:twoCellAnchor>
  <xdr:oneCellAnchor>
    <xdr:from>
      <xdr:col>1</xdr:col>
      <xdr:colOff>0</xdr:colOff>
      <xdr:row>3</xdr:row>
      <xdr:rowOff>95250</xdr:rowOff>
    </xdr:from>
    <xdr:ext cx="4475712" cy="342786"/>
    <xdr:sp macro="" textlink="">
      <xdr:nvSpPr>
        <xdr:cNvPr id="3" name="CaixaDeTexto 2">
          <a:extLst>
            <a:ext uri="{FF2B5EF4-FFF2-40B4-BE49-F238E27FC236}">
              <a16:creationId xmlns:a16="http://schemas.microsoft.com/office/drawing/2014/main" id="{00000000-0008-0000-1900-000003000000}"/>
            </a:ext>
          </a:extLst>
        </xdr:cNvPr>
        <xdr:cNvSpPr txBox="1"/>
      </xdr:nvSpPr>
      <xdr:spPr>
        <a:xfrm>
          <a:off x="400050" y="638175"/>
          <a:ext cx="447571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IV - OPERATIONAL DATA &gt;  </a:t>
          </a:r>
          <a:r>
            <a:rPr lang="pt-BR" sz="1600" b="1" baseline="0">
              <a:solidFill>
                <a:schemeClr val="bg1"/>
              </a:solidFill>
            </a:rPr>
            <a:t>TRANSMISSION</a:t>
          </a:r>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00000000-0008-0000-19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X23A0T</a:t>
          </a:r>
        </a:p>
      </xdr:txBody>
    </xdr:sp>
    <xdr:clientData/>
  </xdr:twoCellAnchor>
  <xdr:twoCellAnchor>
    <xdr:from>
      <xdr:col>8</xdr:col>
      <xdr:colOff>0</xdr:colOff>
      <xdr:row>0</xdr:row>
      <xdr:rowOff>47625</xdr:rowOff>
    </xdr:from>
    <xdr:to>
      <xdr:col>8</xdr:col>
      <xdr:colOff>819149</xdr:colOff>
      <xdr:row>3</xdr:row>
      <xdr:rowOff>0</xdr:rowOff>
    </xdr:to>
    <xdr:sp macro="" textlink="">
      <xdr:nvSpPr>
        <xdr:cNvPr id="9" name="Seta para a Esquerda 6">
          <a:hlinkClick xmlns:r="http://schemas.openxmlformats.org/officeDocument/2006/relationships" r:id="rId3"/>
          <a:extLst>
            <a:ext uri="{FF2B5EF4-FFF2-40B4-BE49-F238E27FC236}">
              <a16:creationId xmlns:a16="http://schemas.microsoft.com/office/drawing/2014/main" id="{00000000-0008-0000-1900-000009000000}"/>
            </a:ext>
          </a:extLst>
        </xdr:cNvPr>
        <xdr:cNvSpPr/>
      </xdr:nvSpPr>
      <xdr:spPr>
        <a:xfrm>
          <a:off x="9029700" y="4762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5" name="CaixaDeTexto 4">
          <a:extLst>
            <a:ext uri="{FF2B5EF4-FFF2-40B4-BE49-F238E27FC236}">
              <a16:creationId xmlns:a16="http://schemas.microsoft.com/office/drawing/2014/main" id="{00000000-0008-0000-19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X24A0T</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0</xdr:row>
      <xdr:rowOff>0</xdr:rowOff>
    </xdr:from>
    <xdr:to>
      <xdr:col>8</xdr:col>
      <xdr:colOff>29844</xdr:colOff>
      <xdr:row>4</xdr:row>
      <xdr:rowOff>39632</xdr:rowOff>
    </xdr:to>
    <xdr:grpSp>
      <xdr:nvGrpSpPr>
        <xdr:cNvPr id="6" name="Agrupar 5">
          <a:extLst>
            <a:ext uri="{FF2B5EF4-FFF2-40B4-BE49-F238E27FC236}">
              <a16:creationId xmlns:a16="http://schemas.microsoft.com/office/drawing/2014/main" id="{00000000-0008-0000-1A00-000006000000}"/>
            </a:ext>
          </a:extLst>
        </xdr:cNvPr>
        <xdr:cNvGrpSpPr/>
      </xdr:nvGrpSpPr>
      <xdr:grpSpPr>
        <a:xfrm>
          <a:off x="142875" y="0"/>
          <a:ext cx="9735819" cy="1058807"/>
          <a:chOff x="387350" y="0"/>
          <a:chExt cx="9986644" cy="1036582"/>
        </a:xfrm>
      </xdr:grpSpPr>
      <xdr:pic>
        <xdr:nvPicPr>
          <xdr:cNvPr id="2" name="Imagem 1">
            <a:extLst>
              <a:ext uri="{FF2B5EF4-FFF2-40B4-BE49-F238E27FC236}">
                <a16:creationId xmlns:a16="http://schemas.microsoft.com/office/drawing/2014/main" id="{00000000-0008-0000-1A00-000002000000}"/>
              </a:ext>
            </a:extLst>
          </xdr:cNvPr>
          <xdr:cNvPicPr>
            <a:picLocks noChangeAspect="1"/>
          </xdr:cNvPicPr>
        </xdr:nvPicPr>
        <xdr:blipFill rotWithShape="1">
          <a:blip xmlns:r="http://schemas.openxmlformats.org/officeDocument/2006/relationships" r:embed="rId1"/>
          <a:srcRect r="30069" b="86057"/>
          <a:stretch/>
        </xdr:blipFill>
        <xdr:spPr>
          <a:xfrm>
            <a:off x="387350" y="0"/>
            <a:ext cx="9986644" cy="1036582"/>
          </a:xfrm>
          <a:prstGeom prst="rect">
            <a:avLst/>
          </a:prstGeom>
        </xdr:spPr>
      </xdr:pic>
      <xdr:pic>
        <xdr:nvPicPr>
          <xdr:cNvPr id="5" name="Imagem 4">
            <a:extLst>
              <a:ext uri="{FF2B5EF4-FFF2-40B4-BE49-F238E27FC236}">
                <a16:creationId xmlns:a16="http://schemas.microsoft.com/office/drawing/2014/main" id="{00000000-0008-0000-1A00-000005000000}"/>
              </a:ext>
            </a:extLst>
          </xdr:cNvPr>
          <xdr:cNvPicPr>
            <a:picLocks noChangeAspect="1"/>
          </xdr:cNvPicPr>
        </xdr:nvPicPr>
        <xdr:blipFill rotWithShape="1">
          <a:blip xmlns:r="http://schemas.openxmlformats.org/officeDocument/2006/relationships" r:embed="rId2"/>
          <a:srcRect b="14428"/>
          <a:stretch/>
        </xdr:blipFill>
        <xdr:spPr>
          <a:xfrm>
            <a:off x="397507" y="1"/>
            <a:ext cx="7978288" cy="596804"/>
          </a:xfrm>
          <a:prstGeom prst="rect">
            <a:avLst/>
          </a:prstGeom>
        </xdr:spPr>
      </xdr:pic>
    </xdr:grpSp>
    <xdr:clientData/>
  </xdr:twoCellAnchor>
  <xdr:oneCellAnchor>
    <xdr:from>
      <xdr:col>1</xdr:col>
      <xdr:colOff>0</xdr:colOff>
      <xdr:row>3</xdr:row>
      <xdr:rowOff>95250</xdr:rowOff>
    </xdr:from>
    <xdr:ext cx="4423775" cy="342786"/>
    <xdr:sp macro="" textlink="">
      <xdr:nvSpPr>
        <xdr:cNvPr id="3" name="CaixaDeTexto 2">
          <a:extLst>
            <a:ext uri="{FF2B5EF4-FFF2-40B4-BE49-F238E27FC236}">
              <a16:creationId xmlns:a16="http://schemas.microsoft.com/office/drawing/2014/main" id="{00000000-0008-0000-1A00-000003000000}"/>
            </a:ext>
          </a:extLst>
        </xdr:cNvPr>
        <xdr:cNvSpPr txBox="1"/>
      </xdr:nvSpPr>
      <xdr:spPr>
        <a:xfrm>
          <a:off x="400050" y="638175"/>
          <a:ext cx="4423775"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IV - OPERATIONAL DATA &gt;  </a:t>
          </a:r>
          <a:r>
            <a:rPr lang="pt-BR" sz="1600" b="1" baseline="0">
              <a:solidFill>
                <a:schemeClr val="bg1"/>
              </a:solidFill>
            </a:rPr>
            <a:t>DISTRIBUTION</a:t>
          </a:r>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7" name="CaixaDeTexto 6">
          <a:extLst>
            <a:ext uri="{FF2B5EF4-FFF2-40B4-BE49-F238E27FC236}">
              <a16:creationId xmlns:a16="http://schemas.microsoft.com/office/drawing/2014/main" id="{00000000-0008-0000-1A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X24A0T</a:t>
          </a:r>
        </a:p>
      </xdr:txBody>
    </xdr:sp>
    <xdr:clientData/>
  </xdr:twoCellAnchor>
  <xdr:twoCellAnchor>
    <xdr:from>
      <xdr:col>7</xdr:col>
      <xdr:colOff>571500</xdr:colOff>
      <xdr:row>0</xdr:row>
      <xdr:rowOff>28575</xdr:rowOff>
    </xdr:from>
    <xdr:to>
      <xdr:col>8</xdr:col>
      <xdr:colOff>9524</xdr:colOff>
      <xdr:row>2</xdr:row>
      <xdr:rowOff>171450</xdr:rowOff>
    </xdr:to>
    <xdr:sp macro="" textlink="">
      <xdr:nvSpPr>
        <xdr:cNvPr id="9" name="Seta para a Esquerda 6">
          <a:hlinkClick xmlns:r="http://schemas.openxmlformats.org/officeDocument/2006/relationships" r:id="rId3"/>
          <a:extLst>
            <a:ext uri="{FF2B5EF4-FFF2-40B4-BE49-F238E27FC236}">
              <a16:creationId xmlns:a16="http://schemas.microsoft.com/office/drawing/2014/main" id="{00000000-0008-0000-1A00-000009000000}"/>
            </a:ext>
          </a:extLst>
        </xdr:cNvPr>
        <xdr:cNvSpPr/>
      </xdr:nvSpPr>
      <xdr:spPr>
        <a:xfrm>
          <a:off x="9277350" y="2857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00000000-0008-0000-1A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X25A0T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269872</xdr:colOff>
      <xdr:row>0</xdr:row>
      <xdr:rowOff>0</xdr:rowOff>
    </xdr:from>
    <xdr:to>
      <xdr:col>10</xdr:col>
      <xdr:colOff>148590</xdr:colOff>
      <xdr:row>4</xdr:row>
      <xdr:rowOff>35154</xdr:rowOff>
    </xdr:to>
    <xdr:grpSp>
      <xdr:nvGrpSpPr>
        <xdr:cNvPr id="8" name="Agrupar 7">
          <a:extLst>
            <a:ext uri="{FF2B5EF4-FFF2-40B4-BE49-F238E27FC236}">
              <a16:creationId xmlns:a16="http://schemas.microsoft.com/office/drawing/2014/main" id="{00000000-0008-0000-0200-000008000000}"/>
            </a:ext>
          </a:extLst>
        </xdr:cNvPr>
        <xdr:cNvGrpSpPr/>
      </xdr:nvGrpSpPr>
      <xdr:grpSpPr>
        <a:xfrm>
          <a:off x="193672" y="0"/>
          <a:ext cx="13872624" cy="1054889"/>
          <a:chOff x="269595" y="0"/>
          <a:chExt cx="14401445" cy="1032104"/>
        </a:xfrm>
      </xdr:grpSpPr>
      <xdr:pic>
        <xdr:nvPicPr>
          <xdr:cNvPr id="2" name="Imagem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1" r="-1104" b="86057"/>
          <a:stretch/>
        </xdr:blipFill>
        <xdr:spPr>
          <a:xfrm>
            <a:off x="299720" y="0"/>
            <a:ext cx="14371320" cy="1032104"/>
          </a:xfrm>
          <a:prstGeom prst="rect">
            <a:avLst/>
          </a:prstGeom>
        </xdr:spPr>
      </xdr:pic>
      <xdr:pic>
        <xdr:nvPicPr>
          <xdr:cNvPr id="7" name="Imagem 6">
            <a:extLst>
              <a:ext uri="{FF2B5EF4-FFF2-40B4-BE49-F238E27FC236}">
                <a16:creationId xmlns:a16="http://schemas.microsoft.com/office/drawing/2014/main" id="{00000000-0008-0000-0200-000007000000}"/>
              </a:ext>
            </a:extLst>
          </xdr:cNvPr>
          <xdr:cNvPicPr>
            <a:picLocks noChangeAspect="1"/>
          </xdr:cNvPicPr>
        </xdr:nvPicPr>
        <xdr:blipFill rotWithShape="1">
          <a:blip xmlns:r="http://schemas.openxmlformats.org/officeDocument/2006/relationships" r:embed="rId2"/>
          <a:srcRect b="20100"/>
          <a:stretch/>
        </xdr:blipFill>
        <xdr:spPr>
          <a:xfrm>
            <a:off x="269595" y="1"/>
            <a:ext cx="8003925" cy="557195"/>
          </a:xfrm>
          <a:prstGeom prst="rect">
            <a:avLst/>
          </a:prstGeom>
        </xdr:spPr>
      </xdr:pic>
    </xdr:grpSp>
    <xdr:clientData/>
  </xdr:twoCellAnchor>
  <xdr:oneCellAnchor>
    <xdr:from>
      <xdr:col>1</xdr:col>
      <xdr:colOff>0</xdr:colOff>
      <xdr:row>3</xdr:row>
      <xdr:rowOff>95251</xdr:rowOff>
    </xdr:from>
    <xdr:ext cx="7524749" cy="333374"/>
    <xdr:sp macro="" textlink="">
      <xdr:nvSpPr>
        <xdr:cNvPr id="4" name="CaixaDeTexto 2">
          <a:extLst>
            <a:ext uri="{FF2B5EF4-FFF2-40B4-BE49-F238E27FC236}">
              <a16:creationId xmlns:a16="http://schemas.microsoft.com/office/drawing/2014/main" id="{00000000-0008-0000-0200-000004000000}"/>
            </a:ext>
          </a:extLst>
        </xdr:cNvPr>
        <xdr:cNvSpPr txBox="1"/>
      </xdr:nvSpPr>
      <xdr:spPr>
        <a:xfrm>
          <a:off x="190500" y="666751"/>
          <a:ext cx="7524749" cy="333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t-BR" sz="1600" b="1">
              <a:solidFill>
                <a:schemeClr val="bg1"/>
              </a:solidFill>
            </a:rPr>
            <a:t>Exhibit I - CONSOLIDATED RESULTS &gt;</a:t>
          </a:r>
          <a:r>
            <a:rPr lang="pt-BR" sz="1600" b="1" baseline="0">
              <a:solidFill>
                <a:schemeClr val="bg1"/>
              </a:solidFill>
            </a:rPr>
            <a:t> BALANCE SHEET</a:t>
          </a:r>
        </a:p>
        <a:p>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5" name="CaixaDeTexto 4">
          <a:extLst>
            <a:ext uri="{FF2B5EF4-FFF2-40B4-BE49-F238E27FC236}">
              <a16:creationId xmlns:a16="http://schemas.microsoft.com/office/drawing/2014/main" id="{00000000-0008-0000-02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X3A0T</a:t>
          </a:r>
        </a:p>
      </xdr:txBody>
    </xdr:sp>
    <xdr:clientData/>
  </xdr:twoCellAnchor>
  <xdr:twoCellAnchor>
    <xdr:from>
      <xdr:col>8</xdr:col>
      <xdr:colOff>809625</xdr:colOff>
      <xdr:row>0</xdr:row>
      <xdr:rowOff>57150</xdr:rowOff>
    </xdr:from>
    <xdr:to>
      <xdr:col>9</xdr:col>
      <xdr:colOff>609599</xdr:colOff>
      <xdr:row>3</xdr:row>
      <xdr:rowOff>9525</xdr:rowOff>
    </xdr:to>
    <xdr:sp macro="" textlink="">
      <xdr:nvSpPr>
        <xdr:cNvPr id="10" name="Seta para a Esquerda 6">
          <a:hlinkClick xmlns:r="http://schemas.openxmlformats.org/officeDocument/2006/relationships" r:id="rId3"/>
          <a:extLst>
            <a:ext uri="{FF2B5EF4-FFF2-40B4-BE49-F238E27FC236}">
              <a16:creationId xmlns:a16="http://schemas.microsoft.com/office/drawing/2014/main" id="{00000000-0008-0000-0200-00000A000000}"/>
            </a:ext>
          </a:extLst>
        </xdr:cNvPr>
        <xdr:cNvSpPr/>
      </xdr:nvSpPr>
      <xdr:spPr>
        <a:xfrm>
          <a:off x="13230225" y="5715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3" name="CaixaDeTexto 2">
          <a:extLst>
            <a:ext uri="{FF2B5EF4-FFF2-40B4-BE49-F238E27FC236}">
              <a16:creationId xmlns:a16="http://schemas.microsoft.com/office/drawing/2014/main" id="{00000000-0008-0000-02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X2A0T</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3</xdr:row>
      <xdr:rowOff>95250</xdr:rowOff>
    </xdr:from>
    <xdr:to>
      <xdr:col>5</xdr:col>
      <xdr:colOff>34766</xdr:colOff>
      <xdr:row>5</xdr:row>
      <xdr:rowOff>10177</xdr:rowOff>
    </xdr:to>
    <xdr:pic>
      <xdr:nvPicPr>
        <xdr:cNvPr id="2" name="Imagem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1" t="8754" r="17516" b="86057"/>
        <a:stretch/>
      </xdr:blipFill>
      <xdr:spPr>
        <a:xfrm>
          <a:off x="166688" y="666750"/>
          <a:ext cx="11525249" cy="393558"/>
        </a:xfrm>
        <a:prstGeom prst="rect">
          <a:avLst/>
        </a:prstGeom>
      </xdr:spPr>
    </xdr:pic>
    <xdr:clientData/>
  </xdr:twoCellAnchor>
  <xdr:oneCellAnchor>
    <xdr:from>
      <xdr:col>1</xdr:col>
      <xdr:colOff>95251</xdr:colOff>
      <xdr:row>3</xdr:row>
      <xdr:rowOff>136072</xdr:rowOff>
    </xdr:from>
    <xdr:ext cx="4356770" cy="319012"/>
    <xdr:sp macro="" textlink="">
      <xdr:nvSpPr>
        <xdr:cNvPr id="4" name="CaixaDeTexto 4">
          <a:extLst>
            <a:ext uri="{FF2B5EF4-FFF2-40B4-BE49-F238E27FC236}">
              <a16:creationId xmlns:a16="http://schemas.microsoft.com/office/drawing/2014/main" id="{00000000-0008-0000-0300-000004000000}"/>
            </a:ext>
          </a:extLst>
        </xdr:cNvPr>
        <xdr:cNvSpPr txBox="1"/>
      </xdr:nvSpPr>
      <xdr:spPr>
        <a:xfrm>
          <a:off x="254001" y="707572"/>
          <a:ext cx="4356770" cy="3190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pt-BR" sz="1600" b="1">
              <a:solidFill>
                <a:schemeClr val="bg1"/>
              </a:solidFill>
            </a:rPr>
            <a:t>Exhibit I - CONSOLIDATED RESULTS &gt; </a:t>
          </a:r>
          <a:r>
            <a:rPr lang="pt-BR" sz="1600" b="1" baseline="0">
              <a:solidFill>
                <a:schemeClr val="bg1"/>
              </a:solidFill>
            </a:rPr>
            <a:t>CASH FLOW</a:t>
          </a:r>
        </a:p>
        <a:p>
          <a:endParaRPr lang="pt-BR" sz="1600" b="1">
            <a:solidFill>
              <a:schemeClr val="bg1"/>
            </a:solidFill>
          </a:endParaRPr>
        </a:p>
      </xdr:txBody>
    </xdr:sp>
    <xdr:clientData/>
  </xdr:oneCellAnchor>
  <xdr:twoCellAnchor>
    <xdr:from>
      <xdr:col>0</xdr:col>
      <xdr:colOff>326573</xdr:colOff>
      <xdr:row>0</xdr:row>
      <xdr:rowOff>149679</xdr:rowOff>
    </xdr:from>
    <xdr:to>
      <xdr:col>1</xdr:col>
      <xdr:colOff>7723478</xdr:colOff>
      <xdr:row>2</xdr:row>
      <xdr:rowOff>140128</xdr:rowOff>
    </xdr:to>
    <xdr:pic>
      <xdr:nvPicPr>
        <xdr:cNvPr id="6" name="Imagem 5">
          <a:extLst>
            <a:ext uri="{FF2B5EF4-FFF2-40B4-BE49-F238E27FC236}">
              <a16:creationId xmlns:a16="http://schemas.microsoft.com/office/drawing/2014/main" id="{00000000-0008-0000-0300-000006000000}"/>
            </a:ext>
          </a:extLst>
        </xdr:cNvPr>
        <xdr:cNvPicPr>
          <a:picLocks noChangeAspect="1"/>
        </xdr:cNvPicPr>
      </xdr:nvPicPr>
      <xdr:blipFill rotWithShape="1">
        <a:blip xmlns:r="http://schemas.openxmlformats.org/officeDocument/2006/relationships" r:embed="rId2"/>
        <a:srcRect t="22595" b="25263"/>
        <a:stretch/>
      </xdr:blipFill>
      <xdr:spPr>
        <a:xfrm>
          <a:off x="326573" y="149679"/>
          <a:ext cx="7777905" cy="371449"/>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CaixaDeTexto 2">
          <a:extLst>
            <a:ext uri="{FF2B5EF4-FFF2-40B4-BE49-F238E27FC236}">
              <a16:creationId xmlns:a16="http://schemas.microsoft.com/office/drawing/2014/main" id="{00000000-0008-0000-03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X4A0T</a:t>
          </a:r>
        </a:p>
      </xdr:txBody>
    </xdr:sp>
    <xdr:clientData/>
  </xdr:twoCellAnchor>
  <xdr:twoCellAnchor>
    <xdr:from>
      <xdr:col>3</xdr:col>
      <xdr:colOff>179917</xdr:colOff>
      <xdr:row>0</xdr:row>
      <xdr:rowOff>52917</xdr:rowOff>
    </xdr:from>
    <xdr:to>
      <xdr:col>3</xdr:col>
      <xdr:colOff>999066</xdr:colOff>
      <xdr:row>3</xdr:row>
      <xdr:rowOff>5292</xdr:rowOff>
    </xdr:to>
    <xdr:sp macro="" textlink="">
      <xdr:nvSpPr>
        <xdr:cNvPr id="8" name="Seta para a Esquerda 6">
          <a:hlinkClick xmlns:r="http://schemas.openxmlformats.org/officeDocument/2006/relationships" r:id="rId3"/>
          <a:extLst>
            <a:ext uri="{FF2B5EF4-FFF2-40B4-BE49-F238E27FC236}">
              <a16:creationId xmlns:a16="http://schemas.microsoft.com/office/drawing/2014/main" id="{00000000-0008-0000-0300-000008000000}"/>
            </a:ext>
          </a:extLst>
        </xdr:cNvPr>
        <xdr:cNvSpPr/>
      </xdr:nvSpPr>
      <xdr:spPr>
        <a:xfrm>
          <a:off x="10847917" y="52917"/>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5" name="CaixaDeTexto 4">
          <a:extLst>
            <a:ext uri="{FF2B5EF4-FFF2-40B4-BE49-F238E27FC236}">
              <a16:creationId xmlns:a16="http://schemas.microsoft.com/office/drawing/2014/main" id="{00000000-0008-0000-03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X3A0T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xdr:colOff>
      <xdr:row>0</xdr:row>
      <xdr:rowOff>0</xdr:rowOff>
    </xdr:from>
    <xdr:to>
      <xdr:col>5</xdr:col>
      <xdr:colOff>0</xdr:colOff>
      <xdr:row>4</xdr:row>
      <xdr:rowOff>29439</xdr:rowOff>
    </xdr:to>
    <xdr:grpSp>
      <xdr:nvGrpSpPr>
        <xdr:cNvPr id="6" name="Agrupar 5">
          <a:extLst>
            <a:ext uri="{FF2B5EF4-FFF2-40B4-BE49-F238E27FC236}">
              <a16:creationId xmlns:a16="http://schemas.microsoft.com/office/drawing/2014/main" id="{00000000-0008-0000-0400-000006000000}"/>
            </a:ext>
          </a:extLst>
        </xdr:cNvPr>
        <xdr:cNvGrpSpPr/>
      </xdr:nvGrpSpPr>
      <xdr:grpSpPr>
        <a:xfrm>
          <a:off x="190501" y="0"/>
          <a:ext cx="7967381" cy="1049174"/>
          <a:chOff x="387351" y="0"/>
          <a:chExt cx="8346440" cy="1026389"/>
        </a:xfrm>
      </xdr:grpSpPr>
      <xdr:pic>
        <xdr:nvPicPr>
          <xdr:cNvPr id="2" name="Imagem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a:srcRect r="41103" b="86057"/>
          <a:stretch/>
        </xdr:blipFill>
        <xdr:spPr>
          <a:xfrm>
            <a:off x="387351" y="0"/>
            <a:ext cx="8346440" cy="1026389"/>
          </a:xfrm>
          <a:prstGeom prst="rect">
            <a:avLst/>
          </a:prstGeom>
        </xdr:spPr>
      </xdr:pic>
      <xdr:pic>
        <xdr:nvPicPr>
          <xdr:cNvPr id="5" name="Imagem 4">
            <a:extLst>
              <a:ext uri="{FF2B5EF4-FFF2-40B4-BE49-F238E27FC236}">
                <a16:creationId xmlns:a16="http://schemas.microsoft.com/office/drawing/2014/main" id="{00000000-0008-0000-0400-000005000000}"/>
              </a:ext>
            </a:extLst>
          </xdr:cNvPr>
          <xdr:cNvPicPr>
            <a:picLocks noChangeAspect="1"/>
          </xdr:cNvPicPr>
        </xdr:nvPicPr>
        <xdr:blipFill rotWithShape="1">
          <a:blip xmlns:r="http://schemas.openxmlformats.org/officeDocument/2006/relationships" r:embed="rId2"/>
          <a:srcRect b="18439"/>
          <a:stretch/>
        </xdr:blipFill>
        <xdr:spPr>
          <a:xfrm>
            <a:off x="411480" y="2"/>
            <a:ext cx="6497159" cy="568709"/>
          </a:xfrm>
          <a:prstGeom prst="rect">
            <a:avLst/>
          </a:prstGeom>
        </xdr:spPr>
      </xdr:pic>
    </xdr:grpSp>
    <xdr:clientData/>
  </xdr:twoCellAnchor>
  <xdr:oneCellAnchor>
    <xdr:from>
      <xdr:col>1</xdr:col>
      <xdr:colOff>0</xdr:colOff>
      <xdr:row>3</xdr:row>
      <xdr:rowOff>95250</xdr:rowOff>
    </xdr:from>
    <xdr:ext cx="6981014" cy="593239"/>
    <xdr:sp macro="" textlink="">
      <xdr:nvSpPr>
        <xdr:cNvPr id="3" name="CaixaDeTexto 2">
          <a:extLst>
            <a:ext uri="{FF2B5EF4-FFF2-40B4-BE49-F238E27FC236}">
              <a16:creationId xmlns:a16="http://schemas.microsoft.com/office/drawing/2014/main" id="{00000000-0008-0000-0400-000003000000}"/>
            </a:ext>
          </a:extLst>
        </xdr:cNvPr>
        <xdr:cNvSpPr txBox="1"/>
      </xdr:nvSpPr>
      <xdr:spPr>
        <a:xfrm>
          <a:off x="381000" y="666750"/>
          <a:ext cx="6981014" cy="59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 - CONSOLIDATED RESULTS &gt; ADJUSTED EBITDA AND </a:t>
          </a:r>
          <a:r>
            <a:rPr lang="pt-BR" sz="1600" b="1" baseline="0">
              <a:solidFill>
                <a:schemeClr val="bg1"/>
              </a:solidFill>
            </a:rPr>
            <a:t>FINANCIAL RESULT</a:t>
          </a:r>
        </a:p>
        <a:p>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00000000-0008-0000-04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X5A0T</a:t>
          </a:r>
        </a:p>
      </xdr:txBody>
    </xdr:sp>
    <xdr:clientData/>
  </xdr:twoCellAnchor>
  <xdr:twoCellAnchor>
    <xdr:from>
      <xdr:col>3</xdr:col>
      <xdr:colOff>723900</xdr:colOff>
      <xdr:row>0</xdr:row>
      <xdr:rowOff>57150</xdr:rowOff>
    </xdr:from>
    <xdr:to>
      <xdr:col>4</xdr:col>
      <xdr:colOff>685799</xdr:colOff>
      <xdr:row>3</xdr:row>
      <xdr:rowOff>9525</xdr:rowOff>
    </xdr:to>
    <xdr:sp macro="" textlink="">
      <xdr:nvSpPr>
        <xdr:cNvPr id="11" name="Seta para a Esquerda 6">
          <a:hlinkClick xmlns:r="http://schemas.openxmlformats.org/officeDocument/2006/relationships" r:id="rId3"/>
          <a:extLst>
            <a:ext uri="{FF2B5EF4-FFF2-40B4-BE49-F238E27FC236}">
              <a16:creationId xmlns:a16="http://schemas.microsoft.com/office/drawing/2014/main" id="{00000000-0008-0000-0400-00000B000000}"/>
            </a:ext>
            <a:ext uri="{147F2762-F138-4A5C-976F-8EAC2B608ADB}">
              <a16:predDERef xmlns:a16="http://schemas.microsoft.com/office/drawing/2014/main" pred="{00000000-0008-0000-0400-000004000000}"/>
            </a:ext>
          </a:extLst>
        </xdr:cNvPr>
        <xdr:cNvSpPr/>
      </xdr:nvSpPr>
      <xdr:spPr>
        <a:xfrm>
          <a:off x="7296150" y="5715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7" name="CaixaDeTexto 6">
          <a:extLst>
            <a:ext uri="{FF2B5EF4-FFF2-40B4-BE49-F238E27FC236}">
              <a16:creationId xmlns:a16="http://schemas.microsoft.com/office/drawing/2014/main" id="{00000000-0008-0000-04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X4A0T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351790</xdr:colOff>
      <xdr:row>0</xdr:row>
      <xdr:rowOff>0</xdr:rowOff>
    </xdr:from>
    <xdr:to>
      <xdr:col>10</xdr:col>
      <xdr:colOff>66676</xdr:colOff>
      <xdr:row>4</xdr:row>
      <xdr:rowOff>142875</xdr:rowOff>
    </xdr:to>
    <xdr:grpSp>
      <xdr:nvGrpSpPr>
        <xdr:cNvPr id="8" name="Agrupar 7">
          <a:extLst>
            <a:ext uri="{FF2B5EF4-FFF2-40B4-BE49-F238E27FC236}">
              <a16:creationId xmlns:a16="http://schemas.microsoft.com/office/drawing/2014/main" id="{00000000-0008-0000-0500-000008000000}"/>
            </a:ext>
          </a:extLst>
        </xdr:cNvPr>
        <xdr:cNvGrpSpPr/>
      </xdr:nvGrpSpPr>
      <xdr:grpSpPr>
        <a:xfrm>
          <a:off x="237490" y="0"/>
          <a:ext cx="9508967" cy="1166813"/>
          <a:chOff x="415290" y="5080"/>
          <a:chExt cx="8800466" cy="1053008"/>
        </a:xfrm>
      </xdr:grpSpPr>
      <xdr:pic>
        <xdr:nvPicPr>
          <xdr:cNvPr id="6" name="Imagem 5">
            <a:extLst>
              <a:ext uri="{FF2B5EF4-FFF2-40B4-BE49-F238E27FC236}">
                <a16:creationId xmlns:a16="http://schemas.microsoft.com/office/drawing/2014/main" id="{00000000-0008-0000-0500-000006000000}"/>
              </a:ext>
            </a:extLst>
          </xdr:cNvPr>
          <xdr:cNvPicPr>
            <a:picLocks noChangeAspect="1"/>
          </xdr:cNvPicPr>
        </xdr:nvPicPr>
        <xdr:blipFill rotWithShape="1">
          <a:blip xmlns:r="http://schemas.openxmlformats.org/officeDocument/2006/relationships" r:embed="rId1"/>
          <a:srcRect r="39379" b="86057"/>
          <a:stretch/>
        </xdr:blipFill>
        <xdr:spPr>
          <a:xfrm>
            <a:off x="415290" y="5080"/>
            <a:ext cx="8800466" cy="1053008"/>
          </a:xfrm>
          <a:prstGeom prst="rect">
            <a:avLst/>
          </a:prstGeom>
        </xdr:spPr>
      </xdr:pic>
      <xdr:pic>
        <xdr:nvPicPr>
          <xdr:cNvPr id="7" name="Imagem 6">
            <a:extLst>
              <a:ext uri="{FF2B5EF4-FFF2-40B4-BE49-F238E27FC236}">
                <a16:creationId xmlns:a16="http://schemas.microsoft.com/office/drawing/2014/main" id="{00000000-0008-0000-0500-000007000000}"/>
              </a:ext>
            </a:extLst>
          </xdr:cNvPr>
          <xdr:cNvPicPr>
            <a:picLocks noChangeAspect="1"/>
          </xdr:cNvPicPr>
        </xdr:nvPicPr>
        <xdr:blipFill rotWithShape="1">
          <a:blip xmlns:r="http://schemas.openxmlformats.org/officeDocument/2006/relationships" r:embed="rId2"/>
          <a:srcRect b="15138"/>
          <a:stretch/>
        </xdr:blipFill>
        <xdr:spPr>
          <a:xfrm>
            <a:off x="435611" y="35560"/>
            <a:ext cx="6508906" cy="547812"/>
          </a:xfrm>
          <a:prstGeom prst="rect">
            <a:avLst/>
          </a:prstGeom>
        </xdr:spPr>
      </xdr:pic>
    </xdr:grpSp>
    <xdr:clientData/>
  </xdr:twoCellAnchor>
  <xdr:oneCellAnchor>
    <xdr:from>
      <xdr:col>0</xdr:col>
      <xdr:colOff>361950</xdr:colOff>
      <xdr:row>3</xdr:row>
      <xdr:rowOff>180975</xdr:rowOff>
    </xdr:from>
    <xdr:ext cx="8886825" cy="593239"/>
    <xdr:sp macro="" textlink="">
      <xdr:nvSpPr>
        <xdr:cNvPr id="4" name="CaixaDeTexto 2">
          <a:extLst>
            <a:ext uri="{FF2B5EF4-FFF2-40B4-BE49-F238E27FC236}">
              <a16:creationId xmlns:a16="http://schemas.microsoft.com/office/drawing/2014/main" id="{00000000-0008-0000-0500-000004000000}"/>
            </a:ext>
          </a:extLst>
        </xdr:cNvPr>
        <xdr:cNvSpPr txBox="1"/>
      </xdr:nvSpPr>
      <xdr:spPr>
        <a:xfrm>
          <a:off x="361950" y="752475"/>
          <a:ext cx="8886825" cy="59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600" b="1">
              <a:solidFill>
                <a:schemeClr val="bg1"/>
              </a:solidFill>
            </a:rPr>
            <a:t>Exhibit I - CONSOLIDATED RESULTS &gt; </a:t>
          </a:r>
          <a:r>
            <a:rPr lang="pt-BR" sz="1600" b="1" baseline="0">
              <a:solidFill>
                <a:schemeClr val="bg1"/>
              </a:solidFill>
            </a:rPr>
            <a:t>EQUITY IN EARNINGS OF SUBSIDIARIES AND INDICATORS</a:t>
          </a:r>
        </a:p>
        <a:p>
          <a:endParaRPr lang="pt-BR" sz="1600" b="1" baseline="0">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2" name="CaixaDeTexto 1">
          <a:extLst>
            <a:ext uri="{FF2B5EF4-FFF2-40B4-BE49-F238E27FC236}">
              <a16:creationId xmlns:a16="http://schemas.microsoft.com/office/drawing/2014/main" id="{00000000-0008-0000-0500-000002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X6A0T</a:t>
          </a:r>
        </a:p>
      </xdr:txBody>
    </xdr:sp>
    <xdr:clientData/>
  </xdr:twoCellAnchor>
  <xdr:twoCellAnchor>
    <xdr:from>
      <xdr:col>9</xdr:col>
      <xdr:colOff>161925</xdr:colOff>
      <xdr:row>0</xdr:row>
      <xdr:rowOff>66675</xdr:rowOff>
    </xdr:from>
    <xdr:to>
      <xdr:col>10</xdr:col>
      <xdr:colOff>47624</xdr:colOff>
      <xdr:row>3</xdr:row>
      <xdr:rowOff>19050</xdr:rowOff>
    </xdr:to>
    <xdr:sp macro="" textlink="">
      <xdr:nvSpPr>
        <xdr:cNvPr id="10" name="Seta para a Esquerda 6">
          <a:hlinkClick xmlns:r="http://schemas.openxmlformats.org/officeDocument/2006/relationships" r:id="rId3"/>
          <a:extLst>
            <a:ext uri="{FF2B5EF4-FFF2-40B4-BE49-F238E27FC236}">
              <a16:creationId xmlns:a16="http://schemas.microsoft.com/office/drawing/2014/main" id="{00000000-0008-0000-0500-00000A000000}"/>
            </a:ext>
          </a:extLst>
        </xdr:cNvPr>
        <xdr:cNvSpPr/>
      </xdr:nvSpPr>
      <xdr:spPr>
        <a:xfrm>
          <a:off x="10029825" y="6667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3" name="CaixaDeTexto 2">
          <a:extLst>
            <a:ext uri="{FF2B5EF4-FFF2-40B4-BE49-F238E27FC236}">
              <a16:creationId xmlns:a16="http://schemas.microsoft.com/office/drawing/2014/main" id="{00000000-0008-0000-05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X5A0T</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114300</xdr:colOff>
      <xdr:row>0</xdr:row>
      <xdr:rowOff>114300</xdr:rowOff>
    </xdr:from>
    <xdr:to>
      <xdr:col>11</xdr:col>
      <xdr:colOff>95250</xdr:colOff>
      <xdr:row>5</xdr:row>
      <xdr:rowOff>66675</xdr:rowOff>
    </xdr:to>
    <xdr:pic>
      <xdr:nvPicPr>
        <xdr:cNvPr id="2" name="Imagem 1">
          <a:extLst>
            <a:ext uri="{FF2B5EF4-FFF2-40B4-BE49-F238E27FC236}">
              <a16:creationId xmlns:a16="http://schemas.microsoft.com/office/drawing/2014/main" id="{00000000-0008-0000-0600-000002000000}"/>
            </a:ext>
          </a:extLst>
        </xdr:cNvPr>
        <xdr:cNvPicPr>
          <a:picLocks noChangeAspect="1"/>
        </xdr:cNvPicPr>
      </xdr:nvPicPr>
      <xdr:blipFill rotWithShape="1">
        <a:blip xmlns:r="http://schemas.openxmlformats.org/officeDocument/2006/relationships" r:embed="rId1"/>
        <a:srcRect l="-1" r="32621" b="86021"/>
        <a:stretch/>
      </xdr:blipFill>
      <xdr:spPr>
        <a:xfrm>
          <a:off x="114300" y="114300"/>
          <a:ext cx="10248900" cy="1162050"/>
        </a:xfrm>
        <a:prstGeom prst="rect">
          <a:avLst/>
        </a:prstGeom>
      </xdr:spPr>
    </xdr:pic>
    <xdr:clientData/>
  </xdr:twoCellAnchor>
  <xdr:oneCellAnchor>
    <xdr:from>
      <xdr:col>0</xdr:col>
      <xdr:colOff>152400</xdr:colOff>
      <xdr:row>3</xdr:row>
      <xdr:rowOff>295275</xdr:rowOff>
    </xdr:from>
    <xdr:ext cx="4667624" cy="342786"/>
    <xdr:sp macro="" textlink="">
      <xdr:nvSpPr>
        <xdr:cNvPr id="7" name="CaixaDeTexto 2">
          <a:extLst>
            <a:ext uri="{FF2B5EF4-FFF2-40B4-BE49-F238E27FC236}">
              <a16:creationId xmlns:a16="http://schemas.microsoft.com/office/drawing/2014/main" id="{00000000-0008-0000-0600-000007000000}"/>
            </a:ext>
          </a:extLst>
        </xdr:cNvPr>
        <xdr:cNvSpPr txBox="1"/>
      </xdr:nvSpPr>
      <xdr:spPr>
        <a:xfrm>
          <a:off x="152400" y="866775"/>
          <a:ext cx="4667624"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 - CONSOLIDATED RESULTS &gt; </a:t>
          </a:r>
          <a:r>
            <a:rPr lang="pt-BR" sz="1600" b="1" baseline="0">
              <a:solidFill>
                <a:schemeClr val="bg1"/>
              </a:solidFill>
            </a:rPr>
            <a:t>SHARE CAPITAL</a:t>
          </a:r>
        </a:p>
      </xdr:txBody>
    </xdr:sp>
    <xdr:clientData/>
  </xdr:oneCellAnchor>
  <xdr:twoCellAnchor>
    <xdr:from>
      <xdr:col>1</xdr:col>
      <xdr:colOff>0</xdr:colOff>
      <xdr:row>20</xdr:row>
      <xdr:rowOff>128587</xdr:rowOff>
    </xdr:from>
    <xdr:to>
      <xdr:col>4</xdr:col>
      <xdr:colOff>517575</xdr:colOff>
      <xdr:row>35</xdr:row>
      <xdr:rowOff>85725</xdr:rowOff>
    </xdr:to>
    <xdr:graphicFrame macro="">
      <xdr:nvGraphicFramePr>
        <xdr:cNvPr id="4" name="Gráfico 8">
          <a:extLst>
            <a:ext uri="{FF2B5EF4-FFF2-40B4-BE49-F238E27FC236}">
              <a16:creationId xmlns:a16="http://schemas.microsoft.com/office/drawing/2014/main" id="{00000000-0008-0000-0600-000004000000}"/>
            </a:ext>
            <a:ext uri="{147F2762-F138-4A5C-976F-8EAC2B608ADB}">
              <a16:predDERef xmlns:a16="http://schemas.microsoft.com/office/drawing/2014/main" pred="{4D2E1EE9-A8B3-419D-AF52-7677B43FF3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581023</xdr:colOff>
      <xdr:row>20</xdr:row>
      <xdr:rowOff>123825</xdr:rowOff>
    </xdr:from>
    <xdr:to>
      <xdr:col>11</xdr:col>
      <xdr:colOff>174673</xdr:colOff>
      <xdr:row>35</xdr:row>
      <xdr:rowOff>85725</xdr:rowOff>
    </xdr:to>
    <xdr:graphicFrame macro="">
      <xdr:nvGraphicFramePr>
        <xdr:cNvPr id="16" name="Gráfico 9">
          <a:extLst>
            <a:ext uri="{FF2B5EF4-FFF2-40B4-BE49-F238E27FC236}">
              <a16:creationId xmlns:a16="http://schemas.microsoft.com/office/drawing/2014/main" id="{00000000-0008-0000-0600-000010000000}"/>
            </a:ext>
            <a:ext uri="{147F2762-F138-4A5C-976F-8EAC2B608ADB}">
              <a16:predDERef xmlns:a16="http://schemas.microsoft.com/office/drawing/2014/main" pred="{62642F27-8AB8-4F4B-B6DF-03544EE260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11" name="CaixaDeTexto 10">
          <a:extLst>
            <a:ext uri="{FF2B5EF4-FFF2-40B4-BE49-F238E27FC236}">
              <a16:creationId xmlns:a16="http://schemas.microsoft.com/office/drawing/2014/main" id="{00000000-0008-0000-0600-00000B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X0A0T</a:t>
          </a:r>
        </a:p>
      </xdr:txBody>
    </xdr:sp>
    <xdr:clientData/>
  </xdr:twoCellAnchor>
  <xdr:twoCellAnchor>
    <xdr:from>
      <xdr:col>10</xdr:col>
      <xdr:colOff>66675</xdr:colOff>
      <xdr:row>0</xdr:row>
      <xdr:rowOff>66675</xdr:rowOff>
    </xdr:from>
    <xdr:to>
      <xdr:col>11</xdr:col>
      <xdr:colOff>38099</xdr:colOff>
      <xdr:row>3</xdr:row>
      <xdr:rowOff>19050</xdr:rowOff>
    </xdr:to>
    <xdr:sp macro="" textlink="">
      <xdr:nvSpPr>
        <xdr:cNvPr id="12" name="Seta para a Esquerda 6">
          <a:hlinkClick xmlns:r="http://schemas.openxmlformats.org/officeDocument/2006/relationships" r:id="rId4"/>
          <a:extLst>
            <a:ext uri="{FF2B5EF4-FFF2-40B4-BE49-F238E27FC236}">
              <a16:creationId xmlns:a16="http://schemas.microsoft.com/office/drawing/2014/main" id="{00000000-0008-0000-0600-00000C000000}"/>
            </a:ext>
          </a:extLst>
        </xdr:cNvPr>
        <xdr:cNvSpPr/>
      </xdr:nvSpPr>
      <xdr:spPr>
        <a:xfrm>
          <a:off x="8639175" y="6667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3" name="CaixaDeTexto 2">
          <a:extLst>
            <a:ext uri="{FF2B5EF4-FFF2-40B4-BE49-F238E27FC236}">
              <a16:creationId xmlns:a16="http://schemas.microsoft.com/office/drawing/2014/main" id="{00000000-0008-0000-06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X6A0T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0</xdr:row>
      <xdr:rowOff>0</xdr:rowOff>
    </xdr:from>
    <xdr:to>
      <xdr:col>4</xdr:col>
      <xdr:colOff>695325</xdr:colOff>
      <xdr:row>4</xdr:row>
      <xdr:rowOff>123825</xdr:rowOff>
    </xdr:to>
    <xdr:grpSp>
      <xdr:nvGrpSpPr>
        <xdr:cNvPr id="2" name="Agrupar 1">
          <a:extLst>
            <a:ext uri="{FF2B5EF4-FFF2-40B4-BE49-F238E27FC236}">
              <a16:creationId xmlns:a16="http://schemas.microsoft.com/office/drawing/2014/main" id="{00000000-0008-0000-0700-000002000000}"/>
            </a:ext>
          </a:extLst>
        </xdr:cNvPr>
        <xdr:cNvGrpSpPr/>
      </xdr:nvGrpSpPr>
      <xdr:grpSpPr>
        <a:xfrm>
          <a:off x="158750" y="0"/>
          <a:ext cx="5775325" cy="1139825"/>
          <a:chOff x="290831" y="0"/>
          <a:chExt cx="6619874" cy="1025743"/>
        </a:xfrm>
      </xdr:grpSpPr>
      <xdr:pic>
        <xdr:nvPicPr>
          <xdr:cNvPr id="3" name="Imagem 2">
            <a:extLst>
              <a:ext uri="{FF2B5EF4-FFF2-40B4-BE49-F238E27FC236}">
                <a16:creationId xmlns:a16="http://schemas.microsoft.com/office/drawing/2014/main" id="{00000000-0008-0000-0700-000003000000}"/>
              </a:ext>
            </a:extLst>
          </xdr:cNvPr>
          <xdr:cNvPicPr>
            <a:picLocks noChangeAspect="1"/>
          </xdr:cNvPicPr>
        </xdr:nvPicPr>
        <xdr:blipFill rotWithShape="1">
          <a:blip xmlns:r="http://schemas.openxmlformats.org/officeDocument/2006/relationships" r:embed="rId1"/>
          <a:srcRect r="53371"/>
          <a:stretch/>
        </xdr:blipFill>
        <xdr:spPr>
          <a:xfrm>
            <a:off x="313056" y="0"/>
            <a:ext cx="6597649" cy="1025743"/>
          </a:xfrm>
          <a:prstGeom prst="rect">
            <a:avLst/>
          </a:prstGeom>
        </xdr:spPr>
      </xdr:pic>
      <xdr:pic>
        <xdr:nvPicPr>
          <xdr:cNvPr id="6" name="Imagem 5">
            <a:extLst>
              <a:ext uri="{FF2B5EF4-FFF2-40B4-BE49-F238E27FC236}">
                <a16:creationId xmlns:a16="http://schemas.microsoft.com/office/drawing/2014/main" id="{00000000-0008-0000-0700-000006000000}"/>
              </a:ext>
            </a:extLst>
          </xdr:cNvPr>
          <xdr:cNvPicPr>
            <a:picLocks noChangeAspect="1"/>
          </xdr:cNvPicPr>
        </xdr:nvPicPr>
        <xdr:blipFill rotWithShape="1">
          <a:blip xmlns:r="http://schemas.openxmlformats.org/officeDocument/2006/relationships" r:embed="rId2"/>
          <a:srcRect b="15764"/>
          <a:stretch/>
        </xdr:blipFill>
        <xdr:spPr>
          <a:xfrm>
            <a:off x="290831" y="0"/>
            <a:ext cx="6167540" cy="538515"/>
          </a:xfrm>
          <a:prstGeom prst="rect">
            <a:avLst/>
          </a:prstGeom>
        </xdr:spPr>
      </xdr:pic>
    </xdr:grpSp>
    <xdr:clientData/>
  </xdr:twoCellAnchor>
  <xdr:oneCellAnchor>
    <xdr:from>
      <xdr:col>1</xdr:col>
      <xdr:colOff>0</xdr:colOff>
      <xdr:row>3</xdr:row>
      <xdr:rowOff>95250</xdr:rowOff>
    </xdr:from>
    <xdr:ext cx="5962650" cy="342786"/>
    <xdr:sp macro="" textlink="">
      <xdr:nvSpPr>
        <xdr:cNvPr id="4" name="CaixaDeTexto 3">
          <a:extLst>
            <a:ext uri="{FF2B5EF4-FFF2-40B4-BE49-F238E27FC236}">
              <a16:creationId xmlns:a16="http://schemas.microsoft.com/office/drawing/2014/main" id="{00000000-0008-0000-0700-000004000000}"/>
            </a:ext>
          </a:extLst>
        </xdr:cNvPr>
        <xdr:cNvSpPr txBox="1"/>
      </xdr:nvSpPr>
      <xdr:spPr>
        <a:xfrm>
          <a:off x="381000" y="666750"/>
          <a:ext cx="5962650"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600" b="1">
              <a:solidFill>
                <a:schemeClr val="bg1"/>
              </a:solidFill>
            </a:rPr>
            <a:t>Exhibit II- RESULT BY SUBSIDIARY </a:t>
          </a:r>
          <a:r>
            <a:rPr lang="pt-BR" sz="1600" b="1" baseline="0">
              <a:solidFill>
                <a:schemeClr val="bg1"/>
              </a:solidFill>
            </a:rPr>
            <a:t>&gt; COPEL GET (CONSOLIDATED)</a:t>
          </a:r>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5" name="CaixaDeTexto 4">
          <a:extLst>
            <a:ext uri="{FF2B5EF4-FFF2-40B4-BE49-F238E27FC236}">
              <a16:creationId xmlns:a16="http://schemas.microsoft.com/office/drawing/2014/main" id="{00000000-0008-0000-07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X7A0T</a:t>
          </a:r>
        </a:p>
      </xdr:txBody>
    </xdr:sp>
    <xdr:clientData/>
  </xdr:twoCellAnchor>
  <xdr:twoCellAnchor>
    <xdr:from>
      <xdr:col>3</xdr:col>
      <xdr:colOff>647700</xdr:colOff>
      <xdr:row>0</xdr:row>
      <xdr:rowOff>47625</xdr:rowOff>
    </xdr:from>
    <xdr:to>
      <xdr:col>4</xdr:col>
      <xdr:colOff>619124</xdr:colOff>
      <xdr:row>3</xdr:row>
      <xdr:rowOff>0</xdr:rowOff>
    </xdr:to>
    <xdr:sp macro="" textlink="">
      <xdr:nvSpPr>
        <xdr:cNvPr id="9" name="Seta para a Esquerda 6">
          <a:hlinkClick xmlns:r="http://schemas.openxmlformats.org/officeDocument/2006/relationships" r:id="rId3"/>
          <a:extLst>
            <a:ext uri="{FF2B5EF4-FFF2-40B4-BE49-F238E27FC236}">
              <a16:creationId xmlns:a16="http://schemas.microsoft.com/office/drawing/2014/main" id="{00000000-0008-0000-0700-000009000000}"/>
            </a:ext>
            <a:ext uri="{147F2762-F138-4A5C-976F-8EAC2B608ADB}">
              <a16:predDERef xmlns:a16="http://schemas.microsoft.com/office/drawing/2014/main" pred="{00000000-0008-0000-0700-000005000000}"/>
            </a:ext>
          </a:extLst>
        </xdr:cNvPr>
        <xdr:cNvSpPr/>
      </xdr:nvSpPr>
      <xdr:spPr>
        <a:xfrm>
          <a:off x="5038725" y="4762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7" name="CaixaDeTexto 6">
          <a:extLst>
            <a:ext uri="{FF2B5EF4-FFF2-40B4-BE49-F238E27FC236}">
              <a16:creationId xmlns:a16="http://schemas.microsoft.com/office/drawing/2014/main" id="{00000000-0008-0000-07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X7A0T</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352425</xdr:colOff>
      <xdr:row>0</xdr:row>
      <xdr:rowOff>0</xdr:rowOff>
    </xdr:from>
    <xdr:to>
      <xdr:col>5</xdr:col>
      <xdr:colOff>73025</xdr:colOff>
      <xdr:row>4</xdr:row>
      <xdr:rowOff>29428</xdr:rowOff>
    </xdr:to>
    <xdr:pic>
      <xdr:nvPicPr>
        <xdr:cNvPr id="8" name="Imagem 7">
          <a:extLst>
            <a:ext uri="{FF2B5EF4-FFF2-40B4-BE49-F238E27FC236}">
              <a16:creationId xmlns:a16="http://schemas.microsoft.com/office/drawing/2014/main" id="{00000000-0008-0000-0800-000008000000}"/>
            </a:ext>
          </a:extLst>
        </xdr:cNvPr>
        <xdr:cNvPicPr>
          <a:picLocks noChangeAspect="1"/>
        </xdr:cNvPicPr>
      </xdr:nvPicPr>
      <xdr:blipFill rotWithShape="1">
        <a:blip xmlns:r="http://schemas.openxmlformats.org/officeDocument/2006/relationships" r:embed="rId1"/>
        <a:srcRect r="53509"/>
        <a:stretch/>
      </xdr:blipFill>
      <xdr:spPr>
        <a:xfrm>
          <a:off x="352425" y="0"/>
          <a:ext cx="5867400" cy="1048603"/>
        </a:xfrm>
        <a:prstGeom prst="rect">
          <a:avLst/>
        </a:prstGeom>
      </xdr:spPr>
    </xdr:pic>
    <xdr:clientData/>
  </xdr:twoCellAnchor>
  <xdr:twoCellAnchor>
    <xdr:from>
      <xdr:col>0</xdr:col>
      <xdr:colOff>294640</xdr:colOff>
      <xdr:row>0</xdr:row>
      <xdr:rowOff>0</xdr:rowOff>
    </xdr:from>
    <xdr:to>
      <xdr:col>5</xdr:col>
      <xdr:colOff>0</xdr:colOff>
      <xdr:row>3</xdr:row>
      <xdr:rowOff>79556</xdr:rowOff>
    </xdr:to>
    <xdr:pic>
      <xdr:nvPicPr>
        <xdr:cNvPr id="5" name="Imagem 4">
          <a:extLst>
            <a:ext uri="{FF2B5EF4-FFF2-40B4-BE49-F238E27FC236}">
              <a16:creationId xmlns:a16="http://schemas.microsoft.com/office/drawing/2014/main" id="{00000000-0008-0000-0800-000005000000}"/>
            </a:ext>
            <a:ext uri="{147F2762-F138-4A5C-976F-8EAC2B608ADB}">
              <a16:predDERef xmlns:a16="http://schemas.microsoft.com/office/drawing/2014/main" pred="{00000000-0008-0000-0800-000008000000}"/>
            </a:ext>
          </a:extLst>
        </xdr:cNvPr>
        <xdr:cNvPicPr>
          <a:picLocks noChangeAspect="1"/>
        </xdr:cNvPicPr>
      </xdr:nvPicPr>
      <xdr:blipFill>
        <a:blip xmlns:r="http://schemas.openxmlformats.org/officeDocument/2006/relationships" r:embed="rId2"/>
        <a:stretch>
          <a:fillRect/>
        </a:stretch>
      </xdr:blipFill>
      <xdr:spPr>
        <a:xfrm>
          <a:off x="294640" y="0"/>
          <a:ext cx="6483985" cy="651056"/>
        </a:xfrm>
        <a:prstGeom prst="rect">
          <a:avLst/>
        </a:prstGeom>
      </xdr:spPr>
    </xdr:pic>
    <xdr:clientData/>
  </xdr:twoCellAnchor>
  <xdr:twoCellAnchor>
    <xdr:from>
      <xdr:col>0</xdr:col>
      <xdr:colOff>276223</xdr:colOff>
      <xdr:row>0</xdr:row>
      <xdr:rowOff>0</xdr:rowOff>
    </xdr:from>
    <xdr:to>
      <xdr:col>5</xdr:col>
      <xdr:colOff>66675</xdr:colOff>
      <xdr:row>4</xdr:row>
      <xdr:rowOff>28575</xdr:rowOff>
    </xdr:to>
    <xdr:grpSp>
      <xdr:nvGrpSpPr>
        <xdr:cNvPr id="12" name="Agrupar 1">
          <a:extLst>
            <a:ext uri="{FF2B5EF4-FFF2-40B4-BE49-F238E27FC236}">
              <a16:creationId xmlns:a16="http://schemas.microsoft.com/office/drawing/2014/main" id="{00000000-0008-0000-0800-00000C000000}"/>
            </a:ext>
            <a:ext uri="{147F2762-F138-4A5C-976F-8EAC2B608ADB}">
              <a16:predDERef xmlns:a16="http://schemas.microsoft.com/office/drawing/2014/main" pred="{0002C855-CA06-4AF0-916A-FB69D85F2C19}"/>
            </a:ext>
          </a:extLst>
        </xdr:cNvPr>
        <xdr:cNvGrpSpPr/>
      </xdr:nvGrpSpPr>
      <xdr:grpSpPr>
        <a:xfrm>
          <a:off x="219073" y="0"/>
          <a:ext cx="5857877" cy="1047750"/>
          <a:chOff x="275589" y="0"/>
          <a:chExt cx="6636386" cy="1028918"/>
        </a:xfrm>
      </xdr:grpSpPr>
      <xdr:pic>
        <xdr:nvPicPr>
          <xdr:cNvPr id="13" name="Imagem 5">
            <a:extLst>
              <a:ext uri="{FF2B5EF4-FFF2-40B4-BE49-F238E27FC236}">
                <a16:creationId xmlns:a16="http://schemas.microsoft.com/office/drawing/2014/main" id="{00000000-0008-0000-0800-00000D000000}"/>
              </a:ext>
            </a:extLst>
          </xdr:cNvPr>
          <xdr:cNvPicPr>
            <a:picLocks noChangeAspect="1"/>
          </xdr:cNvPicPr>
        </xdr:nvPicPr>
        <xdr:blipFill rotWithShape="1">
          <a:blip xmlns:r="http://schemas.openxmlformats.org/officeDocument/2006/relationships" r:embed="rId1"/>
          <a:srcRect r="53509"/>
          <a:stretch/>
        </xdr:blipFill>
        <xdr:spPr>
          <a:xfrm>
            <a:off x="333375" y="0"/>
            <a:ext cx="6578600" cy="1028918"/>
          </a:xfrm>
          <a:prstGeom prst="rect">
            <a:avLst/>
          </a:prstGeom>
        </xdr:spPr>
      </xdr:pic>
      <xdr:pic>
        <xdr:nvPicPr>
          <xdr:cNvPr id="14" name="Imagem 6">
            <a:extLst>
              <a:ext uri="{FF2B5EF4-FFF2-40B4-BE49-F238E27FC236}">
                <a16:creationId xmlns:a16="http://schemas.microsoft.com/office/drawing/2014/main" id="{00000000-0008-0000-0800-00000E000000}"/>
              </a:ext>
            </a:extLst>
          </xdr:cNvPr>
          <xdr:cNvPicPr>
            <a:picLocks noChangeAspect="1"/>
          </xdr:cNvPicPr>
        </xdr:nvPicPr>
        <xdr:blipFill rotWithShape="1">
          <a:blip xmlns:r="http://schemas.openxmlformats.org/officeDocument/2006/relationships" r:embed="rId2"/>
          <a:srcRect b="18439"/>
          <a:stretch/>
        </xdr:blipFill>
        <xdr:spPr>
          <a:xfrm>
            <a:off x="275589" y="0"/>
            <a:ext cx="6165103" cy="570582"/>
          </a:xfrm>
          <a:prstGeom prst="rect">
            <a:avLst/>
          </a:prstGeom>
        </xdr:spPr>
      </xdr:pic>
    </xdr:grpSp>
    <xdr:clientData/>
  </xdr:twoCellAnchor>
  <xdr:oneCellAnchor>
    <xdr:from>
      <xdr:col>1</xdr:col>
      <xdr:colOff>0</xdr:colOff>
      <xdr:row>3</xdr:row>
      <xdr:rowOff>95250</xdr:rowOff>
    </xdr:from>
    <xdr:ext cx="4079322" cy="342786"/>
    <xdr:sp macro="" textlink="">
      <xdr:nvSpPr>
        <xdr:cNvPr id="3" name="CaixaDeTexto 2">
          <a:extLst>
            <a:ext uri="{FF2B5EF4-FFF2-40B4-BE49-F238E27FC236}">
              <a16:creationId xmlns:a16="http://schemas.microsoft.com/office/drawing/2014/main" id="{00000000-0008-0000-0800-000003000000}"/>
            </a:ext>
          </a:extLst>
        </xdr:cNvPr>
        <xdr:cNvSpPr txBox="1"/>
      </xdr:nvSpPr>
      <xdr:spPr>
        <a:xfrm>
          <a:off x="400050" y="638175"/>
          <a:ext cx="407932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 RESULT BY SUBSIDIARY &gt; </a:t>
          </a:r>
          <a:r>
            <a:rPr lang="pt-BR" sz="1600" b="1" baseline="0">
              <a:solidFill>
                <a:schemeClr val="bg1"/>
              </a:solidFill>
            </a:rPr>
            <a:t>COPEL DIS</a:t>
          </a:r>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2" name="CaixaDeTexto 1">
          <a:extLst>
            <a:ext uri="{FF2B5EF4-FFF2-40B4-BE49-F238E27FC236}">
              <a16:creationId xmlns:a16="http://schemas.microsoft.com/office/drawing/2014/main" id="{00000000-0008-0000-0800-000002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X8A0T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00000000-0008-0000-08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X8A0T</a:t>
          </a:r>
        </a:p>
      </xdr:txBody>
    </xdr:sp>
    <xdr:clientData/>
  </xdr:twoCellAnchor>
  <xdr:twoCellAnchor>
    <xdr:from>
      <xdr:col>3</xdr:col>
      <xdr:colOff>628650</xdr:colOff>
      <xdr:row>0</xdr:row>
      <xdr:rowOff>57150</xdr:rowOff>
    </xdr:from>
    <xdr:to>
      <xdr:col>4</xdr:col>
      <xdr:colOff>600074</xdr:colOff>
      <xdr:row>3</xdr:row>
      <xdr:rowOff>9525</xdr:rowOff>
    </xdr:to>
    <xdr:sp macro="" textlink="">
      <xdr:nvSpPr>
        <xdr:cNvPr id="7" name="Seta para a Esquerda 6">
          <a:hlinkClick xmlns:r="http://schemas.openxmlformats.org/officeDocument/2006/relationships" r:id="rId3"/>
          <a:extLst>
            <a:ext uri="{FF2B5EF4-FFF2-40B4-BE49-F238E27FC236}">
              <a16:creationId xmlns:a16="http://schemas.microsoft.com/office/drawing/2014/main" id="{00000000-0008-0000-0800-000007000000}"/>
            </a:ext>
            <a:ext uri="{147F2762-F138-4A5C-976F-8EAC2B608ADB}">
              <a16:predDERef xmlns:a16="http://schemas.microsoft.com/office/drawing/2014/main" pred="{00000000-0008-0000-0800-000004000000}"/>
            </a:ext>
          </a:extLst>
        </xdr:cNvPr>
        <xdr:cNvSpPr/>
      </xdr:nvSpPr>
      <xdr:spPr>
        <a:xfrm>
          <a:off x="5076825" y="5715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M3REDE\grp\Users\c047420\Downloads\C&#243;pia%20de%20Anal&#237;tico%20Dez%2022%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pel0.sharepoint.com/Users/c047420/Downloads/C&#243;pia%20de%20Anal&#237;tico%20Dez%2022%2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ítico Gerencial"/>
      <sheetName val="Analítico Publicação"/>
      <sheetName val="BExRepositorySheet"/>
      <sheetName val="Gerencial"/>
      <sheetName val="Publicação"/>
      <sheetName val="Ebitda e Lucro"/>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ítico Gerencial"/>
      <sheetName val="Analítico Publicação"/>
      <sheetName val="BExRepositorySheet"/>
      <sheetName val="Gerencial"/>
      <sheetName val="Publicação"/>
      <sheetName val="Ebitda e Lucro"/>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pageSetUpPr fitToPage="1"/>
  </sheetPr>
  <dimension ref="C1:Z41"/>
  <sheetViews>
    <sheetView tabSelected="1" view="pageBreakPreview" zoomScale="80" zoomScaleNormal="80" zoomScaleSheetLayoutView="80" workbookViewId="0"/>
  </sheetViews>
  <sheetFormatPr defaultColWidth="9.140625" defaultRowHeight="15"/>
  <cols>
    <col min="1" max="1" width="4.7109375" style="1" customWidth="1"/>
    <col min="2" max="22" width="9.140625" style="1"/>
    <col min="23" max="23" width="2.5703125" style="1" customWidth="1"/>
    <col min="24" max="16384" width="9.140625" style="1"/>
  </cols>
  <sheetData>
    <row r="1" spans="3:26">
      <c r="C1" s="828"/>
      <c r="D1" s="828"/>
      <c r="E1" s="828"/>
      <c r="F1" s="828"/>
      <c r="G1" s="828"/>
      <c r="H1" s="828"/>
      <c r="I1" s="828"/>
      <c r="J1" s="828"/>
      <c r="K1" s="828"/>
      <c r="L1" s="828"/>
      <c r="M1" s="828"/>
      <c r="N1" s="828"/>
      <c r="O1" s="828"/>
      <c r="P1" s="828"/>
      <c r="Q1" s="828"/>
      <c r="R1" s="828"/>
      <c r="S1" s="828"/>
      <c r="T1" s="828"/>
      <c r="U1" s="828"/>
      <c r="V1" s="828"/>
      <c r="W1" s="828"/>
      <c r="X1" s="828"/>
      <c r="Y1" s="828"/>
    </row>
    <row r="2" spans="3:26">
      <c r="C2" s="828"/>
      <c r="D2" s="828"/>
      <c r="E2" s="828"/>
      <c r="F2" s="828"/>
      <c r="G2" s="828"/>
      <c r="H2" s="828"/>
      <c r="I2" s="828"/>
      <c r="J2" s="828"/>
      <c r="K2" s="828"/>
      <c r="L2" s="828"/>
      <c r="M2" s="828"/>
      <c r="N2" s="828"/>
      <c r="O2" s="828"/>
      <c r="P2" s="828"/>
      <c r="Q2" s="828"/>
      <c r="R2" s="828"/>
      <c r="S2" s="828"/>
      <c r="T2" s="828"/>
      <c r="U2" s="828"/>
      <c r="V2" s="828"/>
      <c r="W2" s="828"/>
      <c r="X2" s="828"/>
      <c r="Y2" s="828"/>
    </row>
    <row r="3" spans="3:26">
      <c r="C3" s="828"/>
      <c r="D3" s="828"/>
      <c r="E3" s="828"/>
      <c r="F3" s="828"/>
      <c r="G3" s="828"/>
      <c r="H3" s="828"/>
      <c r="I3" s="828"/>
      <c r="J3" s="828"/>
      <c r="K3" s="828"/>
      <c r="L3" s="828"/>
      <c r="M3" s="828"/>
      <c r="N3" s="828"/>
      <c r="O3" s="828"/>
      <c r="P3" s="828"/>
      <c r="Q3" s="828"/>
      <c r="R3" s="828"/>
      <c r="S3" s="828"/>
      <c r="T3" s="828"/>
      <c r="U3" s="828"/>
      <c r="V3" s="828"/>
      <c r="W3" s="828"/>
      <c r="X3" s="828"/>
      <c r="Y3" s="828"/>
    </row>
    <row r="4" spans="3:26">
      <c r="C4" s="828"/>
      <c r="D4" s="828"/>
      <c r="E4" s="828"/>
      <c r="F4" s="828"/>
      <c r="G4" s="828"/>
      <c r="H4" s="828"/>
      <c r="I4" s="828"/>
      <c r="J4" s="828"/>
      <c r="K4" s="828"/>
      <c r="L4" s="828"/>
      <c r="M4" s="828"/>
      <c r="N4" s="828"/>
      <c r="O4" s="828"/>
      <c r="P4" s="828"/>
      <c r="Q4" s="828"/>
      <c r="R4" s="828"/>
      <c r="S4" s="828"/>
      <c r="T4" s="828"/>
      <c r="U4" s="828"/>
      <c r="V4" s="828"/>
      <c r="W4" s="828"/>
      <c r="X4" s="828"/>
      <c r="Y4" s="828"/>
    </row>
    <row r="5" spans="3:26">
      <c r="C5" s="828"/>
      <c r="D5" s="828"/>
      <c r="E5" s="828"/>
      <c r="F5" s="828"/>
      <c r="G5" s="828"/>
      <c r="H5" s="828"/>
      <c r="I5" s="828"/>
      <c r="J5" s="828"/>
      <c r="K5" s="828"/>
      <c r="L5" s="828"/>
      <c r="M5" s="828"/>
      <c r="N5" s="828"/>
      <c r="O5" s="828"/>
      <c r="P5" s="828"/>
      <c r="Q5" s="828"/>
      <c r="R5" s="828"/>
      <c r="S5" s="828"/>
      <c r="T5" s="828"/>
      <c r="U5" s="828"/>
      <c r="V5" s="828"/>
      <c r="W5" s="828"/>
      <c r="X5" s="828"/>
      <c r="Y5" s="828"/>
    </row>
    <row r="6" spans="3:26">
      <c r="C6" s="828"/>
      <c r="D6" s="828"/>
      <c r="E6" s="828"/>
      <c r="F6" s="828"/>
      <c r="G6" s="828"/>
      <c r="H6" s="828"/>
      <c r="I6" s="828"/>
      <c r="J6" s="828"/>
      <c r="K6" s="828"/>
      <c r="L6" s="828"/>
      <c r="M6" s="828"/>
      <c r="N6" s="828"/>
      <c r="O6" s="828"/>
      <c r="P6" s="828"/>
      <c r="Q6" s="828"/>
      <c r="R6" s="828"/>
      <c r="S6" s="828"/>
      <c r="T6" s="828"/>
      <c r="U6" s="828"/>
      <c r="V6" s="828"/>
      <c r="W6" s="828"/>
      <c r="X6" s="828"/>
      <c r="Y6" s="828"/>
    </row>
    <row r="7" spans="3:26">
      <c r="E7" s="536"/>
      <c r="F7" s="536"/>
      <c r="G7" s="536"/>
      <c r="H7" s="536"/>
      <c r="I7" s="536"/>
      <c r="J7" s="536"/>
      <c r="K7" s="536"/>
      <c r="L7" s="536"/>
      <c r="M7" s="536"/>
      <c r="N7" s="536"/>
      <c r="O7" s="536"/>
      <c r="P7" s="536"/>
      <c r="Q7" s="536"/>
      <c r="R7" s="536"/>
      <c r="S7" s="536"/>
      <c r="T7" s="536"/>
      <c r="U7" s="536"/>
      <c r="V7" s="536"/>
      <c r="W7" s="536"/>
    </row>
    <row r="8" spans="3:26">
      <c r="E8" s="536"/>
      <c r="F8" s="536"/>
      <c r="G8" s="536"/>
      <c r="H8" s="536"/>
      <c r="I8" s="536"/>
      <c r="J8" s="536"/>
      <c r="K8" s="536"/>
      <c r="L8" s="536"/>
      <c r="M8" s="536"/>
      <c r="N8" s="536"/>
      <c r="O8" s="536"/>
      <c r="P8" s="536"/>
      <c r="Q8" s="536"/>
      <c r="R8" s="536"/>
      <c r="S8" s="536"/>
      <c r="T8" s="536"/>
      <c r="U8" s="536"/>
      <c r="V8" s="536"/>
      <c r="W8" s="536"/>
      <c r="Z8" s="1" t="s">
        <v>0</v>
      </c>
    </row>
    <row r="9" spans="3:26">
      <c r="E9" s="536"/>
      <c r="F9" s="536"/>
      <c r="G9" s="536"/>
      <c r="H9" s="536"/>
      <c r="I9" s="536"/>
      <c r="J9" s="536"/>
      <c r="K9" s="536"/>
      <c r="L9" s="536"/>
      <c r="M9" s="536"/>
      <c r="N9" s="536"/>
      <c r="O9" s="536"/>
      <c r="P9" s="536"/>
      <c r="Q9" s="536"/>
      <c r="R9" s="536"/>
      <c r="S9" s="536"/>
      <c r="T9" s="536"/>
      <c r="U9" s="536"/>
      <c r="V9" s="536"/>
      <c r="W9" s="536"/>
    </row>
    <row r="10" spans="3:26">
      <c r="E10" s="536"/>
      <c r="F10" s="536"/>
      <c r="G10" s="536"/>
      <c r="H10" s="536"/>
      <c r="I10" s="536"/>
      <c r="J10" s="536"/>
      <c r="K10" s="536"/>
      <c r="L10" s="536"/>
      <c r="M10" s="536"/>
      <c r="N10" s="536"/>
      <c r="O10" s="536"/>
      <c r="P10" s="536"/>
      <c r="Q10" s="536"/>
      <c r="R10" s="536"/>
      <c r="S10" s="536"/>
      <c r="T10" s="536"/>
      <c r="U10" s="536"/>
      <c r="V10" s="536"/>
      <c r="W10" s="536"/>
    </row>
    <row r="11" spans="3:26">
      <c r="E11" s="536"/>
      <c r="F11" s="536"/>
      <c r="G11" s="536"/>
      <c r="H11" s="536"/>
      <c r="I11" s="536"/>
      <c r="J11" s="536"/>
      <c r="K11" s="536"/>
      <c r="L11" s="536"/>
      <c r="M11" s="536"/>
      <c r="N11" s="536"/>
      <c r="O11" s="536"/>
      <c r="P11" s="536"/>
      <c r="Q11" s="536"/>
      <c r="R11" s="536"/>
      <c r="S11" s="536"/>
      <c r="T11" s="536"/>
      <c r="U11" s="536"/>
      <c r="V11" s="536"/>
      <c r="W11" s="536"/>
    </row>
    <row r="41" ht="5.25" customHeight="1"/>
  </sheetData>
  <printOptions horizontalCentered="1" verticalCentered="1"/>
  <pageMargins left="0.51181102362204722" right="0.51181102362204722" top="0.78740157480314965" bottom="0.78740157480314965" header="0.31496062992125984" footer="0.31496062992125984"/>
  <pageSetup paperSize="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ilha26">
    <pageSetUpPr fitToPage="1"/>
  </sheetPr>
  <dimension ref="B4:M46"/>
  <sheetViews>
    <sheetView zoomScale="90" zoomScaleNormal="90" workbookViewId="0">
      <selection activeCell="H13" sqref="H13"/>
    </sheetView>
  </sheetViews>
  <sheetFormatPr defaultColWidth="9.140625" defaultRowHeight="15"/>
  <cols>
    <col min="1" max="1" width="2" style="1" customWidth="1"/>
    <col min="2" max="2" width="57" style="1" bestFit="1" customWidth="1"/>
    <col min="3" max="4" width="14.42578125" style="1" bestFit="1" customWidth="1"/>
    <col min="5" max="5" width="10.7109375" style="1" customWidth="1"/>
    <col min="6" max="6" width="2.28515625" style="1" customWidth="1"/>
    <col min="7" max="7" width="9.140625" style="1"/>
    <col min="8" max="8" width="33.28515625" style="1" customWidth="1"/>
    <col min="9" max="12" width="22.140625" style="1" customWidth="1"/>
    <col min="13" max="16384" width="9.140625" style="1"/>
  </cols>
  <sheetData>
    <row r="4" spans="2:11" ht="35.25" customHeight="1"/>
    <row r="6" spans="2:11" ht="15" customHeight="1">
      <c r="B6" s="1091"/>
      <c r="C6" s="1092"/>
      <c r="D6" s="1092"/>
      <c r="E6" s="1037" t="s">
        <v>44</v>
      </c>
    </row>
    <row r="7" spans="2:11" ht="15" customHeight="1">
      <c r="B7" s="35" t="s">
        <v>279</v>
      </c>
      <c r="C7" s="483" t="s">
        <v>3</v>
      </c>
      <c r="D7" s="483" t="s">
        <v>4</v>
      </c>
      <c r="E7" s="483" t="s">
        <v>5</v>
      </c>
    </row>
    <row r="8" spans="2:11">
      <c r="B8" s="951" t="s">
        <v>280</v>
      </c>
      <c r="C8" s="646">
        <v>1957314</v>
      </c>
      <c r="D8" s="646">
        <v>2093630</v>
      </c>
      <c r="E8" s="647">
        <v>-6.5109880924518642</v>
      </c>
      <c r="H8" s="952"/>
      <c r="I8" s="953"/>
      <c r="J8" s="953"/>
      <c r="K8" s="948"/>
    </row>
    <row r="9" spans="2:11">
      <c r="B9" s="74" t="s">
        <v>281</v>
      </c>
      <c r="C9" s="637">
        <v>1007288</v>
      </c>
      <c r="D9" s="637">
        <v>991079</v>
      </c>
      <c r="E9" s="648">
        <v>1.6354902081468836</v>
      </c>
      <c r="H9" s="954"/>
      <c r="I9" s="955"/>
      <c r="J9" s="955"/>
      <c r="K9" s="956"/>
    </row>
    <row r="10" spans="2:11">
      <c r="B10" s="74" t="s">
        <v>282</v>
      </c>
      <c r="C10" s="637">
        <v>129997</v>
      </c>
      <c r="D10" s="637">
        <v>172204</v>
      </c>
      <c r="E10" s="648">
        <v>-24.509883626396601</v>
      </c>
      <c r="H10" s="954"/>
      <c r="I10" s="955"/>
      <c r="J10" s="955"/>
      <c r="K10" s="956"/>
    </row>
    <row r="11" spans="2:11">
      <c r="B11" s="75" t="s">
        <v>283</v>
      </c>
      <c r="C11" s="637">
        <v>459180</v>
      </c>
      <c r="D11" s="637">
        <v>498825</v>
      </c>
      <c r="E11" s="648">
        <v>-7.9476770410464637</v>
      </c>
      <c r="H11" s="957"/>
      <c r="I11" s="955"/>
      <c r="J11" s="955"/>
      <c r="K11" s="956"/>
    </row>
    <row r="12" spans="2:11">
      <c r="B12" s="76" t="s">
        <v>284</v>
      </c>
      <c r="C12" s="637">
        <v>214746</v>
      </c>
      <c r="D12" s="637">
        <v>225850</v>
      </c>
      <c r="E12" s="648">
        <v>-4.9165375249059062</v>
      </c>
      <c r="H12" s="958"/>
      <c r="I12" s="955"/>
      <c r="J12" s="955"/>
      <c r="K12" s="956"/>
    </row>
    <row r="13" spans="2:11">
      <c r="B13" s="76" t="s">
        <v>285</v>
      </c>
      <c r="C13" s="637">
        <v>73305</v>
      </c>
      <c r="D13" s="637">
        <v>74599</v>
      </c>
      <c r="E13" s="648">
        <v>-1.7346077025161222</v>
      </c>
      <c r="H13" s="958"/>
      <c r="I13" s="955"/>
      <c r="J13" s="955"/>
      <c r="K13" s="956"/>
    </row>
    <row r="14" spans="2:11">
      <c r="B14" s="76" t="s">
        <v>286</v>
      </c>
      <c r="C14" s="637">
        <v>42630</v>
      </c>
      <c r="D14" s="637">
        <v>46163</v>
      </c>
      <c r="E14" s="648">
        <v>-7.6533154257738882</v>
      </c>
      <c r="H14" s="958"/>
      <c r="I14" s="955"/>
      <c r="J14" s="955"/>
      <c r="K14" s="956"/>
    </row>
    <row r="15" spans="2:11">
      <c r="B15" s="76" t="s">
        <v>287</v>
      </c>
      <c r="C15" s="637">
        <v>30168</v>
      </c>
      <c r="D15" s="637">
        <v>84910</v>
      </c>
      <c r="E15" s="648">
        <v>-64.470615946296078</v>
      </c>
      <c r="G15" s="474"/>
      <c r="H15" s="958"/>
      <c r="I15" s="955"/>
      <c r="J15" s="955"/>
      <c r="K15" s="956"/>
    </row>
    <row r="16" spans="2:11">
      <c r="B16" s="77" t="s">
        <v>288</v>
      </c>
      <c r="C16" s="638">
        <v>362898</v>
      </c>
      <c r="D16" s="638">
        <v>257231</v>
      </c>
      <c r="E16" s="649">
        <v>41.07864137681694</v>
      </c>
      <c r="H16" s="952"/>
      <c r="I16" s="959"/>
      <c r="J16" s="959"/>
      <c r="K16" s="960"/>
    </row>
    <row r="17" spans="2:11">
      <c r="B17" s="77" t="s">
        <v>8</v>
      </c>
      <c r="C17" s="638">
        <v>32310</v>
      </c>
      <c r="D17" s="638">
        <v>4424</v>
      </c>
      <c r="E17" s="649">
        <v>0</v>
      </c>
      <c r="H17" s="952"/>
      <c r="I17" s="959"/>
      <c r="J17" s="959"/>
      <c r="K17" s="960"/>
    </row>
    <row r="18" spans="2:11">
      <c r="B18" s="74" t="s">
        <v>289</v>
      </c>
      <c r="C18" s="637">
        <v>2268</v>
      </c>
      <c r="D18" s="637">
        <v>6250</v>
      </c>
      <c r="E18" s="648">
        <v>-63.712000000000003</v>
      </c>
      <c r="H18" s="954"/>
      <c r="I18" s="955"/>
      <c r="J18" s="955"/>
      <c r="K18" s="956"/>
    </row>
    <row r="19" spans="2:11">
      <c r="B19" s="76" t="s">
        <v>290</v>
      </c>
      <c r="C19" s="637">
        <v>30042</v>
      </c>
      <c r="D19" s="637">
        <v>-1826</v>
      </c>
      <c r="E19" s="648">
        <v>0</v>
      </c>
      <c r="H19" s="958"/>
      <c r="I19" s="955"/>
      <c r="J19" s="955"/>
      <c r="K19" s="956"/>
    </row>
    <row r="20" spans="2:11">
      <c r="B20" s="77" t="s">
        <v>275</v>
      </c>
      <c r="C20" s="639">
        <v>3312579</v>
      </c>
      <c r="D20" s="639">
        <v>3042358</v>
      </c>
      <c r="E20" s="649">
        <v>8.8819593223414159</v>
      </c>
      <c r="H20" s="952"/>
      <c r="I20" s="959"/>
      <c r="J20" s="959"/>
      <c r="K20" s="960"/>
    </row>
    <row r="21" spans="2:11">
      <c r="B21" s="74" t="s">
        <v>281</v>
      </c>
      <c r="C21" s="637">
        <v>1177677</v>
      </c>
      <c r="D21" s="637">
        <v>1061097</v>
      </c>
      <c r="E21" s="648">
        <v>10.986742965063524</v>
      </c>
      <c r="H21" s="954"/>
      <c r="I21" s="955"/>
      <c r="J21" s="955"/>
      <c r="K21" s="956"/>
    </row>
    <row r="22" spans="2:11">
      <c r="B22" s="74" t="s">
        <v>282</v>
      </c>
      <c r="C22" s="637">
        <v>314938</v>
      </c>
      <c r="D22" s="637">
        <v>301789</v>
      </c>
      <c r="E22" s="648">
        <v>4.3570176514054593</v>
      </c>
      <c r="H22" s="954"/>
      <c r="I22" s="955"/>
      <c r="J22" s="955"/>
      <c r="K22" s="956"/>
    </row>
    <row r="23" spans="2:11">
      <c r="B23" s="75" t="s">
        <v>283</v>
      </c>
      <c r="C23" s="637">
        <v>605512</v>
      </c>
      <c r="D23" s="637">
        <v>582946</v>
      </c>
      <c r="E23" s="648">
        <v>3.8710275051205389</v>
      </c>
      <c r="H23" s="957"/>
      <c r="I23" s="955"/>
      <c r="J23" s="955"/>
      <c r="K23" s="956"/>
    </row>
    <row r="24" spans="2:11">
      <c r="B24" s="76" t="s">
        <v>284</v>
      </c>
      <c r="C24" s="637">
        <v>253132</v>
      </c>
      <c r="D24" s="637">
        <v>244330</v>
      </c>
      <c r="E24" s="648">
        <v>3.6025048090696954</v>
      </c>
      <c r="H24" s="958"/>
      <c r="I24" s="955"/>
      <c r="J24" s="955"/>
      <c r="K24" s="956"/>
    </row>
    <row r="25" spans="2:11">
      <c r="B25" s="76" t="s">
        <v>285</v>
      </c>
      <c r="C25" s="637">
        <v>89970</v>
      </c>
      <c r="D25" s="637">
        <v>82643</v>
      </c>
      <c r="E25" s="648">
        <v>8.8658446571397533</v>
      </c>
      <c r="H25" s="958"/>
      <c r="I25" s="955"/>
      <c r="J25" s="955"/>
      <c r="K25" s="956"/>
    </row>
    <row r="26" spans="2:11">
      <c r="B26" s="76" t="s">
        <v>286</v>
      </c>
      <c r="C26" s="637">
        <v>50043</v>
      </c>
      <c r="D26" s="637">
        <v>50153</v>
      </c>
      <c r="E26" s="648">
        <v>-0.21932885370765653</v>
      </c>
      <c r="H26" s="958"/>
      <c r="I26" s="955"/>
      <c r="J26" s="955"/>
      <c r="K26" s="956"/>
    </row>
    <row r="27" spans="2:11">
      <c r="B27" s="76" t="s">
        <v>287</v>
      </c>
      <c r="C27" s="637">
        <v>39672</v>
      </c>
      <c r="D27" s="637">
        <v>70327</v>
      </c>
      <c r="E27" s="648">
        <v>-43.589233153696306</v>
      </c>
      <c r="H27" s="958"/>
      <c r="I27" s="955"/>
      <c r="J27" s="955"/>
      <c r="K27" s="956"/>
    </row>
    <row r="28" spans="2:11">
      <c r="B28" s="76" t="s">
        <v>291</v>
      </c>
      <c r="C28" s="637">
        <v>739020</v>
      </c>
      <c r="D28" s="637">
        <v>609331</v>
      </c>
      <c r="E28" s="648">
        <v>21.283834237877276</v>
      </c>
      <c r="H28" s="958"/>
      <c r="I28" s="955"/>
      <c r="J28" s="955"/>
      <c r="K28" s="956"/>
    </row>
    <row r="29" spans="2:11">
      <c r="B29" s="76" t="s">
        <v>292</v>
      </c>
      <c r="C29" s="637">
        <v>42615</v>
      </c>
      <c r="D29" s="637">
        <v>39742</v>
      </c>
      <c r="E29" s="648">
        <v>7.2291278747924181</v>
      </c>
      <c r="H29" s="958"/>
      <c r="I29" s="955"/>
      <c r="J29" s="955"/>
      <c r="K29" s="956"/>
    </row>
    <row r="30" spans="2:11">
      <c r="B30" s="78" t="s">
        <v>293</v>
      </c>
      <c r="C30" s="638">
        <v>584584</v>
      </c>
      <c r="D30" s="638">
        <v>562748</v>
      </c>
      <c r="E30" s="649">
        <v>3.880244798737631</v>
      </c>
      <c r="H30" s="961"/>
      <c r="I30" s="959"/>
      <c r="J30" s="959"/>
      <c r="K30" s="960"/>
    </row>
    <row r="31" spans="2:11">
      <c r="B31" s="78" t="s">
        <v>11</v>
      </c>
      <c r="C31" s="638">
        <v>24016</v>
      </c>
      <c r="D31" s="638">
        <v>18970</v>
      </c>
      <c r="E31" s="649">
        <v>26.599894570374282</v>
      </c>
      <c r="H31" s="961"/>
      <c r="I31" s="959"/>
      <c r="J31" s="959"/>
      <c r="K31" s="960"/>
    </row>
    <row r="32" spans="2:11">
      <c r="B32" s="78" t="s">
        <v>276</v>
      </c>
      <c r="C32" s="639">
        <v>-15930</v>
      </c>
      <c r="D32" s="639">
        <v>-59964</v>
      </c>
      <c r="E32" s="649">
        <v>-73.434060436261746</v>
      </c>
      <c r="F32" s="729"/>
      <c r="H32" s="961"/>
      <c r="I32" s="959"/>
      <c r="J32" s="959"/>
      <c r="K32" s="960"/>
    </row>
    <row r="33" spans="2:13">
      <c r="B33" s="78" t="s">
        <v>294</v>
      </c>
      <c r="C33" s="639">
        <v>139729</v>
      </c>
      <c r="D33" s="639">
        <v>129971</v>
      </c>
      <c r="E33" s="649">
        <v>7.5078286694724161</v>
      </c>
      <c r="F33" s="729"/>
      <c r="H33" s="961"/>
      <c r="I33" s="959"/>
      <c r="J33" s="959"/>
      <c r="K33" s="960"/>
    </row>
    <row r="34" spans="2:13">
      <c r="B34" s="76" t="s">
        <v>295</v>
      </c>
      <c r="C34" s="637">
        <v>135515</v>
      </c>
      <c r="D34" s="637">
        <v>118308</v>
      </c>
      <c r="E34" s="648">
        <v>14.544240457111934</v>
      </c>
      <c r="H34" s="958"/>
      <c r="I34" s="955"/>
      <c r="J34" s="955"/>
      <c r="K34" s="956"/>
    </row>
    <row r="35" spans="2:13">
      <c r="B35" s="76" t="s">
        <v>296</v>
      </c>
      <c r="C35" s="637">
        <v>570</v>
      </c>
      <c r="D35" s="637">
        <v>1682</v>
      </c>
      <c r="E35" s="648">
        <v>-66.111771700356712</v>
      </c>
      <c r="H35" s="958"/>
      <c r="I35" s="955"/>
      <c r="J35" s="955"/>
      <c r="K35" s="956"/>
    </row>
    <row r="36" spans="2:13">
      <c r="B36" s="76" t="s">
        <v>297</v>
      </c>
      <c r="C36" s="637">
        <v>3644</v>
      </c>
      <c r="D36" s="637">
        <v>9981</v>
      </c>
      <c r="E36" s="648">
        <v>-63.490632201182251</v>
      </c>
      <c r="H36" s="958"/>
      <c r="I36" s="955"/>
      <c r="J36" s="955"/>
      <c r="K36" s="956"/>
    </row>
    <row r="37" spans="2:13">
      <c r="B37" s="77" t="s">
        <v>298</v>
      </c>
      <c r="C37" s="639">
        <v>6397500</v>
      </c>
      <c r="D37" s="639">
        <v>6049368</v>
      </c>
      <c r="E37" s="649">
        <v>5.7548491015920966</v>
      </c>
      <c r="H37" s="952"/>
      <c r="I37" s="959"/>
      <c r="J37" s="959"/>
      <c r="K37" s="960"/>
    </row>
    <row r="38" spans="2:13">
      <c r="B38" s="77" t="s">
        <v>299</v>
      </c>
      <c r="C38" s="639">
        <v>-2092735</v>
      </c>
      <c r="D38" s="639">
        <v>-1998406</v>
      </c>
      <c r="E38" s="649">
        <v>4.7202120089711475</v>
      </c>
      <c r="H38" s="952"/>
      <c r="I38" s="959"/>
      <c r="J38" s="959"/>
      <c r="K38" s="960"/>
    </row>
    <row r="39" spans="2:13">
      <c r="B39" s="76" t="s">
        <v>300</v>
      </c>
      <c r="C39" s="637">
        <v>-452343</v>
      </c>
      <c r="D39" s="637">
        <v>-432313</v>
      </c>
      <c r="E39" s="648">
        <v>4.6332171366579411</v>
      </c>
      <c r="H39" s="958"/>
      <c r="I39" s="955"/>
      <c r="J39" s="955"/>
      <c r="K39" s="956"/>
    </row>
    <row r="40" spans="2:13">
      <c r="B40" s="76" t="s">
        <v>301</v>
      </c>
      <c r="C40" s="637">
        <v>-897867</v>
      </c>
      <c r="D40" s="637">
        <v>-816625</v>
      </c>
      <c r="E40" s="648">
        <v>9.9485075769171871</v>
      </c>
      <c r="H40" s="958"/>
      <c r="I40" s="955"/>
      <c r="J40" s="955"/>
      <c r="K40" s="956"/>
    </row>
    <row r="41" spans="2:13">
      <c r="B41" s="76" t="s">
        <v>302</v>
      </c>
      <c r="C41" s="637">
        <v>-742523</v>
      </c>
      <c r="D41" s="637">
        <v>-749468</v>
      </c>
      <c r="E41" s="648">
        <v>-0.92665730891778875</v>
      </c>
      <c r="H41" s="958"/>
      <c r="I41" s="955"/>
      <c r="J41" s="955"/>
      <c r="K41" s="956"/>
    </row>
    <row r="42" spans="2:13">
      <c r="B42" s="76" t="s">
        <v>303</v>
      </c>
      <c r="C42" s="637">
        <v>-2</v>
      </c>
      <c r="D42" s="637" t="s">
        <v>21</v>
      </c>
      <c r="E42" s="648">
        <v>0</v>
      </c>
      <c r="H42" s="958"/>
      <c r="I42" s="955"/>
      <c r="J42" s="955"/>
      <c r="K42" s="956"/>
    </row>
    <row r="43" spans="2:13" s="728" customFormat="1" ht="14.25" customHeight="1">
      <c r="B43" s="73" t="s">
        <v>304</v>
      </c>
      <c r="C43" s="34">
        <v>4304765</v>
      </c>
      <c r="D43" s="34">
        <v>4050962</v>
      </c>
      <c r="E43" s="645">
        <v>6.2652525498881451</v>
      </c>
      <c r="F43" s="55"/>
      <c r="G43" s="55"/>
      <c r="H43" s="947"/>
      <c r="I43" s="962"/>
      <c r="J43" s="962"/>
      <c r="K43" s="963"/>
      <c r="L43" s="55"/>
      <c r="M43" s="55"/>
    </row>
    <row r="44" spans="2:13">
      <c r="C44" s="474"/>
      <c r="D44" s="474"/>
    </row>
    <row r="46" spans="2:13" ht="108" customHeight="1"/>
  </sheetData>
  <mergeCells count="1">
    <mergeCell ref="B6:D6"/>
  </mergeCells>
  <conditionalFormatting sqref="E8">
    <cfRule type="cellIs" dxfId="14" priority="1" operator="lessThan">
      <formula>-1000</formula>
    </cfRule>
    <cfRule type="cellIs" dxfId="13" priority="2" operator="greaterThan">
      <formula>1000</formula>
    </cfRule>
    <cfRule type="cellIs" dxfId="12" priority="3" operator="lessThan">
      <formula>-100</formula>
    </cfRule>
  </conditionalFormatting>
  <conditionalFormatting sqref="K8">
    <cfRule type="cellIs" dxfId="11" priority="4" operator="lessThan">
      <formula>-1000</formula>
    </cfRule>
    <cfRule type="cellIs" dxfId="10" priority="5" operator="greaterThan">
      <formula>1000</formula>
    </cfRule>
    <cfRule type="cellIs" dxfId="9" priority="6" operator="lessThan">
      <formula>-100</formula>
    </cfRule>
  </conditionalFormatting>
  <printOptions horizontalCentered="1"/>
  <pageMargins left="0.23622047244094491" right="0.23622047244094491" top="0.74803149606299213" bottom="0.74803149606299213" header="0.31496062992125984" footer="0.31496062992125984"/>
  <pageSetup paperSize="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ilha9">
    <pageSetUpPr fitToPage="1"/>
  </sheetPr>
  <dimension ref="B4:J31"/>
  <sheetViews>
    <sheetView zoomScaleNormal="100" workbookViewId="0"/>
  </sheetViews>
  <sheetFormatPr defaultColWidth="9.140625" defaultRowHeight="15"/>
  <cols>
    <col min="1" max="1" width="2.5703125" style="1" customWidth="1"/>
    <col min="2" max="2" width="50.7109375" style="1" customWidth="1"/>
    <col min="3" max="4" width="12.7109375" style="1" customWidth="1"/>
    <col min="5" max="5" width="10.7109375" style="1" customWidth="1"/>
    <col min="6" max="6" width="4.140625" style="1" customWidth="1"/>
    <col min="7" max="7" width="9.140625" style="1"/>
    <col min="8" max="8" width="11.85546875" style="1" customWidth="1"/>
    <col min="9" max="16384" width="9.140625" style="1"/>
  </cols>
  <sheetData>
    <row r="4" spans="2:10" ht="35.25" customHeight="1"/>
    <row r="6" spans="2:10" ht="15" customHeight="1">
      <c r="B6" s="1089"/>
      <c r="C6" s="1090"/>
      <c r="D6" s="1090"/>
      <c r="E6" s="33" t="s">
        <v>44</v>
      </c>
    </row>
    <row r="7" spans="2:10" ht="30" customHeight="1">
      <c r="B7" s="482" t="s">
        <v>2</v>
      </c>
      <c r="C7" s="483" t="s">
        <v>3</v>
      </c>
      <c r="D7" s="483" t="s">
        <v>4</v>
      </c>
      <c r="E7" s="483" t="s">
        <v>5</v>
      </c>
    </row>
    <row r="8" spans="2:10">
      <c r="B8" s="485" t="s">
        <v>6</v>
      </c>
      <c r="C8" s="651">
        <v>956242</v>
      </c>
      <c r="D8" s="651">
        <v>859651</v>
      </c>
      <c r="E8" s="647">
        <v>11.23607138245637</v>
      </c>
      <c r="G8" s="948"/>
      <c r="H8" s="943"/>
    </row>
    <row r="9" spans="2:10">
      <c r="B9" s="79" t="s">
        <v>7</v>
      </c>
      <c r="C9" s="653">
        <v>408616</v>
      </c>
      <c r="D9" s="653">
        <v>466469</v>
      </c>
      <c r="E9" s="647">
        <v>-12.402324698961776</v>
      </c>
      <c r="G9" s="618"/>
      <c r="H9" s="944"/>
      <c r="I9" s="944"/>
      <c r="J9" s="944"/>
    </row>
    <row r="10" spans="2:10">
      <c r="B10" s="79" t="s">
        <v>8</v>
      </c>
      <c r="C10" s="653">
        <v>539845</v>
      </c>
      <c r="D10" s="653">
        <v>392753</v>
      </c>
      <c r="E10" s="647">
        <v>37.451528059620173</v>
      </c>
      <c r="G10" s="618"/>
      <c r="H10" s="944"/>
    </row>
    <row r="11" spans="2:10">
      <c r="B11" s="80" t="s">
        <v>13</v>
      </c>
      <c r="C11" s="653">
        <v>7781</v>
      </c>
      <c r="D11" s="654">
        <v>429</v>
      </c>
      <c r="E11" s="647">
        <v>0</v>
      </c>
      <c r="G11" s="618"/>
      <c r="H11" s="945"/>
    </row>
    <row r="12" spans="2:10">
      <c r="B12" s="81" t="s">
        <v>14</v>
      </c>
      <c r="C12" s="655">
        <v>-928809</v>
      </c>
      <c r="D12" s="655">
        <v>-842270</v>
      </c>
      <c r="E12" s="647">
        <v>10.274496301660996</v>
      </c>
      <c r="G12" s="949"/>
      <c r="H12" s="943"/>
    </row>
    <row r="13" spans="2:10">
      <c r="B13" s="79" t="s">
        <v>15</v>
      </c>
      <c r="C13" s="653">
        <v>-920657</v>
      </c>
      <c r="D13" s="653">
        <v>-833563</v>
      </c>
      <c r="E13" s="457">
        <v>10.448400420844006</v>
      </c>
      <c r="G13" s="950"/>
      <c r="H13" s="944"/>
    </row>
    <row r="14" spans="2:10">
      <c r="B14" s="80" t="s">
        <v>17</v>
      </c>
      <c r="C14" s="653">
        <v>-3653</v>
      </c>
      <c r="D14" s="653">
        <v>-3666</v>
      </c>
      <c r="E14" s="457">
        <v>-0.35460992907800915</v>
      </c>
      <c r="G14" s="950"/>
      <c r="H14" s="945"/>
    </row>
    <row r="15" spans="2:10">
      <c r="B15" s="80" t="s">
        <v>18</v>
      </c>
      <c r="C15" s="653">
        <v>-438</v>
      </c>
      <c r="D15" s="653">
        <v>-452</v>
      </c>
      <c r="E15" s="457">
        <v>-3.0973451327433676</v>
      </c>
      <c r="G15" s="950"/>
      <c r="H15" s="945"/>
    </row>
    <row r="16" spans="2:10">
      <c r="B16" s="80" t="s">
        <v>19</v>
      </c>
      <c r="C16" s="656">
        <v>-160</v>
      </c>
      <c r="D16" s="656">
        <v>-17</v>
      </c>
      <c r="E16" s="457">
        <v>841.17647058823536</v>
      </c>
      <c r="G16" s="950"/>
      <c r="H16" s="945"/>
    </row>
    <row r="17" spans="2:8">
      <c r="B17" s="79" t="s">
        <v>22</v>
      </c>
      <c r="C17" s="653">
        <v>-1048</v>
      </c>
      <c r="D17" s="653">
        <v>-745</v>
      </c>
      <c r="E17" s="457">
        <v>40.671140939597315</v>
      </c>
      <c r="G17" s="950"/>
      <c r="H17" s="944"/>
    </row>
    <row r="18" spans="2:8">
      <c r="B18" s="79" t="s">
        <v>23</v>
      </c>
      <c r="C18" s="653">
        <v>-429</v>
      </c>
      <c r="D18" s="653">
        <v>-440</v>
      </c>
      <c r="E18" s="457">
        <v>-2.5000000000000022</v>
      </c>
      <c r="G18" s="950"/>
      <c r="H18" s="944"/>
    </row>
    <row r="19" spans="2:8">
      <c r="B19" s="79" t="s">
        <v>24</v>
      </c>
      <c r="C19" s="653">
        <v>-1097</v>
      </c>
      <c r="D19" s="653">
        <v>-1221</v>
      </c>
      <c r="E19" s="457">
        <v>-10.155610155610152</v>
      </c>
      <c r="G19" s="950"/>
      <c r="H19" s="944"/>
    </row>
    <row r="20" spans="2:8">
      <c r="B20" s="79" t="s">
        <v>26</v>
      </c>
      <c r="C20" s="653">
        <v>-1327</v>
      </c>
      <c r="D20" s="653">
        <v>-2166</v>
      </c>
      <c r="E20" s="457">
        <v>-38.734995383194828</v>
      </c>
      <c r="G20" s="950"/>
      <c r="H20" s="944"/>
    </row>
    <row r="21" spans="2:8" hidden="1">
      <c r="B21" s="81" t="s">
        <v>27</v>
      </c>
      <c r="C21" s="653">
        <v>0</v>
      </c>
      <c r="D21" s="653" t="s">
        <v>61</v>
      </c>
      <c r="E21" s="647" t="e">
        <v>#VALUE!</v>
      </c>
      <c r="G21" s="618"/>
      <c r="H21" s="943"/>
    </row>
    <row r="22" spans="2:8">
      <c r="B22" s="81" t="s">
        <v>28</v>
      </c>
      <c r="C22" s="655">
        <v>27433</v>
      </c>
      <c r="D22" s="655">
        <v>17381</v>
      </c>
      <c r="E22" s="647">
        <v>57.833266210229553</v>
      </c>
      <c r="G22" s="949"/>
      <c r="H22" s="943"/>
    </row>
    <row r="23" spans="2:8">
      <c r="B23" s="82" t="s">
        <v>29</v>
      </c>
      <c r="C23" s="655">
        <v>10712</v>
      </c>
      <c r="D23" s="655">
        <v>8962</v>
      </c>
      <c r="E23" s="647">
        <v>19.526891318902038</v>
      </c>
      <c r="G23" s="949"/>
      <c r="H23" s="946"/>
    </row>
    <row r="24" spans="2:8">
      <c r="B24" s="79" t="s">
        <v>30</v>
      </c>
      <c r="C24" s="653">
        <v>10874</v>
      </c>
      <c r="D24" s="653">
        <v>9029</v>
      </c>
      <c r="E24" s="457">
        <v>20.434156606490195</v>
      </c>
      <c r="G24" s="950"/>
      <c r="H24" s="944"/>
    </row>
    <row r="25" spans="2:8">
      <c r="B25" s="79" t="s">
        <v>31</v>
      </c>
      <c r="C25" s="653">
        <v>-162</v>
      </c>
      <c r="D25" s="653">
        <v>-67</v>
      </c>
      <c r="E25" s="457">
        <v>141.79104477611938</v>
      </c>
      <c r="G25" s="950"/>
      <c r="H25" s="944"/>
    </row>
    <row r="26" spans="2:8">
      <c r="B26" s="82" t="s">
        <v>32</v>
      </c>
      <c r="C26" s="655">
        <v>38145</v>
      </c>
      <c r="D26" s="655">
        <v>26343</v>
      </c>
      <c r="E26" s="647">
        <v>44.801275481152494</v>
      </c>
      <c r="G26" s="949"/>
      <c r="H26" s="946"/>
    </row>
    <row r="27" spans="2:8">
      <c r="B27" s="81" t="s">
        <v>33</v>
      </c>
      <c r="C27" s="655">
        <v>-13010</v>
      </c>
      <c r="D27" s="655">
        <v>-8783</v>
      </c>
      <c r="E27" s="647">
        <v>48.127063645679158</v>
      </c>
      <c r="G27" s="949"/>
      <c r="H27" s="943"/>
    </row>
    <row r="28" spans="2:8">
      <c r="B28" s="80" t="s">
        <v>34</v>
      </c>
      <c r="C28" s="652">
        <v>-11134</v>
      </c>
      <c r="D28" s="652">
        <v>-12620</v>
      </c>
      <c r="E28" s="457">
        <v>-11.774960380348654</v>
      </c>
      <c r="G28" s="950"/>
      <c r="H28" s="945"/>
    </row>
    <row r="29" spans="2:8">
      <c r="B29" s="80" t="s">
        <v>35</v>
      </c>
      <c r="C29" s="652">
        <v>-1876</v>
      </c>
      <c r="D29" s="652">
        <v>3837</v>
      </c>
      <c r="E29" s="1025">
        <f>(C29/D29-1)*100</f>
        <v>-148.89236382590565</v>
      </c>
      <c r="G29" s="618"/>
      <c r="H29" s="945"/>
    </row>
    <row r="30" spans="2:8">
      <c r="B30" s="81" t="s">
        <v>278</v>
      </c>
      <c r="C30" s="655">
        <v>25135</v>
      </c>
      <c r="D30" s="655">
        <v>17560</v>
      </c>
      <c r="E30" s="647">
        <v>43.137813211845113</v>
      </c>
      <c r="G30" s="949"/>
      <c r="H30" s="943"/>
    </row>
    <row r="31" spans="2:8" ht="20.100000000000001" customHeight="1">
      <c r="B31" s="73" t="s">
        <v>188</v>
      </c>
      <c r="C31" s="303">
        <v>27862</v>
      </c>
      <c r="D31" s="303">
        <v>17821</v>
      </c>
      <c r="E31" s="458">
        <v>56.343639526401446</v>
      </c>
      <c r="H31" s="947"/>
    </row>
  </sheetData>
  <mergeCells count="1">
    <mergeCell ref="B6:D6"/>
  </mergeCells>
  <conditionalFormatting sqref="E8:E28 E30">
    <cfRule type="cellIs" dxfId="8" priority="4" operator="lessThan">
      <formula>-1000</formula>
    </cfRule>
    <cfRule type="cellIs" dxfId="7" priority="5" operator="greaterThan">
      <formula>1000</formula>
    </cfRule>
    <cfRule type="cellIs" dxfId="6" priority="6" operator="lessThan">
      <formula>-100</formula>
    </cfRule>
  </conditionalFormatting>
  <conditionalFormatting sqref="G8">
    <cfRule type="cellIs" dxfId="5" priority="1" operator="lessThan">
      <formula>-1000</formula>
    </cfRule>
    <cfRule type="cellIs" dxfId="4" priority="2" operator="greaterThan">
      <formula>1000</formula>
    </cfRule>
    <cfRule type="cellIs" dxfId="3" priority="3" operator="lessThan">
      <formula>-100</formula>
    </cfRule>
  </conditionalFormatting>
  <pageMargins left="0.511811024" right="0.511811024" top="0.78740157499999996" bottom="0.78740157499999996" header="0.31496062000000002" footer="0.31496062000000002"/>
  <pageSetup paperSize="9" scale="9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ilha10"/>
  <dimension ref="B4:T83"/>
  <sheetViews>
    <sheetView view="pageBreakPreview" zoomScale="60" zoomScaleNormal="100" workbookViewId="0">
      <selection activeCell="O25" sqref="O25"/>
    </sheetView>
  </sheetViews>
  <sheetFormatPr defaultColWidth="9.140625" defaultRowHeight="15"/>
  <cols>
    <col min="1" max="1" width="2.42578125" style="56" customWidth="1"/>
    <col min="2" max="2" width="75.85546875" style="56" customWidth="1"/>
    <col min="3" max="4" width="10.7109375" style="56" customWidth="1"/>
    <col min="5" max="15" width="9.7109375" style="56" customWidth="1"/>
    <col min="16" max="16" width="10.7109375" style="56" bestFit="1" customWidth="1"/>
    <col min="17" max="17" width="11.5703125" style="56" bestFit="1" customWidth="1"/>
    <col min="18" max="18" width="2.42578125" style="56" customWidth="1"/>
    <col min="19" max="19" width="48" style="56" bestFit="1" customWidth="1"/>
    <col min="20" max="16384" width="9.140625" style="56"/>
  </cols>
  <sheetData>
    <row r="4" spans="2:20" ht="35.25" customHeight="1"/>
    <row r="6" spans="2:20" ht="15" customHeight="1">
      <c r="B6" s="1095" t="s">
        <v>44</v>
      </c>
      <c r="C6" s="1095"/>
      <c r="D6" s="1095"/>
      <c r="E6" s="1095"/>
      <c r="F6" s="1095"/>
      <c r="G6" s="1095"/>
      <c r="H6" s="1095"/>
      <c r="I6" s="1095"/>
      <c r="J6" s="1095"/>
      <c r="K6" s="1095"/>
      <c r="L6" s="1095"/>
      <c r="M6" s="1095"/>
      <c r="N6" s="1095"/>
      <c r="O6" s="1095"/>
      <c r="P6" s="1095"/>
      <c r="Q6" s="1095"/>
    </row>
    <row r="7" spans="2:20" ht="15" customHeight="1">
      <c r="B7" s="1096" t="s">
        <v>305</v>
      </c>
      <c r="C7" s="1098" t="s">
        <v>306</v>
      </c>
      <c r="D7" s="1098"/>
      <c r="E7" s="1099" t="s">
        <v>307</v>
      </c>
      <c r="F7" s="1099" t="s">
        <v>308</v>
      </c>
      <c r="G7" s="1099" t="s">
        <v>309</v>
      </c>
      <c r="H7" s="1093" t="s">
        <v>310</v>
      </c>
      <c r="I7" s="1093" t="s">
        <v>311</v>
      </c>
      <c r="J7" s="1093" t="s">
        <v>312</v>
      </c>
      <c r="K7" s="1093" t="s">
        <v>313</v>
      </c>
      <c r="L7" s="1093" t="s">
        <v>314</v>
      </c>
      <c r="M7" s="1093" t="s">
        <v>315</v>
      </c>
      <c r="N7" s="1093" t="s">
        <v>316</v>
      </c>
      <c r="O7" s="1099" t="s">
        <v>317</v>
      </c>
      <c r="P7" s="1101" t="s">
        <v>318</v>
      </c>
      <c r="Q7" s="1099" t="s">
        <v>319</v>
      </c>
    </row>
    <row r="8" spans="2:20" ht="23.25" customHeight="1">
      <c r="B8" s="1097"/>
      <c r="C8" s="83" t="s">
        <v>320</v>
      </c>
      <c r="D8" s="83" t="s">
        <v>321</v>
      </c>
      <c r="E8" s="1100"/>
      <c r="F8" s="1100"/>
      <c r="G8" s="1100"/>
      <c r="H8" s="1094"/>
      <c r="I8" s="1094"/>
      <c r="J8" s="1094"/>
      <c r="K8" s="1094"/>
      <c r="L8" s="1094"/>
      <c r="M8" s="1094"/>
      <c r="N8" s="1094"/>
      <c r="O8" s="1100"/>
      <c r="P8" s="1102"/>
      <c r="Q8" s="1100"/>
    </row>
    <row r="9" spans="2:20">
      <c r="B9" s="84" t="s">
        <v>322</v>
      </c>
      <c r="C9" s="305">
        <v>580214</v>
      </c>
      <c r="D9" s="305">
        <v>308632</v>
      </c>
      <c r="E9" s="305">
        <v>4304765</v>
      </c>
      <c r="F9" s="305">
        <v>0</v>
      </c>
      <c r="G9" s="305">
        <v>45529</v>
      </c>
      <c r="H9" s="305">
        <v>0</v>
      </c>
      <c r="I9" s="305">
        <v>3106</v>
      </c>
      <c r="J9" s="305">
        <v>200110</v>
      </c>
      <c r="K9" s="305">
        <v>138002</v>
      </c>
      <c r="L9" s="305">
        <v>10007</v>
      </c>
      <c r="M9" s="305">
        <v>29264</v>
      </c>
      <c r="N9" s="305">
        <v>956242</v>
      </c>
      <c r="O9" s="305">
        <v>0</v>
      </c>
      <c r="P9" s="305">
        <v>-683785</v>
      </c>
      <c r="Q9" s="305">
        <v>5892086</v>
      </c>
      <c r="R9" s="407"/>
      <c r="S9" s="936"/>
      <c r="T9" s="407"/>
    </row>
    <row r="10" spans="2:20">
      <c r="B10" s="85" t="s">
        <v>280</v>
      </c>
      <c r="C10" s="939">
        <v>0</v>
      </c>
      <c r="D10" s="939">
        <v>0</v>
      </c>
      <c r="E10" s="939">
        <v>1783667</v>
      </c>
      <c r="F10" s="939">
        <v>0</v>
      </c>
      <c r="G10" s="939">
        <v>0</v>
      </c>
      <c r="H10" s="939">
        <v>0</v>
      </c>
      <c r="I10" s="939">
        <v>0</v>
      </c>
      <c r="J10" s="939">
        <v>0</v>
      </c>
      <c r="K10" s="939">
        <v>0</v>
      </c>
      <c r="L10" s="939">
        <v>0</v>
      </c>
      <c r="M10" s="939">
        <v>0</v>
      </c>
      <c r="N10" s="939">
        <v>408616</v>
      </c>
      <c r="O10" s="939">
        <v>0</v>
      </c>
      <c r="P10" s="939">
        <v>-184</v>
      </c>
      <c r="Q10" s="939">
        <v>2192099</v>
      </c>
      <c r="R10" s="407"/>
      <c r="S10" s="937"/>
      <c r="T10" s="407"/>
    </row>
    <row r="11" spans="2:20">
      <c r="B11" s="85" t="s">
        <v>323</v>
      </c>
      <c r="C11" s="939">
        <v>567819</v>
      </c>
      <c r="D11" s="939">
        <v>0</v>
      </c>
      <c r="E11" s="939">
        <v>31003</v>
      </c>
      <c r="F11" s="939">
        <v>0</v>
      </c>
      <c r="G11" s="939">
        <v>45486</v>
      </c>
      <c r="H11" s="939">
        <v>0</v>
      </c>
      <c r="I11" s="939">
        <v>0</v>
      </c>
      <c r="J11" s="939">
        <v>196786</v>
      </c>
      <c r="K11" s="939">
        <v>138002</v>
      </c>
      <c r="L11" s="939">
        <v>10007</v>
      </c>
      <c r="M11" s="939">
        <v>0</v>
      </c>
      <c r="N11" s="939">
        <v>539845</v>
      </c>
      <c r="O11" s="939">
        <v>0</v>
      </c>
      <c r="P11" s="939">
        <v>-554008</v>
      </c>
      <c r="Q11" s="939">
        <v>974940</v>
      </c>
      <c r="R11" s="407"/>
      <c r="S11" s="937"/>
      <c r="T11" s="407"/>
    </row>
    <row r="12" spans="2:20">
      <c r="B12" s="85" t="s">
        <v>324</v>
      </c>
      <c r="C12" s="939">
        <v>0</v>
      </c>
      <c r="D12" s="939">
        <v>253974</v>
      </c>
      <c r="E12" s="939">
        <v>1769147</v>
      </c>
      <c r="F12" s="939">
        <v>0</v>
      </c>
      <c r="G12" s="939">
        <v>0</v>
      </c>
      <c r="H12" s="939">
        <v>0</v>
      </c>
      <c r="I12" s="939">
        <v>0</v>
      </c>
      <c r="J12" s="939">
        <v>0</v>
      </c>
      <c r="K12" s="939">
        <v>0</v>
      </c>
      <c r="L12" s="939">
        <v>0</v>
      </c>
      <c r="M12" s="939">
        <v>21790</v>
      </c>
      <c r="N12" s="939">
        <v>0</v>
      </c>
      <c r="O12" s="939">
        <v>0</v>
      </c>
      <c r="P12" s="939">
        <v>-116888</v>
      </c>
      <c r="Q12" s="939">
        <v>1928023</v>
      </c>
      <c r="R12" s="407"/>
      <c r="S12" s="937"/>
      <c r="T12" s="407"/>
    </row>
    <row r="13" spans="2:20">
      <c r="B13" s="85" t="s">
        <v>10</v>
      </c>
      <c r="C13" s="939">
        <v>0</v>
      </c>
      <c r="D13" s="939">
        <v>47639</v>
      </c>
      <c r="E13" s="939">
        <v>584584</v>
      </c>
      <c r="F13" s="939">
        <v>0</v>
      </c>
      <c r="G13" s="939">
        <v>0</v>
      </c>
      <c r="H13" s="939">
        <v>0</v>
      </c>
      <c r="I13" s="939">
        <v>0</v>
      </c>
      <c r="J13" s="939">
        <v>0</v>
      </c>
      <c r="K13" s="939">
        <v>0</v>
      </c>
      <c r="L13" s="939">
        <v>0</v>
      </c>
      <c r="M13" s="939">
        <v>7467</v>
      </c>
      <c r="N13" s="939">
        <v>0</v>
      </c>
      <c r="O13" s="939">
        <v>0</v>
      </c>
      <c r="P13" s="939">
        <v>0</v>
      </c>
      <c r="Q13" s="939">
        <v>639690</v>
      </c>
      <c r="R13" s="407"/>
      <c r="S13" s="937"/>
      <c r="T13" s="407"/>
    </row>
    <row r="14" spans="2:20">
      <c r="B14" s="85" t="s">
        <v>11</v>
      </c>
      <c r="C14" s="939">
        <v>0</v>
      </c>
      <c r="D14" s="939">
        <v>0</v>
      </c>
      <c r="E14" s="939">
        <v>24016</v>
      </c>
      <c r="F14" s="939">
        <v>0</v>
      </c>
      <c r="G14" s="939">
        <v>0</v>
      </c>
      <c r="H14" s="939">
        <v>0</v>
      </c>
      <c r="I14" s="939">
        <v>0</v>
      </c>
      <c r="J14" s="939">
        <v>0</v>
      </c>
      <c r="K14" s="939">
        <v>0</v>
      </c>
      <c r="L14" s="939">
        <v>0</v>
      </c>
      <c r="M14" s="939">
        <v>0</v>
      </c>
      <c r="N14" s="939">
        <v>0</v>
      </c>
      <c r="O14" s="939">
        <v>0</v>
      </c>
      <c r="P14" s="939">
        <v>0</v>
      </c>
      <c r="Q14" s="939">
        <v>24016</v>
      </c>
      <c r="R14" s="407"/>
      <c r="S14" s="937"/>
      <c r="T14" s="407"/>
    </row>
    <row r="15" spans="2:20">
      <c r="B15" s="85" t="s">
        <v>325</v>
      </c>
      <c r="C15" s="939">
        <v>0</v>
      </c>
      <c r="D15" s="939">
        <v>0</v>
      </c>
      <c r="E15" s="939">
        <v>0</v>
      </c>
      <c r="F15" s="939">
        <v>0</v>
      </c>
      <c r="G15" s="939">
        <v>0</v>
      </c>
      <c r="H15" s="939">
        <v>0</v>
      </c>
      <c r="I15" s="939">
        <v>0</v>
      </c>
      <c r="J15" s="939">
        <v>0</v>
      </c>
      <c r="K15" s="939">
        <v>0</v>
      </c>
      <c r="L15" s="939">
        <v>0</v>
      </c>
      <c r="M15" s="939">
        <v>0</v>
      </c>
      <c r="N15" s="939">
        <v>0</v>
      </c>
      <c r="O15" s="939">
        <v>0</v>
      </c>
      <c r="P15" s="939">
        <v>0</v>
      </c>
      <c r="Q15" s="939">
        <v>0</v>
      </c>
      <c r="R15" s="407"/>
      <c r="S15" s="937"/>
      <c r="T15" s="407"/>
    </row>
    <row r="16" spans="2:20">
      <c r="B16" s="85" t="s">
        <v>326</v>
      </c>
      <c r="C16" s="939">
        <v>0</v>
      </c>
      <c r="D16" s="939">
        <v>0</v>
      </c>
      <c r="E16" s="939">
        <v>-14456</v>
      </c>
      <c r="F16" s="939">
        <v>0</v>
      </c>
      <c r="G16" s="939">
        <v>0</v>
      </c>
      <c r="H16" s="939">
        <v>0</v>
      </c>
      <c r="I16" s="939">
        <v>0</v>
      </c>
      <c r="J16" s="939">
        <v>0</v>
      </c>
      <c r="K16" s="939">
        <v>0</v>
      </c>
      <c r="L16" s="939">
        <v>0</v>
      </c>
      <c r="M16" s="939">
        <v>0</v>
      </c>
      <c r="N16" s="939">
        <v>0</v>
      </c>
      <c r="O16" s="939">
        <v>0</v>
      </c>
      <c r="P16" s="939">
        <v>0</v>
      </c>
      <c r="Q16" s="939">
        <v>-14456</v>
      </c>
      <c r="R16" s="407"/>
      <c r="S16" s="937"/>
      <c r="T16" s="407"/>
    </row>
    <row r="17" spans="2:20">
      <c r="B17" s="85" t="s">
        <v>13</v>
      </c>
      <c r="C17" s="939">
        <v>12395</v>
      </c>
      <c r="D17" s="939">
        <v>7019</v>
      </c>
      <c r="E17" s="939">
        <v>126804</v>
      </c>
      <c r="F17" s="939">
        <v>0</v>
      </c>
      <c r="G17" s="939">
        <v>43</v>
      </c>
      <c r="H17" s="939">
        <v>0</v>
      </c>
      <c r="I17" s="939">
        <v>3106</v>
      </c>
      <c r="J17" s="939">
        <v>3324</v>
      </c>
      <c r="K17" s="939">
        <v>0</v>
      </c>
      <c r="L17" s="939">
        <v>0</v>
      </c>
      <c r="M17" s="939">
        <v>7</v>
      </c>
      <c r="N17" s="939">
        <v>7781</v>
      </c>
      <c r="O17" s="939">
        <v>0</v>
      </c>
      <c r="P17" s="939">
        <v>-12705</v>
      </c>
      <c r="Q17" s="939">
        <v>147774</v>
      </c>
      <c r="R17" s="407"/>
      <c r="S17" s="937"/>
      <c r="T17" s="407"/>
    </row>
    <row r="18" spans="2:20">
      <c r="B18" s="86" t="s">
        <v>14</v>
      </c>
      <c r="C18" s="942">
        <v>-203723</v>
      </c>
      <c r="D18" s="942">
        <v>-110994</v>
      </c>
      <c r="E18" s="942">
        <v>-3767686</v>
      </c>
      <c r="F18" s="942">
        <v>0</v>
      </c>
      <c r="G18" s="942">
        <v>-24031</v>
      </c>
      <c r="H18" s="939">
        <v>0</v>
      </c>
      <c r="I18" s="942">
        <v>-2892</v>
      </c>
      <c r="J18" s="942">
        <v>-130778</v>
      </c>
      <c r="K18" s="942">
        <v>-83195</v>
      </c>
      <c r="L18" s="942">
        <v>-4642</v>
      </c>
      <c r="M18" s="942">
        <v>-8126</v>
      </c>
      <c r="N18" s="942">
        <v>-928809</v>
      </c>
      <c r="O18" s="942">
        <v>-27934</v>
      </c>
      <c r="P18" s="942">
        <v>681840</v>
      </c>
      <c r="Q18" s="942">
        <v>-4610970</v>
      </c>
      <c r="R18" s="407"/>
      <c r="S18" s="936"/>
      <c r="T18" s="407"/>
    </row>
    <row r="19" spans="2:20">
      <c r="B19" s="85" t="s">
        <v>327</v>
      </c>
      <c r="C19" s="939">
        <v>-25237</v>
      </c>
      <c r="D19" s="939">
        <v>0</v>
      </c>
      <c r="E19" s="939">
        <v>-1847182</v>
      </c>
      <c r="F19" s="939">
        <v>0</v>
      </c>
      <c r="G19" s="939">
        <v>-33</v>
      </c>
      <c r="H19" s="939">
        <v>0</v>
      </c>
      <c r="I19" s="939">
        <v>0</v>
      </c>
      <c r="J19" s="939">
        <v>-11011</v>
      </c>
      <c r="K19" s="939">
        <v>0</v>
      </c>
      <c r="L19" s="939">
        <v>-1</v>
      </c>
      <c r="M19" s="939">
        <v>0</v>
      </c>
      <c r="N19" s="939">
        <v>-920657</v>
      </c>
      <c r="O19" s="939">
        <v>0</v>
      </c>
      <c r="P19" s="939">
        <v>551768</v>
      </c>
      <c r="Q19" s="939">
        <v>-2252353</v>
      </c>
      <c r="R19" s="407"/>
      <c r="S19" s="937"/>
      <c r="T19" s="407"/>
    </row>
    <row r="20" spans="2:20">
      <c r="B20" s="85" t="s">
        <v>328</v>
      </c>
      <c r="C20" s="939">
        <v>-79853</v>
      </c>
      <c r="D20" s="939">
        <v>0</v>
      </c>
      <c r="E20" s="939">
        <v>-656801</v>
      </c>
      <c r="F20" s="939">
        <v>0</v>
      </c>
      <c r="G20" s="939">
        <v>-6207</v>
      </c>
      <c r="H20" s="939">
        <v>0</v>
      </c>
      <c r="I20" s="939">
        <v>0</v>
      </c>
      <c r="J20" s="939">
        <v>-17063</v>
      </c>
      <c r="K20" s="939">
        <v>-37799</v>
      </c>
      <c r="L20" s="939">
        <v>-352</v>
      </c>
      <c r="M20" s="939">
        <v>0</v>
      </c>
      <c r="N20" s="939">
        <v>0</v>
      </c>
      <c r="O20" s="939">
        <v>0</v>
      </c>
      <c r="P20" s="939">
        <v>115552</v>
      </c>
      <c r="Q20" s="939">
        <v>-682523</v>
      </c>
      <c r="R20" s="407"/>
      <c r="S20" s="937"/>
      <c r="T20" s="407"/>
    </row>
    <row r="21" spans="2:20">
      <c r="B21" s="85" t="s">
        <v>17</v>
      </c>
      <c r="C21" s="939">
        <v>-47081</v>
      </c>
      <c r="D21" s="939">
        <v>-33434</v>
      </c>
      <c r="E21" s="939">
        <v>-142379</v>
      </c>
      <c r="F21" s="939">
        <v>0</v>
      </c>
      <c r="G21" s="939">
        <v>-1297</v>
      </c>
      <c r="H21" s="939">
        <v>0</v>
      </c>
      <c r="I21" s="939">
        <v>-106</v>
      </c>
      <c r="J21" s="939">
        <v>-3105</v>
      </c>
      <c r="K21" s="939">
        <v>-431</v>
      </c>
      <c r="L21" s="939">
        <v>-117</v>
      </c>
      <c r="M21" s="939">
        <v>-135</v>
      </c>
      <c r="N21" s="939">
        <v>-3653</v>
      </c>
      <c r="O21" s="939">
        <v>-17484</v>
      </c>
      <c r="P21" s="939">
        <v>0</v>
      </c>
      <c r="Q21" s="939">
        <v>-249222</v>
      </c>
      <c r="R21" s="407"/>
      <c r="S21" s="937"/>
      <c r="T21" s="407"/>
    </row>
    <row r="22" spans="2:20">
      <c r="B22" s="85" t="s">
        <v>329</v>
      </c>
      <c r="C22" s="939">
        <v>-10038</v>
      </c>
      <c r="D22" s="939">
        <v>-7547</v>
      </c>
      <c r="E22" s="939">
        <v>-39773</v>
      </c>
      <c r="F22" s="939">
        <v>0</v>
      </c>
      <c r="G22" s="939">
        <v>-37</v>
      </c>
      <c r="H22" s="939">
        <v>0</v>
      </c>
      <c r="I22" s="939">
        <v>-20</v>
      </c>
      <c r="J22" s="939">
        <v>-487</v>
      </c>
      <c r="K22" s="939">
        <v>-67</v>
      </c>
      <c r="L22" s="939">
        <v>-18</v>
      </c>
      <c r="M22" s="939">
        <v>-22</v>
      </c>
      <c r="N22" s="939">
        <v>-438</v>
      </c>
      <c r="O22" s="939">
        <v>-2490</v>
      </c>
      <c r="P22" s="939">
        <v>0</v>
      </c>
      <c r="Q22" s="939">
        <v>-60937</v>
      </c>
      <c r="R22" s="407"/>
      <c r="S22" s="937"/>
      <c r="T22" s="407"/>
    </row>
    <row r="23" spans="2:20">
      <c r="B23" s="85" t="s">
        <v>330</v>
      </c>
      <c r="C23" s="939">
        <v>-2502</v>
      </c>
      <c r="D23" s="939">
        <v>-1539</v>
      </c>
      <c r="E23" s="939">
        <v>-17806</v>
      </c>
      <c r="F23" s="939">
        <v>0</v>
      </c>
      <c r="G23" s="939">
        <v>-187</v>
      </c>
      <c r="H23" s="939">
        <v>0</v>
      </c>
      <c r="I23" s="939">
        <v>1</v>
      </c>
      <c r="J23" s="939">
        <v>-179</v>
      </c>
      <c r="K23" s="939">
        <v>-440</v>
      </c>
      <c r="L23" s="939">
        <v>-3</v>
      </c>
      <c r="M23" s="939">
        <v>0</v>
      </c>
      <c r="N23" s="939">
        <v>-160</v>
      </c>
      <c r="O23" s="939">
        <v>-186</v>
      </c>
      <c r="P23" s="939">
        <v>0</v>
      </c>
      <c r="Q23" s="939">
        <v>-23001</v>
      </c>
      <c r="R23" s="407"/>
      <c r="S23" s="937"/>
      <c r="T23" s="407"/>
    </row>
    <row r="24" spans="2:20">
      <c r="B24" s="85" t="s">
        <v>20</v>
      </c>
      <c r="C24" s="941" t="s">
        <v>61</v>
      </c>
      <c r="D24" s="941" t="s">
        <v>61</v>
      </c>
      <c r="E24" s="939">
        <v>0</v>
      </c>
      <c r="F24" s="939">
        <v>0</v>
      </c>
      <c r="G24" s="939">
        <v>0</v>
      </c>
      <c r="H24" s="939">
        <v>0</v>
      </c>
      <c r="I24" s="939">
        <v>0</v>
      </c>
      <c r="J24" s="939">
        <v>0</v>
      </c>
      <c r="K24" s="939">
        <v>0</v>
      </c>
      <c r="L24" s="939">
        <v>0</v>
      </c>
      <c r="M24" s="939">
        <v>0</v>
      </c>
      <c r="N24" s="939">
        <v>0</v>
      </c>
      <c r="O24" s="939">
        <v>0</v>
      </c>
      <c r="P24" s="939">
        <v>0</v>
      </c>
      <c r="Q24" s="939">
        <v>0</v>
      </c>
      <c r="R24" s="407"/>
      <c r="S24" s="937"/>
      <c r="T24" s="407"/>
    </row>
    <row r="25" spans="2:20">
      <c r="B25" s="85" t="s">
        <v>22</v>
      </c>
      <c r="C25" s="939">
        <v>-26011</v>
      </c>
      <c r="D25" s="939">
        <v>-13805</v>
      </c>
      <c r="E25" s="939">
        <v>-200706</v>
      </c>
      <c r="F25" s="939">
        <v>0</v>
      </c>
      <c r="G25" s="939">
        <v>-4249</v>
      </c>
      <c r="H25" s="939">
        <v>0</v>
      </c>
      <c r="I25" s="939">
        <v>-1347</v>
      </c>
      <c r="J25" s="939">
        <v>-29164</v>
      </c>
      <c r="K25" s="939">
        <v>-9115</v>
      </c>
      <c r="L25" s="939">
        <v>-1141</v>
      </c>
      <c r="M25" s="939">
        <v>-1124</v>
      </c>
      <c r="N25" s="939">
        <v>-1048</v>
      </c>
      <c r="O25" s="939">
        <v>-7811</v>
      </c>
      <c r="P25" s="939">
        <v>13200</v>
      </c>
      <c r="Q25" s="939">
        <v>-282321</v>
      </c>
      <c r="R25" s="407"/>
      <c r="S25" s="937"/>
      <c r="T25" s="407"/>
    </row>
    <row r="26" spans="2:20">
      <c r="B26" s="85" t="s">
        <v>23</v>
      </c>
      <c r="C26" s="939">
        <v>-76435</v>
      </c>
      <c r="D26" s="939">
        <v>-4547</v>
      </c>
      <c r="E26" s="939">
        <v>-167658</v>
      </c>
      <c r="F26" s="939">
        <v>0</v>
      </c>
      <c r="G26" s="939">
        <v>-8153</v>
      </c>
      <c r="H26" s="939">
        <v>0</v>
      </c>
      <c r="I26" s="939">
        <v>-1022</v>
      </c>
      <c r="J26" s="939">
        <v>-69523</v>
      </c>
      <c r="K26" s="939">
        <v>-19296</v>
      </c>
      <c r="L26" s="939">
        <v>-2851</v>
      </c>
      <c r="M26" s="939">
        <v>-9</v>
      </c>
      <c r="N26" s="939">
        <v>-429</v>
      </c>
      <c r="O26" s="939">
        <v>-889</v>
      </c>
      <c r="P26" s="939">
        <v>-4208</v>
      </c>
      <c r="Q26" s="939">
        <v>-355020</v>
      </c>
      <c r="R26" s="407"/>
      <c r="S26" s="937"/>
      <c r="T26" s="407"/>
    </row>
    <row r="27" spans="2:20">
      <c r="B27" s="85" t="s">
        <v>24</v>
      </c>
      <c r="C27" s="939">
        <v>718</v>
      </c>
      <c r="D27" s="939">
        <v>-1522</v>
      </c>
      <c r="E27" s="939">
        <v>-69705</v>
      </c>
      <c r="F27" s="939">
        <v>0</v>
      </c>
      <c r="G27" s="939">
        <v>0</v>
      </c>
      <c r="H27" s="939">
        <v>0</v>
      </c>
      <c r="I27" s="939">
        <v>-386</v>
      </c>
      <c r="J27" s="939">
        <v>-1250</v>
      </c>
      <c r="K27" s="939">
        <v>0</v>
      </c>
      <c r="L27" s="939">
        <v>0</v>
      </c>
      <c r="M27" s="939">
        <v>-18</v>
      </c>
      <c r="N27" s="939">
        <v>-1097</v>
      </c>
      <c r="O27" s="939">
        <v>670</v>
      </c>
      <c r="P27" s="939">
        <v>2079</v>
      </c>
      <c r="Q27" s="939">
        <v>-70511</v>
      </c>
      <c r="R27" s="407"/>
      <c r="S27" s="937"/>
      <c r="T27" s="407"/>
    </row>
    <row r="28" spans="2:20">
      <c r="B28" s="85" t="s">
        <v>25</v>
      </c>
      <c r="C28" s="939">
        <v>0</v>
      </c>
      <c r="D28" s="939">
        <v>-44032</v>
      </c>
      <c r="E28" s="939">
        <v>-584584</v>
      </c>
      <c r="F28" s="939">
        <v>0</v>
      </c>
      <c r="G28" s="939">
        <v>0</v>
      </c>
      <c r="H28" s="939">
        <v>0</v>
      </c>
      <c r="I28" s="939">
        <v>0</v>
      </c>
      <c r="J28" s="939">
        <v>0</v>
      </c>
      <c r="K28" s="939">
        <v>0</v>
      </c>
      <c r="L28" s="939">
        <v>0</v>
      </c>
      <c r="M28" s="939">
        <v>-6575</v>
      </c>
      <c r="N28" s="939">
        <v>0</v>
      </c>
      <c r="O28" s="939">
        <v>0</v>
      </c>
      <c r="P28" s="939">
        <v>0</v>
      </c>
      <c r="Q28" s="939">
        <v>-635191</v>
      </c>
      <c r="R28" s="407"/>
      <c r="S28" s="937"/>
      <c r="T28" s="407"/>
    </row>
    <row r="29" spans="2:20">
      <c r="B29" s="85" t="s">
        <v>331</v>
      </c>
      <c r="C29" s="939">
        <v>62716</v>
      </c>
      <c r="D29" s="939">
        <v>-4568</v>
      </c>
      <c r="E29" s="939">
        <v>-41092</v>
      </c>
      <c r="F29" s="939">
        <v>0</v>
      </c>
      <c r="G29" s="939">
        <v>-3868</v>
      </c>
      <c r="H29" s="939">
        <v>0</v>
      </c>
      <c r="I29" s="939">
        <v>-12</v>
      </c>
      <c r="J29" s="939">
        <v>1004</v>
      </c>
      <c r="K29" s="939">
        <v>-16047</v>
      </c>
      <c r="L29" s="939">
        <v>-159</v>
      </c>
      <c r="M29" s="939">
        <v>-243</v>
      </c>
      <c r="N29" s="939">
        <v>-1327</v>
      </c>
      <c r="O29" s="939">
        <v>256</v>
      </c>
      <c r="P29" s="939">
        <v>3449</v>
      </c>
      <c r="Q29" s="939">
        <v>109</v>
      </c>
      <c r="R29" s="407"/>
      <c r="S29" s="937"/>
      <c r="T29" s="407"/>
    </row>
    <row r="30" spans="2:20">
      <c r="B30" s="86" t="s">
        <v>27</v>
      </c>
      <c r="C30" s="942">
        <v>68358</v>
      </c>
      <c r="D30" s="942">
        <v>118295</v>
      </c>
      <c r="E30" s="942">
        <v>0</v>
      </c>
      <c r="F30" s="942">
        <v>0</v>
      </c>
      <c r="G30" s="942">
        <v>0</v>
      </c>
      <c r="H30" s="939">
        <v>0</v>
      </c>
      <c r="I30" s="942">
        <v>0</v>
      </c>
      <c r="J30" s="942">
        <v>10478</v>
      </c>
      <c r="K30" s="942">
        <v>0</v>
      </c>
      <c r="L30" s="942">
        <v>0</v>
      </c>
      <c r="M30" s="942">
        <v>0</v>
      </c>
      <c r="N30" s="942">
        <v>0</v>
      </c>
      <c r="O30" s="942">
        <v>672434</v>
      </c>
      <c r="P30" s="942">
        <v>-769149</v>
      </c>
      <c r="Q30" s="942">
        <v>100416</v>
      </c>
      <c r="R30" s="407"/>
      <c r="S30" s="936"/>
      <c r="T30" s="407"/>
    </row>
    <row r="31" spans="2:20">
      <c r="B31" s="86" t="s">
        <v>332</v>
      </c>
      <c r="C31" s="942">
        <v>444849</v>
      </c>
      <c r="D31" s="942">
        <v>315933</v>
      </c>
      <c r="E31" s="942">
        <v>537079</v>
      </c>
      <c r="F31" s="942">
        <v>0</v>
      </c>
      <c r="G31" s="942">
        <v>21498</v>
      </c>
      <c r="H31" s="939">
        <v>0</v>
      </c>
      <c r="I31" s="942">
        <v>214</v>
      </c>
      <c r="J31" s="942">
        <v>79810</v>
      </c>
      <c r="K31" s="942">
        <v>54807</v>
      </c>
      <c r="L31" s="942">
        <v>5365</v>
      </c>
      <c r="M31" s="942">
        <v>21138</v>
      </c>
      <c r="N31" s="942">
        <v>27433</v>
      </c>
      <c r="O31" s="942">
        <v>644500</v>
      </c>
      <c r="P31" s="942">
        <v>-771094</v>
      </c>
      <c r="Q31" s="942">
        <v>1381532</v>
      </c>
      <c r="R31" s="407"/>
      <c r="S31" s="936"/>
      <c r="T31" s="407"/>
    </row>
    <row r="32" spans="2:20">
      <c r="B32" s="86" t="s">
        <v>29</v>
      </c>
      <c r="C32" s="942">
        <v>-136496</v>
      </c>
      <c r="D32" s="942">
        <v>-87378</v>
      </c>
      <c r="E32" s="942">
        <v>-192380</v>
      </c>
      <c r="F32" s="942">
        <v>0</v>
      </c>
      <c r="G32" s="942">
        <v>-25754</v>
      </c>
      <c r="H32" s="939">
        <v>0</v>
      </c>
      <c r="I32" s="942">
        <v>-1254</v>
      </c>
      <c r="J32" s="942">
        <v>-37447</v>
      </c>
      <c r="K32" s="942">
        <v>548</v>
      </c>
      <c r="L32" s="942">
        <v>1658</v>
      </c>
      <c r="M32" s="942">
        <v>2008</v>
      </c>
      <c r="N32" s="942">
        <v>10712</v>
      </c>
      <c r="O32" s="942">
        <v>19258</v>
      </c>
      <c r="P32" s="942">
        <v>0</v>
      </c>
      <c r="Q32" s="940">
        <v>-446525</v>
      </c>
      <c r="R32" s="407"/>
      <c r="S32" s="936"/>
      <c r="T32" s="407"/>
    </row>
    <row r="33" spans="2:20">
      <c r="B33" s="74" t="s">
        <v>30</v>
      </c>
      <c r="C33" s="939">
        <v>27139</v>
      </c>
      <c r="D33" s="939">
        <v>16537</v>
      </c>
      <c r="E33" s="939">
        <v>152928</v>
      </c>
      <c r="F33" s="939">
        <v>0</v>
      </c>
      <c r="G33" s="939">
        <v>11596</v>
      </c>
      <c r="H33" s="939">
        <v>0</v>
      </c>
      <c r="I33" s="939">
        <v>1288</v>
      </c>
      <c r="J33" s="939">
        <v>40440</v>
      </c>
      <c r="K33" s="939">
        <v>3619</v>
      </c>
      <c r="L33" s="939">
        <v>1658</v>
      </c>
      <c r="M33" s="939">
        <v>2499</v>
      </c>
      <c r="N33" s="939">
        <v>10874</v>
      </c>
      <c r="O33" s="939">
        <v>29065</v>
      </c>
      <c r="P33" s="939">
        <v>-3</v>
      </c>
      <c r="Q33" s="939">
        <v>297640</v>
      </c>
      <c r="R33" s="407"/>
      <c r="S33" s="937"/>
      <c r="T33" s="407"/>
    </row>
    <row r="34" spans="2:20">
      <c r="B34" s="74" t="s">
        <v>31</v>
      </c>
      <c r="C34" s="939">
        <v>-163635</v>
      </c>
      <c r="D34" s="939">
        <v>-103915</v>
      </c>
      <c r="E34" s="939">
        <v>-345308</v>
      </c>
      <c r="F34" s="939">
        <v>0</v>
      </c>
      <c r="G34" s="939">
        <v>-37350</v>
      </c>
      <c r="H34" s="939">
        <v>0</v>
      </c>
      <c r="I34" s="939">
        <v>-2542</v>
      </c>
      <c r="J34" s="939">
        <v>-77887</v>
      </c>
      <c r="K34" s="939">
        <v>-3071</v>
      </c>
      <c r="L34" s="939">
        <v>0</v>
      </c>
      <c r="M34" s="939">
        <v>-491</v>
      </c>
      <c r="N34" s="939">
        <v>-162</v>
      </c>
      <c r="O34" s="939">
        <v>-9807</v>
      </c>
      <c r="P34" s="939">
        <v>3</v>
      </c>
      <c r="Q34" s="939">
        <v>-744165</v>
      </c>
      <c r="R34" s="407"/>
      <c r="S34" s="937"/>
      <c r="T34" s="407"/>
    </row>
    <row r="35" spans="2:20">
      <c r="B35" s="86" t="s">
        <v>333</v>
      </c>
      <c r="C35" s="1026">
        <v>308353</v>
      </c>
      <c r="D35" s="1026">
        <v>228555</v>
      </c>
      <c r="E35" s="1026">
        <v>344699</v>
      </c>
      <c r="F35" s="1026">
        <v>0</v>
      </c>
      <c r="G35" s="1026">
        <v>-4256</v>
      </c>
      <c r="H35" s="939">
        <v>0</v>
      </c>
      <c r="I35" s="1026">
        <v>-1040</v>
      </c>
      <c r="J35" s="1026">
        <v>42363</v>
      </c>
      <c r="K35" s="1026">
        <v>55355</v>
      </c>
      <c r="L35" s="1026">
        <v>7023</v>
      </c>
      <c r="M35" s="1026">
        <v>23146</v>
      </c>
      <c r="N35" s="1026">
        <v>38145</v>
      </c>
      <c r="O35" s="1026">
        <v>663758</v>
      </c>
      <c r="P35" s="1026">
        <v>-771094</v>
      </c>
      <c r="Q35" s="1026">
        <v>935007</v>
      </c>
      <c r="R35" s="407"/>
      <c r="S35" s="936"/>
      <c r="T35" s="407"/>
    </row>
    <row r="36" spans="2:20">
      <c r="B36" s="86" t="s">
        <v>33</v>
      </c>
      <c r="C36" s="942">
        <v>-74128</v>
      </c>
      <c r="D36" s="942">
        <v>-35558</v>
      </c>
      <c r="E36" s="942">
        <v>-112277</v>
      </c>
      <c r="F36" s="942">
        <v>0</v>
      </c>
      <c r="G36" s="942">
        <v>1451</v>
      </c>
      <c r="H36" s="939">
        <v>0</v>
      </c>
      <c r="I36" s="942">
        <v>-106</v>
      </c>
      <c r="J36" s="942">
        <v>-19512</v>
      </c>
      <c r="K36" s="942">
        <v>-18568</v>
      </c>
      <c r="L36" s="942">
        <v>-878</v>
      </c>
      <c r="M36" s="942">
        <v>-1899</v>
      </c>
      <c r="N36" s="942">
        <v>-13010</v>
      </c>
      <c r="O36" s="942">
        <v>1750</v>
      </c>
      <c r="P36" s="942">
        <v>2395</v>
      </c>
      <c r="Q36" s="942">
        <v>-270340</v>
      </c>
      <c r="R36" s="407"/>
      <c r="S36" s="936"/>
      <c r="T36" s="407"/>
    </row>
    <row r="37" spans="2:20">
      <c r="B37" s="425" t="s">
        <v>38</v>
      </c>
      <c r="C37" s="942">
        <v>234225</v>
      </c>
      <c r="D37" s="942">
        <v>192997</v>
      </c>
      <c r="E37" s="942">
        <v>232422</v>
      </c>
      <c r="F37" s="942">
        <v>0</v>
      </c>
      <c r="G37" s="942">
        <v>-2805</v>
      </c>
      <c r="H37" s="939">
        <v>0</v>
      </c>
      <c r="I37" s="942">
        <v>-1146</v>
      </c>
      <c r="J37" s="942">
        <v>22851</v>
      </c>
      <c r="K37" s="942">
        <v>36787</v>
      </c>
      <c r="L37" s="942">
        <v>6145</v>
      </c>
      <c r="M37" s="942">
        <v>21247</v>
      </c>
      <c r="N37" s="942">
        <v>25135</v>
      </c>
      <c r="O37" s="942">
        <v>665508</v>
      </c>
      <c r="P37" s="942">
        <v>-768699</v>
      </c>
      <c r="Q37" s="942">
        <v>664667</v>
      </c>
      <c r="R37" s="407"/>
      <c r="S37" s="937"/>
      <c r="T37" s="407"/>
    </row>
    <row r="38" spans="2:20">
      <c r="B38" s="424" t="s">
        <v>272</v>
      </c>
      <c r="C38" s="941">
        <v>234225</v>
      </c>
      <c r="D38" s="941">
        <v>192997</v>
      </c>
      <c r="E38" s="939">
        <v>232422</v>
      </c>
      <c r="F38" s="939">
        <v>0</v>
      </c>
      <c r="G38" s="939">
        <v>-1963.4999999999998</v>
      </c>
      <c r="H38" s="939">
        <v>0</v>
      </c>
      <c r="I38" s="939">
        <v>-1146</v>
      </c>
      <c r="J38" s="939">
        <v>22851</v>
      </c>
      <c r="K38" s="939">
        <v>36787</v>
      </c>
      <c r="L38" s="939">
        <v>6145</v>
      </c>
      <c r="M38" s="939">
        <v>21247</v>
      </c>
      <c r="N38" s="939">
        <v>25135</v>
      </c>
      <c r="O38" s="939">
        <v>586506</v>
      </c>
      <c r="P38" s="939">
        <v>-79037.200000000186</v>
      </c>
      <c r="Q38" s="939">
        <v>1276168.2999999998</v>
      </c>
      <c r="R38" s="407"/>
      <c r="S38" s="937"/>
      <c r="T38" s="407"/>
    </row>
    <row r="39" spans="2:20" hidden="1">
      <c r="B39" s="424" t="s">
        <v>40</v>
      </c>
      <c r="C39" s="941" t="s">
        <v>61</v>
      </c>
      <c r="D39" s="939">
        <v>0</v>
      </c>
      <c r="E39" s="939">
        <v>0</v>
      </c>
      <c r="F39" s="939">
        <v>0</v>
      </c>
      <c r="G39" s="939">
        <v>0</v>
      </c>
      <c r="H39" s="939">
        <v>0</v>
      </c>
      <c r="I39" s="939">
        <v>0</v>
      </c>
      <c r="J39" s="939">
        <v>0</v>
      </c>
      <c r="K39" s="939">
        <v>0</v>
      </c>
      <c r="L39" s="939">
        <v>0</v>
      </c>
      <c r="M39" s="939">
        <v>0</v>
      </c>
      <c r="N39" s="939">
        <v>0</v>
      </c>
      <c r="O39" s="939">
        <v>0</v>
      </c>
      <c r="P39" s="939">
        <v>0</v>
      </c>
      <c r="Q39" s="939">
        <v>0</v>
      </c>
      <c r="R39" s="407"/>
      <c r="S39" s="937"/>
      <c r="T39" s="407"/>
    </row>
    <row r="40" spans="2:20">
      <c r="B40" s="573" t="s">
        <v>334</v>
      </c>
      <c r="C40" s="939">
        <v>0</v>
      </c>
      <c r="D40" s="939">
        <v>0</v>
      </c>
      <c r="E40" s="939">
        <v>0</v>
      </c>
      <c r="F40" s="939">
        <v>0</v>
      </c>
      <c r="G40" s="939">
        <v>-841.50000000000023</v>
      </c>
      <c r="H40" s="939">
        <v>0</v>
      </c>
      <c r="I40" s="939">
        <v>0</v>
      </c>
      <c r="J40" s="939">
        <v>0</v>
      </c>
      <c r="K40" s="939">
        <v>0</v>
      </c>
      <c r="L40" s="939">
        <v>0</v>
      </c>
      <c r="M40" s="939">
        <v>0</v>
      </c>
      <c r="N40" s="939">
        <v>0</v>
      </c>
      <c r="O40" s="939">
        <v>0</v>
      </c>
      <c r="P40" s="939">
        <v>-377.80000000000291</v>
      </c>
      <c r="Q40" s="939">
        <v>-1219.3000000000031</v>
      </c>
      <c r="R40" s="407"/>
      <c r="S40" s="938"/>
      <c r="T40" s="407"/>
    </row>
    <row r="41" spans="2:20" ht="15" hidden="1" customHeight="1">
      <c r="B41" s="573" t="s">
        <v>335</v>
      </c>
      <c r="C41" s="939">
        <v>0</v>
      </c>
      <c r="D41" s="939">
        <v>0</v>
      </c>
      <c r="E41" s="939">
        <v>0</v>
      </c>
      <c r="F41" s="939">
        <v>0</v>
      </c>
      <c r="G41" s="939">
        <v>0</v>
      </c>
      <c r="H41" s="939">
        <v>0</v>
      </c>
      <c r="I41" s="939">
        <v>0</v>
      </c>
      <c r="J41" s="939">
        <v>0</v>
      </c>
      <c r="K41" s="939">
        <v>0</v>
      </c>
      <c r="L41" s="939">
        <v>0</v>
      </c>
      <c r="M41" s="939">
        <v>0</v>
      </c>
      <c r="N41" s="939">
        <v>0</v>
      </c>
      <c r="O41" s="939">
        <v>0</v>
      </c>
      <c r="P41" s="939">
        <v>0</v>
      </c>
      <c r="Q41" s="939">
        <v>0</v>
      </c>
      <c r="R41" s="407"/>
      <c r="S41" s="407"/>
      <c r="T41" s="407"/>
    </row>
    <row r="42" spans="2:20">
      <c r="B42" s="574" t="s">
        <v>274</v>
      </c>
      <c r="C42" s="304">
        <v>521284</v>
      </c>
      <c r="D42" s="304">
        <v>320480</v>
      </c>
      <c r="E42" s="304">
        <v>704737</v>
      </c>
      <c r="F42" s="304">
        <v>0</v>
      </c>
      <c r="G42" s="304">
        <v>29651</v>
      </c>
      <c r="H42" s="304">
        <v>0</v>
      </c>
      <c r="I42" s="304">
        <v>1236</v>
      </c>
      <c r="J42" s="304">
        <v>149333</v>
      </c>
      <c r="K42" s="304">
        <v>74103</v>
      </c>
      <c r="L42" s="304">
        <v>8216</v>
      </c>
      <c r="M42" s="304">
        <v>21147</v>
      </c>
      <c r="N42" s="304">
        <v>27862</v>
      </c>
      <c r="O42" s="304">
        <v>645389</v>
      </c>
      <c r="P42" s="304">
        <v>-766886</v>
      </c>
      <c r="Q42" s="304">
        <v>1736552</v>
      </c>
      <c r="R42" s="407"/>
      <c r="S42" s="407"/>
      <c r="T42" s="407"/>
    </row>
    <row r="43" spans="2:20" s="87" customFormat="1" ht="20.100000000000001" customHeight="1">
      <c r="B43" s="226"/>
      <c r="C43" s="227"/>
      <c r="D43" s="227"/>
      <c r="E43" s="227"/>
      <c r="F43" s="227"/>
      <c r="G43" s="227"/>
      <c r="H43" s="227"/>
      <c r="I43" s="227"/>
      <c r="J43" s="227"/>
      <c r="K43" s="227"/>
      <c r="L43" s="227"/>
      <c r="M43" s="227"/>
      <c r="N43" s="227"/>
      <c r="O43" s="227"/>
      <c r="P43" s="227"/>
      <c r="Q43" s="227"/>
    </row>
    <row r="44" spans="2:20">
      <c r="B44" s="1095" t="s">
        <v>44</v>
      </c>
      <c r="C44" s="1095"/>
      <c r="D44" s="1095"/>
      <c r="E44" s="1095"/>
      <c r="F44" s="1095"/>
      <c r="G44" s="1095"/>
      <c r="H44" s="1095"/>
      <c r="I44" s="1095"/>
      <c r="J44" s="1095"/>
      <c r="K44" s="1095"/>
      <c r="L44" s="1095"/>
      <c r="M44" s="1095"/>
      <c r="N44" s="1095"/>
      <c r="O44" s="1095"/>
      <c r="P44" s="1095"/>
      <c r="Q44" s="1095"/>
    </row>
    <row r="45" spans="2:20" ht="15" customHeight="1">
      <c r="B45" s="1096" t="s">
        <v>336</v>
      </c>
      <c r="C45" s="1098" t="s">
        <v>306</v>
      </c>
      <c r="D45" s="1098"/>
      <c r="E45" s="1099" t="s">
        <v>307</v>
      </c>
      <c r="F45" s="1099" t="s">
        <v>308</v>
      </c>
      <c r="G45" s="1099" t="s">
        <v>309</v>
      </c>
      <c r="H45" s="1093" t="s">
        <v>310</v>
      </c>
      <c r="I45" s="1093" t="s">
        <v>311</v>
      </c>
      <c r="J45" s="1093" t="s">
        <v>312</v>
      </c>
      <c r="K45" s="1093" t="s">
        <v>313</v>
      </c>
      <c r="L45" s="1093" t="s">
        <v>314</v>
      </c>
      <c r="M45" s="1093" t="s">
        <v>315</v>
      </c>
      <c r="N45" s="1093" t="s">
        <v>316</v>
      </c>
      <c r="O45" s="1099" t="s">
        <v>317</v>
      </c>
      <c r="P45" s="1101" t="s">
        <v>318</v>
      </c>
      <c r="Q45" s="1099" t="s">
        <v>319</v>
      </c>
    </row>
    <row r="46" spans="2:20" ht="24" customHeight="1">
      <c r="B46" s="1097"/>
      <c r="C46" s="83" t="s">
        <v>320</v>
      </c>
      <c r="D46" s="83" t="s">
        <v>321</v>
      </c>
      <c r="E46" s="1100"/>
      <c r="F46" s="1100"/>
      <c r="G46" s="1100"/>
      <c r="H46" s="1094"/>
      <c r="I46" s="1094"/>
      <c r="J46" s="1094"/>
      <c r="K46" s="1094"/>
      <c r="L46" s="1094"/>
      <c r="M46" s="1094"/>
      <c r="N46" s="1094"/>
      <c r="O46" s="1100"/>
      <c r="P46" s="1102"/>
      <c r="Q46" s="1100"/>
    </row>
    <row r="47" spans="2:20">
      <c r="B47" s="84" t="s">
        <v>322</v>
      </c>
      <c r="C47" s="305">
        <f>SUM(C48:C55)</f>
        <v>541578</v>
      </c>
      <c r="D47" s="305">
        <f t="shared" ref="D47:Q47" si="0">SUM(D48:D55)</f>
        <v>262229</v>
      </c>
      <c r="E47" s="305">
        <f t="shared" si="0"/>
        <v>4050962</v>
      </c>
      <c r="F47" s="305">
        <f t="shared" si="0"/>
        <v>198428</v>
      </c>
      <c r="G47" s="305">
        <f t="shared" si="0"/>
        <v>24066</v>
      </c>
      <c r="H47" s="305">
        <f t="shared" si="0"/>
        <v>0</v>
      </c>
      <c r="I47" s="305">
        <f t="shared" si="0"/>
        <v>0</v>
      </c>
      <c r="J47" s="305">
        <f t="shared" si="0"/>
        <v>179189</v>
      </c>
      <c r="K47" s="305">
        <f t="shared" si="0"/>
        <v>136725</v>
      </c>
      <c r="L47" s="305">
        <f t="shared" si="0"/>
        <v>8589</v>
      </c>
      <c r="M47" s="305">
        <f t="shared" si="0"/>
        <v>18228</v>
      </c>
      <c r="N47" s="305">
        <f t="shared" si="0"/>
        <v>859651</v>
      </c>
      <c r="O47" s="305">
        <f t="shared" si="0"/>
        <v>0</v>
      </c>
      <c r="P47" s="305">
        <f t="shared" si="0"/>
        <v>-862647</v>
      </c>
      <c r="Q47" s="305">
        <f t="shared" si="0"/>
        <v>5416998</v>
      </c>
      <c r="S47" s="936"/>
    </row>
    <row r="48" spans="2:20">
      <c r="B48" s="85" t="s">
        <v>280</v>
      </c>
      <c r="C48" s="306">
        <v>0</v>
      </c>
      <c r="D48" s="306">
        <v>0</v>
      </c>
      <c r="E48" s="306">
        <v>1739360</v>
      </c>
      <c r="F48" s="306">
        <v>0</v>
      </c>
      <c r="G48" s="306">
        <v>0</v>
      </c>
      <c r="H48" s="306">
        <v>0</v>
      </c>
      <c r="I48" s="306">
        <v>0</v>
      </c>
      <c r="J48" s="306">
        <v>0</v>
      </c>
      <c r="K48" s="306">
        <v>0</v>
      </c>
      <c r="L48" s="306">
        <v>0</v>
      </c>
      <c r="M48" s="306">
        <v>0</v>
      </c>
      <c r="N48" s="306">
        <v>466469</v>
      </c>
      <c r="O48" s="306">
        <v>0</v>
      </c>
      <c r="P48" s="306">
        <v>-364</v>
      </c>
      <c r="Q48" s="306">
        <v>2205465</v>
      </c>
      <c r="S48" s="937"/>
    </row>
    <row r="49" spans="2:19">
      <c r="B49" s="85" t="s">
        <v>323</v>
      </c>
      <c r="C49" s="306">
        <v>526551</v>
      </c>
      <c r="D49" s="306">
        <v>0</v>
      </c>
      <c r="E49" s="306">
        <v>3913</v>
      </c>
      <c r="F49" s="306">
        <v>0</v>
      </c>
      <c r="G49" s="306">
        <v>24032</v>
      </c>
      <c r="H49" s="306">
        <v>0</v>
      </c>
      <c r="I49" s="306">
        <v>0</v>
      </c>
      <c r="J49" s="306">
        <v>175625</v>
      </c>
      <c r="K49" s="306">
        <v>136722</v>
      </c>
      <c r="L49" s="306">
        <v>8589</v>
      </c>
      <c r="M49" s="306">
        <v>0</v>
      </c>
      <c r="N49" s="306">
        <v>392753</v>
      </c>
      <c r="O49" s="306">
        <v>0</v>
      </c>
      <c r="P49" s="306">
        <v>-527955</v>
      </c>
      <c r="Q49" s="306">
        <v>740230</v>
      </c>
      <c r="S49" s="937"/>
    </row>
    <row r="50" spans="2:19">
      <c r="B50" s="85" t="s">
        <v>324</v>
      </c>
      <c r="C50" s="306">
        <v>0</v>
      </c>
      <c r="D50" s="306">
        <v>244443</v>
      </c>
      <c r="E50" s="306">
        <v>1663024</v>
      </c>
      <c r="F50" s="306">
        <v>0</v>
      </c>
      <c r="G50" s="306">
        <v>0</v>
      </c>
      <c r="H50" s="306">
        <v>0</v>
      </c>
      <c r="I50" s="306">
        <v>0</v>
      </c>
      <c r="J50" s="306">
        <v>0</v>
      </c>
      <c r="K50" s="306">
        <v>0</v>
      </c>
      <c r="L50" s="306">
        <v>0</v>
      </c>
      <c r="M50" s="306">
        <v>18760</v>
      </c>
      <c r="N50" s="306">
        <v>0</v>
      </c>
      <c r="O50" s="306">
        <v>0</v>
      </c>
      <c r="P50" s="306">
        <v>-120943</v>
      </c>
      <c r="Q50" s="306">
        <v>1805284</v>
      </c>
      <c r="S50" s="937"/>
    </row>
    <row r="51" spans="2:19">
      <c r="B51" s="85" t="s">
        <v>10</v>
      </c>
      <c r="C51" s="306">
        <v>0</v>
      </c>
      <c r="D51" s="306">
        <v>11438</v>
      </c>
      <c r="E51" s="306">
        <v>562748</v>
      </c>
      <c r="F51" s="306">
        <v>5067</v>
      </c>
      <c r="G51" s="306">
        <v>0</v>
      </c>
      <c r="H51" s="306">
        <v>0</v>
      </c>
      <c r="I51" s="306">
        <v>0</v>
      </c>
      <c r="J51" s="306">
        <v>0</v>
      </c>
      <c r="K51" s="306">
        <v>0</v>
      </c>
      <c r="L51" s="306">
        <v>0</v>
      </c>
      <c r="M51" s="306">
        <v>-539</v>
      </c>
      <c r="N51" s="306">
        <v>0</v>
      </c>
      <c r="O51" s="306">
        <v>0</v>
      </c>
      <c r="P51" s="306">
        <v>-5067</v>
      </c>
      <c r="Q51" s="306">
        <v>573647</v>
      </c>
      <c r="S51" s="937"/>
    </row>
    <row r="52" spans="2:19">
      <c r="B52" s="85" t="s">
        <v>11</v>
      </c>
      <c r="C52" s="306">
        <v>0</v>
      </c>
      <c r="D52" s="306">
        <v>0</v>
      </c>
      <c r="E52" s="306">
        <v>18970</v>
      </c>
      <c r="F52" s="306">
        <v>0</v>
      </c>
      <c r="G52" s="306">
        <v>0</v>
      </c>
      <c r="H52" s="306">
        <v>0</v>
      </c>
      <c r="I52" s="306">
        <v>0</v>
      </c>
      <c r="J52" s="306">
        <v>0</v>
      </c>
      <c r="K52" s="306">
        <v>0</v>
      </c>
      <c r="L52" s="306">
        <v>0</v>
      </c>
      <c r="M52" s="306">
        <v>0</v>
      </c>
      <c r="N52" s="306">
        <v>0</v>
      </c>
      <c r="O52" s="306">
        <v>0</v>
      </c>
      <c r="P52" s="306">
        <v>0</v>
      </c>
      <c r="Q52" s="306">
        <v>18970</v>
      </c>
      <c r="S52" s="937"/>
    </row>
    <row r="53" spans="2:19">
      <c r="B53" s="85" t="s">
        <v>325</v>
      </c>
      <c r="C53" s="306">
        <v>0</v>
      </c>
      <c r="D53" s="306">
        <v>0</v>
      </c>
      <c r="E53" s="306">
        <v>0</v>
      </c>
      <c r="F53" s="306">
        <v>193361</v>
      </c>
      <c r="G53" s="306">
        <v>0</v>
      </c>
      <c r="H53" s="306">
        <v>0</v>
      </c>
      <c r="I53" s="306">
        <v>0</v>
      </c>
      <c r="J53" s="306">
        <v>0</v>
      </c>
      <c r="K53" s="306">
        <v>0</v>
      </c>
      <c r="L53" s="306">
        <v>0</v>
      </c>
      <c r="M53" s="306">
        <v>0</v>
      </c>
      <c r="N53" s="306">
        <v>0</v>
      </c>
      <c r="O53" s="306">
        <v>0</v>
      </c>
      <c r="P53" s="306">
        <v>-193361</v>
      </c>
      <c r="Q53" s="306">
        <v>0</v>
      </c>
      <c r="S53" s="937"/>
    </row>
    <row r="54" spans="2:19">
      <c r="B54" s="85" t="s">
        <v>326</v>
      </c>
      <c r="C54" s="306">
        <v>0</v>
      </c>
      <c r="D54" s="306">
        <v>0</v>
      </c>
      <c r="E54" s="306">
        <v>-54417</v>
      </c>
      <c r="F54" s="306">
        <v>0</v>
      </c>
      <c r="G54" s="306">
        <v>0</v>
      </c>
      <c r="H54" s="306">
        <v>0</v>
      </c>
      <c r="I54" s="306">
        <v>0</v>
      </c>
      <c r="J54" s="306">
        <v>0</v>
      </c>
      <c r="K54" s="306">
        <v>0</v>
      </c>
      <c r="L54" s="306">
        <v>0</v>
      </c>
      <c r="M54" s="306">
        <v>0</v>
      </c>
      <c r="N54" s="306">
        <v>0</v>
      </c>
      <c r="O54" s="306">
        <v>0</v>
      </c>
      <c r="P54" s="306">
        <v>0</v>
      </c>
      <c r="Q54" s="306">
        <v>-54417</v>
      </c>
      <c r="S54" s="937"/>
    </row>
    <row r="55" spans="2:19">
      <c r="B55" s="85" t="s">
        <v>13</v>
      </c>
      <c r="C55" s="306">
        <v>15027</v>
      </c>
      <c r="D55" s="306">
        <v>6348</v>
      </c>
      <c r="E55" s="306">
        <v>117364</v>
      </c>
      <c r="F55" s="306">
        <v>0</v>
      </c>
      <c r="G55" s="306">
        <v>34</v>
      </c>
      <c r="H55" s="306">
        <v>0</v>
      </c>
      <c r="I55" s="306">
        <v>0</v>
      </c>
      <c r="J55" s="306">
        <v>3564</v>
      </c>
      <c r="K55" s="306">
        <v>3</v>
      </c>
      <c r="L55" s="306">
        <v>0</v>
      </c>
      <c r="M55" s="306">
        <v>7</v>
      </c>
      <c r="N55" s="306">
        <v>429</v>
      </c>
      <c r="O55" s="306">
        <v>0</v>
      </c>
      <c r="P55" s="306">
        <v>-14957</v>
      </c>
      <c r="Q55" s="306">
        <v>127819</v>
      </c>
      <c r="S55" s="937"/>
    </row>
    <row r="56" spans="2:19">
      <c r="B56" s="86" t="s">
        <v>14</v>
      </c>
      <c r="C56" s="305">
        <f>SUM(C57:C68)</f>
        <v>-319137</v>
      </c>
      <c r="D56" s="305">
        <f t="shared" ref="D56:Q56" si="1">SUM(D57:D68)</f>
        <v>-76459</v>
      </c>
      <c r="E56" s="305">
        <f t="shared" si="1"/>
        <v>-3556705</v>
      </c>
      <c r="F56" s="305">
        <f t="shared" si="1"/>
        <v>-175082</v>
      </c>
      <c r="G56" s="305">
        <f t="shared" si="1"/>
        <v>-22474</v>
      </c>
      <c r="H56" s="305">
        <f t="shared" si="1"/>
        <v>-22159</v>
      </c>
      <c r="I56" s="305">
        <f t="shared" si="1"/>
        <v>-909</v>
      </c>
      <c r="J56" s="305">
        <f t="shared" si="1"/>
        <v>-148746</v>
      </c>
      <c r="K56" s="305">
        <f t="shared" si="1"/>
        <v>-95450</v>
      </c>
      <c r="L56" s="305">
        <f t="shared" si="1"/>
        <v>-4714</v>
      </c>
      <c r="M56" s="305">
        <f t="shared" si="1"/>
        <v>-1603</v>
      </c>
      <c r="N56" s="305">
        <f t="shared" si="1"/>
        <v>-842270</v>
      </c>
      <c r="O56" s="305">
        <f t="shared" si="1"/>
        <v>-52226</v>
      </c>
      <c r="P56" s="305">
        <f t="shared" si="1"/>
        <v>854381</v>
      </c>
      <c r="Q56" s="305">
        <f t="shared" si="1"/>
        <v>-4463552</v>
      </c>
      <c r="S56" s="936"/>
    </row>
    <row r="57" spans="2:19">
      <c r="B57" s="85" t="s">
        <v>327</v>
      </c>
      <c r="C57" s="306">
        <v>-13978</v>
      </c>
      <c r="D57" s="306">
        <v>0</v>
      </c>
      <c r="E57" s="306">
        <v>-1639673</v>
      </c>
      <c r="F57" s="306">
        <v>0</v>
      </c>
      <c r="G57" s="306">
        <v>-29</v>
      </c>
      <c r="H57" s="306">
        <v>0</v>
      </c>
      <c r="I57" s="306">
        <v>0</v>
      </c>
      <c r="J57" s="306">
        <v>-14922</v>
      </c>
      <c r="K57" s="306">
        <v>-1202</v>
      </c>
      <c r="L57" s="306">
        <v>-11</v>
      </c>
      <c r="M57" s="306">
        <v>0</v>
      </c>
      <c r="N57" s="306">
        <v>-833563</v>
      </c>
      <c r="O57" s="306">
        <v>0</v>
      </c>
      <c r="P57" s="306">
        <v>529911</v>
      </c>
      <c r="Q57" s="306">
        <v>-1973467</v>
      </c>
      <c r="S57" s="937"/>
    </row>
    <row r="58" spans="2:19">
      <c r="B58" s="85" t="s">
        <v>328</v>
      </c>
      <c r="C58" s="306">
        <v>-92252</v>
      </c>
      <c r="D58" s="306">
        <v>0</v>
      </c>
      <c r="E58" s="306">
        <v>-713135</v>
      </c>
      <c r="F58" s="306">
        <v>0</v>
      </c>
      <c r="G58" s="306">
        <v>-6322</v>
      </c>
      <c r="H58" s="306">
        <v>-9030</v>
      </c>
      <c r="I58" s="306">
        <v>0</v>
      </c>
      <c r="J58" s="306">
        <v>-15793</v>
      </c>
      <c r="K58" s="306">
        <v>-40457</v>
      </c>
      <c r="L58" s="306">
        <v>-344</v>
      </c>
      <c r="M58" s="306">
        <v>0</v>
      </c>
      <c r="N58" s="306">
        <v>0</v>
      </c>
      <c r="O58" s="306">
        <v>0</v>
      </c>
      <c r="P58" s="306">
        <v>129259</v>
      </c>
      <c r="Q58" s="306">
        <v>-748074</v>
      </c>
      <c r="S58" s="937"/>
    </row>
    <row r="59" spans="2:19">
      <c r="B59" s="85" t="s">
        <v>17</v>
      </c>
      <c r="C59" s="306">
        <v>-51579</v>
      </c>
      <c r="D59" s="306">
        <v>-39046</v>
      </c>
      <c r="E59" s="306">
        <v>-179858</v>
      </c>
      <c r="F59" s="306">
        <v>-12950</v>
      </c>
      <c r="G59" s="306">
        <v>-1231</v>
      </c>
      <c r="H59" s="306">
        <v>-1450</v>
      </c>
      <c r="I59" s="306">
        <v>-46</v>
      </c>
      <c r="J59" s="306">
        <v>-4185</v>
      </c>
      <c r="K59" s="306">
        <v>-587</v>
      </c>
      <c r="L59" s="306">
        <v>-161</v>
      </c>
      <c r="M59" s="306">
        <v>-197</v>
      </c>
      <c r="N59" s="306">
        <v>-3666</v>
      </c>
      <c r="O59" s="306">
        <v>-13317</v>
      </c>
      <c r="P59" s="306">
        <v>14400</v>
      </c>
      <c r="Q59" s="306">
        <v>-293873</v>
      </c>
      <c r="S59" s="937"/>
    </row>
    <row r="60" spans="2:19">
      <c r="B60" s="85" t="s">
        <v>329</v>
      </c>
      <c r="C60" s="306">
        <v>-11584</v>
      </c>
      <c r="D60" s="306">
        <v>-8658</v>
      </c>
      <c r="E60" s="306">
        <v>-44864</v>
      </c>
      <c r="F60" s="306">
        <v>-1557</v>
      </c>
      <c r="G60" s="306">
        <v>-42</v>
      </c>
      <c r="H60" s="306">
        <v>-190</v>
      </c>
      <c r="I60" s="306">
        <v>-8</v>
      </c>
      <c r="J60" s="306">
        <v>-624</v>
      </c>
      <c r="K60" s="306">
        <v>-88</v>
      </c>
      <c r="L60" s="306">
        <v>-24</v>
      </c>
      <c r="M60" s="306">
        <v>-30</v>
      </c>
      <c r="N60" s="306">
        <v>-452</v>
      </c>
      <c r="O60" s="306">
        <v>-2602</v>
      </c>
      <c r="P60" s="306">
        <v>1747</v>
      </c>
      <c r="Q60" s="306">
        <v>-68976</v>
      </c>
      <c r="S60" s="937"/>
    </row>
    <row r="61" spans="2:19">
      <c r="B61" s="85" t="s">
        <v>337</v>
      </c>
      <c r="C61" s="306">
        <v>-1475</v>
      </c>
      <c r="D61" s="306">
        <v>-879</v>
      </c>
      <c r="E61" s="306">
        <v>-13942</v>
      </c>
      <c r="F61" s="306">
        <v>-209</v>
      </c>
      <c r="G61" s="306">
        <v>-90</v>
      </c>
      <c r="H61" s="306">
        <v>-5</v>
      </c>
      <c r="I61" s="306">
        <v>-16</v>
      </c>
      <c r="J61" s="306">
        <v>-1045</v>
      </c>
      <c r="K61" s="306">
        <v>-501</v>
      </c>
      <c r="L61" s="306">
        <v>-47</v>
      </c>
      <c r="M61" s="306">
        <v>0</v>
      </c>
      <c r="N61" s="306">
        <v>-17</v>
      </c>
      <c r="O61" s="306">
        <v>-440</v>
      </c>
      <c r="P61" s="306">
        <v>214</v>
      </c>
      <c r="Q61" s="306">
        <v>-18452</v>
      </c>
      <c r="S61" s="937"/>
    </row>
    <row r="62" spans="2:19">
      <c r="B62" s="85" t="s">
        <v>338</v>
      </c>
      <c r="C62" s="306">
        <v>-936</v>
      </c>
      <c r="D62" s="306">
        <v>0</v>
      </c>
      <c r="E62" s="306">
        <v>0</v>
      </c>
      <c r="F62" s="306">
        <v>0</v>
      </c>
      <c r="G62" s="306">
        <v>0</v>
      </c>
      <c r="H62" s="306">
        <v>-426</v>
      </c>
      <c r="I62" s="306">
        <v>0</v>
      </c>
      <c r="J62" s="306">
        <v>0</v>
      </c>
      <c r="K62" s="306">
        <v>0</v>
      </c>
      <c r="L62" s="306">
        <v>0</v>
      </c>
      <c r="M62" s="306">
        <v>0</v>
      </c>
      <c r="N62" s="306">
        <v>0</v>
      </c>
      <c r="O62" s="306">
        <v>0</v>
      </c>
      <c r="P62" s="306">
        <v>426</v>
      </c>
      <c r="Q62" s="306">
        <v>-936</v>
      </c>
      <c r="S62" s="937"/>
    </row>
    <row r="63" spans="2:19">
      <c r="B63" s="85" t="s">
        <v>339</v>
      </c>
      <c r="C63" s="306">
        <v>0</v>
      </c>
      <c r="D63" s="306">
        <v>0</v>
      </c>
      <c r="E63" s="306">
        <v>0</v>
      </c>
      <c r="F63" s="306">
        <v>-137646</v>
      </c>
      <c r="G63" s="306">
        <v>0</v>
      </c>
      <c r="H63" s="306">
        <v>0</v>
      </c>
      <c r="I63" s="306">
        <v>0</v>
      </c>
      <c r="J63" s="306">
        <v>0</v>
      </c>
      <c r="K63" s="306">
        <v>0</v>
      </c>
      <c r="L63" s="306">
        <v>0</v>
      </c>
      <c r="M63" s="306">
        <v>0</v>
      </c>
      <c r="N63" s="306">
        <v>0</v>
      </c>
      <c r="O63" s="306">
        <v>0</v>
      </c>
      <c r="P63" s="306">
        <v>137646</v>
      </c>
      <c r="Q63" s="306">
        <v>0</v>
      </c>
      <c r="S63" s="937"/>
    </row>
    <row r="64" spans="2:19">
      <c r="B64" s="85" t="s">
        <v>22</v>
      </c>
      <c r="C64" s="306">
        <v>-19992</v>
      </c>
      <c r="D64" s="306">
        <v>-13009</v>
      </c>
      <c r="E64" s="306">
        <v>-161700</v>
      </c>
      <c r="F64" s="306">
        <v>-4436</v>
      </c>
      <c r="G64" s="306">
        <v>-3671</v>
      </c>
      <c r="H64" s="306">
        <v>-4986</v>
      </c>
      <c r="I64" s="306">
        <v>-724</v>
      </c>
      <c r="J64" s="306">
        <v>-32446</v>
      </c>
      <c r="K64" s="306">
        <v>-8552</v>
      </c>
      <c r="L64" s="306">
        <v>-827</v>
      </c>
      <c r="M64" s="306">
        <v>-1685</v>
      </c>
      <c r="N64" s="306">
        <v>-745</v>
      </c>
      <c r="O64" s="306">
        <v>-13415</v>
      </c>
      <c r="P64" s="306">
        <v>22086</v>
      </c>
      <c r="Q64" s="306">
        <v>-244101</v>
      </c>
      <c r="S64" s="937"/>
    </row>
    <row r="65" spans="2:20">
      <c r="B65" s="85" t="s">
        <v>23</v>
      </c>
      <c r="C65" s="306">
        <v>-98655</v>
      </c>
      <c r="D65" s="306">
        <v>-4273</v>
      </c>
      <c r="E65" s="306">
        <v>-141490</v>
      </c>
      <c r="F65" s="306">
        <v>-11269</v>
      </c>
      <c r="G65" s="306">
        <v>-8229</v>
      </c>
      <c r="H65" s="306">
        <v>-5158</v>
      </c>
      <c r="I65" s="306">
        <v>-196</v>
      </c>
      <c r="J65" s="306">
        <v>-68426</v>
      </c>
      <c r="K65" s="306">
        <v>-31933</v>
      </c>
      <c r="L65" s="306">
        <v>-2847</v>
      </c>
      <c r="M65" s="306">
        <v>-11</v>
      </c>
      <c r="N65" s="306">
        <v>-440</v>
      </c>
      <c r="O65" s="306">
        <v>-779</v>
      </c>
      <c r="P65" s="306">
        <v>9078</v>
      </c>
      <c r="Q65" s="306">
        <v>-364628</v>
      </c>
      <c r="S65" s="937"/>
    </row>
    <row r="66" spans="2:20">
      <c r="B66" s="85" t="s">
        <v>24</v>
      </c>
      <c r="C66" s="306">
        <v>2437</v>
      </c>
      <c r="D66" s="306">
        <v>1153</v>
      </c>
      <c r="E66" s="306">
        <v>-81192</v>
      </c>
      <c r="F66" s="306">
        <v>-275</v>
      </c>
      <c r="G66" s="306">
        <v>0</v>
      </c>
      <c r="H66" s="306">
        <v>-175</v>
      </c>
      <c r="I66" s="306">
        <v>0</v>
      </c>
      <c r="J66" s="306">
        <v>-44</v>
      </c>
      <c r="K66" s="306">
        <v>-7</v>
      </c>
      <c r="L66" s="306">
        <v>-279</v>
      </c>
      <c r="M66" s="306">
        <v>71</v>
      </c>
      <c r="N66" s="306">
        <v>-1221</v>
      </c>
      <c r="O66" s="306">
        <v>-10538</v>
      </c>
      <c r="P66" s="306">
        <v>4049</v>
      </c>
      <c r="Q66" s="306">
        <v>-86021</v>
      </c>
      <c r="S66" s="937"/>
    </row>
    <row r="67" spans="2:20">
      <c r="B67" s="85" t="s">
        <v>25</v>
      </c>
      <c r="C67" s="306">
        <v>0</v>
      </c>
      <c r="D67" s="306">
        <v>-8718</v>
      </c>
      <c r="E67" s="306">
        <v>-562748</v>
      </c>
      <c r="F67" s="306">
        <v>-5067</v>
      </c>
      <c r="G67" s="306">
        <v>0</v>
      </c>
      <c r="H67" s="306">
        <v>0</v>
      </c>
      <c r="I67" s="306">
        <v>0</v>
      </c>
      <c r="J67" s="306">
        <v>0</v>
      </c>
      <c r="K67" s="306">
        <v>0</v>
      </c>
      <c r="L67" s="306">
        <v>0</v>
      </c>
      <c r="M67" s="306">
        <v>542</v>
      </c>
      <c r="N67" s="306">
        <v>0</v>
      </c>
      <c r="O67" s="306">
        <v>0</v>
      </c>
      <c r="P67" s="306">
        <v>5067</v>
      </c>
      <c r="Q67" s="306">
        <v>-570924</v>
      </c>
      <c r="S67" s="937"/>
    </row>
    <row r="68" spans="2:20">
      <c r="B68" s="85" t="s">
        <v>331</v>
      </c>
      <c r="C68" s="306">
        <v>-31123</v>
      </c>
      <c r="D68" s="306">
        <v>-3029</v>
      </c>
      <c r="E68" s="306">
        <v>-18103</v>
      </c>
      <c r="F68" s="306">
        <v>-1673</v>
      </c>
      <c r="G68" s="306">
        <v>-2860</v>
      </c>
      <c r="H68" s="306">
        <v>-739</v>
      </c>
      <c r="I68" s="306">
        <v>81</v>
      </c>
      <c r="J68" s="306">
        <v>-11261</v>
      </c>
      <c r="K68" s="306">
        <v>-12123</v>
      </c>
      <c r="L68" s="306">
        <v>-174</v>
      </c>
      <c r="M68" s="306">
        <v>-293</v>
      </c>
      <c r="N68" s="306">
        <v>-2166</v>
      </c>
      <c r="O68" s="306">
        <v>-11135</v>
      </c>
      <c r="P68" s="306">
        <v>498</v>
      </c>
      <c r="Q68" s="306">
        <v>-94100</v>
      </c>
      <c r="S68" s="937"/>
    </row>
    <row r="69" spans="2:20">
      <c r="B69" s="86" t="s">
        <v>27</v>
      </c>
      <c r="C69" s="305">
        <v>11797</v>
      </c>
      <c r="D69" s="305">
        <v>98853</v>
      </c>
      <c r="E69" s="305">
        <v>0</v>
      </c>
      <c r="F69" s="305">
        <v>0</v>
      </c>
      <c r="G69" s="305">
        <v>0</v>
      </c>
      <c r="H69" s="305">
        <v>0</v>
      </c>
      <c r="I69" s="305">
        <v>0</v>
      </c>
      <c r="J69" s="305">
        <v>-14041</v>
      </c>
      <c r="K69" s="305">
        <v>0</v>
      </c>
      <c r="L69" s="305">
        <v>0</v>
      </c>
      <c r="M69" s="305">
        <v>0</v>
      </c>
      <c r="N69" s="305">
        <v>0</v>
      </c>
      <c r="O69" s="305">
        <v>566383</v>
      </c>
      <c r="P69" s="305">
        <v>-581349</v>
      </c>
      <c r="Q69" s="305">
        <v>81643</v>
      </c>
      <c r="S69" s="937"/>
    </row>
    <row r="70" spans="2:20">
      <c r="B70" s="86" t="s">
        <v>332</v>
      </c>
      <c r="C70" s="305">
        <v>234238</v>
      </c>
      <c r="D70" s="305">
        <v>284623</v>
      </c>
      <c r="E70" s="305">
        <v>494257</v>
      </c>
      <c r="F70" s="305">
        <v>23346</v>
      </c>
      <c r="G70" s="305">
        <v>1592</v>
      </c>
      <c r="H70" s="305">
        <v>-22159</v>
      </c>
      <c r="I70" s="305">
        <v>-909</v>
      </c>
      <c r="J70" s="305">
        <v>16402</v>
      </c>
      <c r="K70" s="305">
        <v>41275</v>
      </c>
      <c r="L70" s="305">
        <v>3875</v>
      </c>
      <c r="M70" s="305">
        <v>16625</v>
      </c>
      <c r="N70" s="305">
        <v>17381</v>
      </c>
      <c r="O70" s="305">
        <v>514157</v>
      </c>
      <c r="P70" s="305">
        <v>-589615</v>
      </c>
      <c r="Q70" s="305">
        <v>1035089</v>
      </c>
      <c r="S70" s="936"/>
    </row>
    <row r="71" spans="2:20">
      <c r="B71" s="86" t="s">
        <v>29</v>
      </c>
      <c r="C71" s="541">
        <v>-79207</v>
      </c>
      <c r="D71" s="541">
        <v>-59404</v>
      </c>
      <c r="E71" s="541">
        <v>-143317</v>
      </c>
      <c r="F71" s="541">
        <v>-11558</v>
      </c>
      <c r="G71" s="541">
        <v>-9837</v>
      </c>
      <c r="H71" s="541">
        <v>-1898</v>
      </c>
      <c r="I71" s="541">
        <v>44</v>
      </c>
      <c r="J71" s="541">
        <v>-38923</v>
      </c>
      <c r="K71" s="541">
        <v>8520</v>
      </c>
      <c r="L71" s="541">
        <v>912</v>
      </c>
      <c r="M71" s="541">
        <v>1857</v>
      </c>
      <c r="N71" s="541">
        <v>8962</v>
      </c>
      <c r="O71" s="541">
        <v>44198</v>
      </c>
      <c r="P71" s="541">
        <v>11477</v>
      </c>
      <c r="Q71" s="541">
        <v>-268174</v>
      </c>
      <c r="S71" s="936"/>
    </row>
    <row r="72" spans="2:20">
      <c r="B72" s="74" t="s">
        <v>30</v>
      </c>
      <c r="C72" s="306">
        <v>23787</v>
      </c>
      <c r="D72" s="306">
        <v>15331</v>
      </c>
      <c r="E72" s="306">
        <v>84449</v>
      </c>
      <c r="F72" s="306">
        <v>5165</v>
      </c>
      <c r="G72" s="306">
        <v>20635</v>
      </c>
      <c r="H72" s="306">
        <v>662</v>
      </c>
      <c r="I72" s="306">
        <v>204</v>
      </c>
      <c r="J72" s="306">
        <v>30101</v>
      </c>
      <c r="K72" s="306">
        <v>8680</v>
      </c>
      <c r="L72" s="306">
        <v>924</v>
      </c>
      <c r="M72" s="306">
        <v>2395</v>
      </c>
      <c r="N72" s="306">
        <v>9029</v>
      </c>
      <c r="O72" s="306">
        <v>58114</v>
      </c>
      <c r="P72" s="306">
        <v>-7815</v>
      </c>
      <c r="Q72" s="306">
        <v>251661</v>
      </c>
      <c r="S72" s="936"/>
    </row>
    <row r="73" spans="2:20">
      <c r="B73" s="74" t="s">
        <v>31</v>
      </c>
      <c r="C73" s="306">
        <v>-102994</v>
      </c>
      <c r="D73" s="306">
        <v>-74735</v>
      </c>
      <c r="E73" s="306">
        <v>-227766</v>
      </c>
      <c r="F73" s="306">
        <v>-16723</v>
      </c>
      <c r="G73" s="306">
        <v>-30472</v>
      </c>
      <c r="H73" s="306">
        <v>-2560</v>
      </c>
      <c r="I73" s="306">
        <v>-160</v>
      </c>
      <c r="J73" s="306">
        <v>-69024</v>
      </c>
      <c r="K73" s="306">
        <v>-160</v>
      </c>
      <c r="L73" s="306">
        <v>-12</v>
      </c>
      <c r="M73" s="306">
        <v>-538</v>
      </c>
      <c r="N73" s="306">
        <v>-67</v>
      </c>
      <c r="O73" s="306">
        <v>-13916</v>
      </c>
      <c r="P73" s="306">
        <v>19292</v>
      </c>
      <c r="Q73" s="306">
        <v>-519835</v>
      </c>
      <c r="S73" s="937"/>
    </row>
    <row r="74" spans="2:20">
      <c r="B74" s="86" t="s">
        <v>333</v>
      </c>
      <c r="C74" s="305">
        <v>155031</v>
      </c>
      <c r="D74" s="305">
        <v>225219</v>
      </c>
      <c r="E74" s="305">
        <v>350940</v>
      </c>
      <c r="F74" s="305">
        <v>11788</v>
      </c>
      <c r="G74" s="305">
        <v>-8245</v>
      </c>
      <c r="H74" s="305">
        <v>-24057</v>
      </c>
      <c r="I74" s="305">
        <v>-865</v>
      </c>
      <c r="J74" s="305">
        <v>-22521</v>
      </c>
      <c r="K74" s="305">
        <v>49795</v>
      </c>
      <c r="L74" s="305">
        <v>4787</v>
      </c>
      <c r="M74" s="305">
        <v>18482</v>
      </c>
      <c r="N74" s="305">
        <v>26343</v>
      </c>
      <c r="O74" s="305">
        <v>558355</v>
      </c>
      <c r="P74" s="305">
        <v>-578138</v>
      </c>
      <c r="Q74" s="305">
        <v>766915</v>
      </c>
      <c r="R74" s="407"/>
      <c r="S74" s="937"/>
      <c r="T74" s="407"/>
    </row>
    <row r="75" spans="2:20">
      <c r="B75" s="86" t="s">
        <v>33</v>
      </c>
      <c r="C75" s="305">
        <v>-36960.853657270032</v>
      </c>
      <c r="D75" s="305">
        <v>-32608.146342729971</v>
      </c>
      <c r="E75" s="305">
        <v>-109061</v>
      </c>
      <c r="F75" s="305">
        <v>-4461</v>
      </c>
      <c r="G75" s="305">
        <v>3202</v>
      </c>
      <c r="H75" s="305">
        <v>0</v>
      </c>
      <c r="I75" s="305">
        <v>-120</v>
      </c>
      <c r="J75" s="305">
        <v>-14733</v>
      </c>
      <c r="K75" s="305">
        <v>-16918</v>
      </c>
      <c r="L75" s="305">
        <v>-583</v>
      </c>
      <c r="M75" s="305">
        <v>-1402</v>
      </c>
      <c r="N75" s="305">
        <v>-8783</v>
      </c>
      <c r="O75" s="305">
        <v>-19157</v>
      </c>
      <c r="P75" s="305">
        <v>6860</v>
      </c>
      <c r="Q75" s="305">
        <v>-234725</v>
      </c>
      <c r="R75" s="407"/>
      <c r="S75" s="936"/>
      <c r="T75" s="407"/>
    </row>
    <row r="76" spans="2:20">
      <c r="B76" s="425" t="s">
        <v>36</v>
      </c>
      <c r="C76" s="305">
        <v>118070.14634272998</v>
      </c>
      <c r="D76" s="305">
        <v>192610.85365727002</v>
      </c>
      <c r="E76" s="305">
        <v>241879</v>
      </c>
      <c r="F76" s="305">
        <v>7327</v>
      </c>
      <c r="G76" s="305">
        <v>-5043</v>
      </c>
      <c r="H76" s="305">
        <v>-24057</v>
      </c>
      <c r="I76" s="305">
        <v>-985</v>
      </c>
      <c r="J76" s="305">
        <v>-37254</v>
      </c>
      <c r="K76" s="305">
        <v>32877</v>
      </c>
      <c r="L76" s="305">
        <v>4204</v>
      </c>
      <c r="M76" s="305">
        <v>17080</v>
      </c>
      <c r="N76" s="305">
        <v>17560</v>
      </c>
      <c r="O76" s="305">
        <v>539198</v>
      </c>
      <c r="P76" s="305">
        <v>-571278</v>
      </c>
      <c r="Q76" s="305">
        <v>532190</v>
      </c>
      <c r="R76" s="407"/>
      <c r="S76" s="936"/>
      <c r="T76" s="407"/>
    </row>
    <row r="77" spans="2:20">
      <c r="B77" s="425" t="s">
        <v>37</v>
      </c>
      <c r="C77" s="305">
        <v>-11509</v>
      </c>
      <c r="D77" s="305">
        <v>0</v>
      </c>
      <c r="E77" s="305">
        <v>0</v>
      </c>
      <c r="F77" s="305">
        <v>0</v>
      </c>
      <c r="G77" s="305">
        <v>0</v>
      </c>
      <c r="H77" s="305">
        <v>0</v>
      </c>
      <c r="I77" s="305">
        <v>0</v>
      </c>
      <c r="J77" s="305">
        <v>0</v>
      </c>
      <c r="K77" s="305">
        <v>0</v>
      </c>
      <c r="L77" s="305">
        <v>0</v>
      </c>
      <c r="M77" s="305">
        <v>0</v>
      </c>
      <c r="N77" s="305">
        <v>0</v>
      </c>
      <c r="O77" s="305">
        <v>-7815</v>
      </c>
      <c r="P77" s="305">
        <v>20677</v>
      </c>
      <c r="Q77" s="305">
        <v>1353</v>
      </c>
      <c r="R77" s="407"/>
      <c r="S77" s="936"/>
      <c r="T77" s="407"/>
    </row>
    <row r="78" spans="2:20">
      <c r="B78" s="425" t="s">
        <v>38</v>
      </c>
      <c r="C78" s="305">
        <v>106561.14634272998</v>
      </c>
      <c r="D78" s="305">
        <v>192610.85365727002</v>
      </c>
      <c r="E78" s="305">
        <v>241879</v>
      </c>
      <c r="F78" s="305">
        <v>7327</v>
      </c>
      <c r="G78" s="305">
        <v>-5043</v>
      </c>
      <c r="H78" s="305">
        <v>-24057</v>
      </c>
      <c r="I78" s="305">
        <v>-985</v>
      </c>
      <c r="J78" s="305">
        <v>-37254</v>
      </c>
      <c r="K78" s="305">
        <v>32877</v>
      </c>
      <c r="L78" s="305">
        <v>4204</v>
      </c>
      <c r="M78" s="305">
        <v>17080</v>
      </c>
      <c r="N78" s="305">
        <v>17560</v>
      </c>
      <c r="O78" s="305">
        <v>531383</v>
      </c>
      <c r="P78" s="305">
        <v>-550601</v>
      </c>
      <c r="Q78" s="305">
        <v>533543</v>
      </c>
      <c r="R78" s="407"/>
      <c r="S78" s="936"/>
      <c r="T78" s="407"/>
    </row>
    <row r="79" spans="2:20">
      <c r="B79" s="424" t="s">
        <v>272</v>
      </c>
      <c r="C79" s="306">
        <v>118069.85934272998</v>
      </c>
      <c r="D79" s="306">
        <v>192610.85365727002</v>
      </c>
      <c r="E79" s="306">
        <v>241879</v>
      </c>
      <c r="F79" s="306">
        <v>0</v>
      </c>
      <c r="G79" s="306">
        <v>-3530.1</v>
      </c>
      <c r="H79" s="306">
        <v>0</v>
      </c>
      <c r="I79" s="306">
        <v>-985</v>
      </c>
      <c r="J79" s="306">
        <v>-37254</v>
      </c>
      <c r="K79" s="306">
        <v>32877</v>
      </c>
      <c r="L79" s="306">
        <v>4204</v>
      </c>
      <c r="M79" s="306">
        <v>17080</v>
      </c>
      <c r="N79" s="306">
        <v>17560</v>
      </c>
      <c r="O79" s="306">
        <v>527689.80099999998</v>
      </c>
      <c r="P79" s="306">
        <v>-571002.9</v>
      </c>
      <c r="Q79" s="306">
        <v>539198</v>
      </c>
      <c r="R79" s="407"/>
      <c r="S79" s="936"/>
      <c r="T79" s="407"/>
    </row>
    <row r="80" spans="2:20">
      <c r="B80" s="424" t="s">
        <v>40</v>
      </c>
      <c r="C80" s="306">
        <v>-11508.713</v>
      </c>
      <c r="D80" s="306"/>
      <c r="E80" s="306">
        <v>0</v>
      </c>
      <c r="F80" s="306">
        <v>3736.77</v>
      </c>
      <c r="G80" s="307">
        <v>0</v>
      </c>
      <c r="H80" s="306">
        <v>-19534.284</v>
      </c>
      <c r="I80" s="307">
        <v>0</v>
      </c>
      <c r="J80" s="307">
        <v>0</v>
      </c>
      <c r="K80" s="307">
        <v>0</v>
      </c>
      <c r="L80" s="307">
        <v>0</v>
      </c>
      <c r="M80" s="307">
        <v>0</v>
      </c>
      <c r="N80" s="307">
        <v>0</v>
      </c>
      <c r="O80" s="306">
        <v>3693.1990000000001</v>
      </c>
      <c r="P80" s="306">
        <v>15786.900000000023</v>
      </c>
      <c r="Q80" s="306">
        <v>-7815</v>
      </c>
      <c r="R80" s="407"/>
      <c r="S80" s="937"/>
      <c r="T80" s="407"/>
    </row>
    <row r="81" spans="2:20">
      <c r="B81" s="573" t="s">
        <v>334</v>
      </c>
      <c r="C81" s="306">
        <v>0</v>
      </c>
      <c r="D81" s="306">
        <v>0</v>
      </c>
      <c r="E81" s="306">
        <v>0</v>
      </c>
      <c r="F81" s="306">
        <v>0</v>
      </c>
      <c r="G81" s="307">
        <v>-1512.9</v>
      </c>
      <c r="H81" s="306">
        <v>0</v>
      </c>
      <c r="I81" s="307">
        <v>0</v>
      </c>
      <c r="J81" s="307">
        <v>0</v>
      </c>
      <c r="K81" s="307">
        <v>0</v>
      </c>
      <c r="L81" s="307">
        <v>0</v>
      </c>
      <c r="M81" s="307">
        <v>0</v>
      </c>
      <c r="N81" s="307">
        <v>0</v>
      </c>
      <c r="O81" s="306">
        <v>0</v>
      </c>
      <c r="P81" s="306">
        <v>0</v>
      </c>
      <c r="Q81" s="306">
        <v>-1513</v>
      </c>
      <c r="R81" s="407"/>
      <c r="S81" s="937"/>
      <c r="T81" s="407"/>
    </row>
    <row r="82" spans="2:20">
      <c r="B82" s="573" t="s">
        <v>335</v>
      </c>
      <c r="C82" s="306">
        <v>0</v>
      </c>
      <c r="D82" s="306">
        <v>0</v>
      </c>
      <c r="E82" s="306">
        <v>0</v>
      </c>
      <c r="F82" s="306">
        <v>3590.23</v>
      </c>
      <c r="G82" s="307">
        <v>0</v>
      </c>
      <c r="H82" s="306">
        <v>-4522.7160000000003</v>
      </c>
      <c r="I82" s="307">
        <v>0</v>
      </c>
      <c r="J82" s="307">
        <v>0</v>
      </c>
      <c r="K82" s="307">
        <v>0</v>
      </c>
      <c r="L82" s="307">
        <v>0</v>
      </c>
      <c r="M82" s="307">
        <v>0</v>
      </c>
      <c r="N82" s="307">
        <v>0</v>
      </c>
      <c r="O82" s="306">
        <v>0</v>
      </c>
      <c r="P82" s="306">
        <v>4615</v>
      </c>
      <c r="Q82" s="306">
        <v>3673</v>
      </c>
      <c r="S82" s="937"/>
    </row>
    <row r="83" spans="2:20">
      <c r="B83" s="574" t="s">
        <v>274</v>
      </c>
      <c r="C83" s="304">
        <v>332893</v>
      </c>
      <c r="D83" s="304">
        <v>288896</v>
      </c>
      <c r="E83" s="304">
        <v>635747</v>
      </c>
      <c r="F83" s="304">
        <v>34615</v>
      </c>
      <c r="G83" s="304">
        <v>9821</v>
      </c>
      <c r="H83" s="304">
        <v>-17001</v>
      </c>
      <c r="I83" s="304">
        <v>-713</v>
      </c>
      <c r="J83" s="304">
        <v>84828</v>
      </c>
      <c r="K83" s="304">
        <v>73208</v>
      </c>
      <c r="L83" s="304">
        <v>6722</v>
      </c>
      <c r="M83" s="304">
        <v>16636</v>
      </c>
      <c r="N83" s="304">
        <v>17821</v>
      </c>
      <c r="O83" s="304">
        <v>514936</v>
      </c>
      <c r="P83" s="304">
        <v>-598693</v>
      </c>
      <c r="Q83" s="304">
        <v>1399717</v>
      </c>
      <c r="S83" s="938"/>
    </row>
  </sheetData>
  <mergeCells count="32">
    <mergeCell ref="P45:P46"/>
    <mergeCell ref="Q45:Q46"/>
    <mergeCell ref="N7:N8"/>
    <mergeCell ref="O7:O8"/>
    <mergeCell ref="P7:P8"/>
    <mergeCell ref="Q7:Q8"/>
    <mergeCell ref="J45:J46"/>
    <mergeCell ref="K45:K46"/>
    <mergeCell ref="L45:L46"/>
    <mergeCell ref="N45:N46"/>
    <mergeCell ref="O45:O46"/>
    <mergeCell ref="E45:E46"/>
    <mergeCell ref="F45:F46"/>
    <mergeCell ref="G45:G46"/>
    <mergeCell ref="H45:H46"/>
    <mergeCell ref="I45:I46"/>
    <mergeCell ref="K7:K8"/>
    <mergeCell ref="L7:L8"/>
    <mergeCell ref="B6:Q6"/>
    <mergeCell ref="B45:B46"/>
    <mergeCell ref="C45:D45"/>
    <mergeCell ref="M45:M46"/>
    <mergeCell ref="B44:Q44"/>
    <mergeCell ref="M7:M8"/>
    <mergeCell ref="B7:B8"/>
    <mergeCell ref="C7:D7"/>
    <mergeCell ref="E7:E8"/>
    <mergeCell ref="F7:F8"/>
    <mergeCell ref="G7:G8"/>
    <mergeCell ref="H7:H8"/>
    <mergeCell ref="I7:I8"/>
    <mergeCell ref="J7:J8"/>
  </mergeCells>
  <pageMargins left="0.25" right="0.25" top="0.75" bottom="0.75" header="0.3" footer="0.3"/>
  <pageSetup paperSize="9" scale="62" fitToHeight="2" orientation="landscape" r:id="rId1"/>
  <rowBreaks count="1" manualBreakCount="1">
    <brk id="43" max="17"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ilha11"/>
  <dimension ref="B4:T84"/>
  <sheetViews>
    <sheetView view="pageBreakPreview" topLeftCell="A3" zoomScale="90" zoomScaleNormal="100" zoomScaleSheetLayoutView="90" workbookViewId="0">
      <selection activeCell="R17" sqref="R17"/>
    </sheetView>
  </sheetViews>
  <sheetFormatPr defaultColWidth="9.140625" defaultRowHeight="15"/>
  <cols>
    <col min="1" max="1" width="3.28515625" style="1" customWidth="1"/>
    <col min="2" max="2" width="38" style="10" customWidth="1"/>
    <col min="3" max="3" width="15.7109375" style="10" customWidth="1"/>
    <col min="4" max="17" width="13.7109375" style="10" customWidth="1"/>
    <col min="18" max="18" width="2.7109375" style="1" customWidth="1"/>
    <col min="19" max="19" width="16.42578125" style="1" customWidth="1"/>
    <col min="20" max="20" width="24" style="1" customWidth="1"/>
    <col min="21" max="16384" width="9.140625" style="1"/>
  </cols>
  <sheetData>
    <row r="4" spans="2:20" ht="35.25" customHeight="1"/>
    <row r="6" spans="2:20">
      <c r="B6" s="48"/>
      <c r="C6" s="48"/>
      <c r="D6" s="48"/>
      <c r="E6" s="48"/>
      <c r="F6" s="48"/>
      <c r="G6" s="48"/>
      <c r="H6" s="48"/>
      <c r="I6" s="48"/>
      <c r="J6" s="48"/>
      <c r="K6" s="48"/>
      <c r="L6" s="48"/>
      <c r="M6" s="48"/>
      <c r="N6" s="48"/>
      <c r="O6" s="48"/>
      <c r="P6" s="48"/>
      <c r="Q6" s="99" t="s">
        <v>44</v>
      </c>
    </row>
    <row r="7" spans="2:20" ht="39.950000000000003" customHeight="1">
      <c r="B7" s="88" t="s">
        <v>340</v>
      </c>
      <c r="C7" s="89" t="s">
        <v>341</v>
      </c>
      <c r="D7" s="90" t="s">
        <v>307</v>
      </c>
      <c r="E7" s="90" t="s">
        <v>308</v>
      </c>
      <c r="F7" s="90" t="s">
        <v>309</v>
      </c>
      <c r="G7" s="89" t="s">
        <v>310</v>
      </c>
      <c r="H7" s="89" t="s">
        <v>311</v>
      </c>
      <c r="I7" s="89" t="s">
        <v>312</v>
      </c>
      <c r="J7" s="89" t="s">
        <v>313</v>
      </c>
      <c r="K7" s="89" t="s">
        <v>314</v>
      </c>
      <c r="L7" s="89" t="s">
        <v>854</v>
      </c>
      <c r="M7" s="89" t="s">
        <v>342</v>
      </c>
      <c r="N7" s="89" t="s">
        <v>316</v>
      </c>
      <c r="O7" s="90" t="s">
        <v>317</v>
      </c>
      <c r="P7" s="91" t="s">
        <v>343</v>
      </c>
      <c r="Q7" s="90" t="s">
        <v>319</v>
      </c>
    </row>
    <row r="8" spans="2:20" s="10" customFormat="1" ht="12" customHeight="1">
      <c r="B8" s="92" t="s">
        <v>49</v>
      </c>
      <c r="C8" s="93">
        <f t="shared" ref="C8:Q8" si="0">SUM(C9:C25)</f>
        <v>5842035</v>
      </c>
      <c r="D8" s="93">
        <f t="shared" si="0"/>
        <v>7105139</v>
      </c>
      <c r="E8" s="93">
        <f t="shared" si="0"/>
        <v>0</v>
      </c>
      <c r="F8" s="93">
        <f t="shared" si="0"/>
        <v>131961</v>
      </c>
      <c r="G8" s="93">
        <f t="shared" si="0"/>
        <v>0</v>
      </c>
      <c r="H8" s="93">
        <f t="shared" si="0"/>
        <v>51250</v>
      </c>
      <c r="I8" s="93">
        <f t="shared" si="0"/>
        <v>1108878</v>
      </c>
      <c r="J8" s="93">
        <f t="shared" si="0"/>
        <v>145074</v>
      </c>
      <c r="K8" s="93">
        <f t="shared" si="0"/>
        <v>69337</v>
      </c>
      <c r="L8" s="93">
        <f t="shared" si="0"/>
        <v>5568</v>
      </c>
      <c r="M8" s="93">
        <f t="shared" si="0"/>
        <v>118402</v>
      </c>
      <c r="N8" s="93">
        <f t="shared" si="0"/>
        <v>1289757</v>
      </c>
      <c r="O8" s="93">
        <f t="shared" si="0"/>
        <v>2870134</v>
      </c>
      <c r="P8" s="93">
        <f t="shared" si="0"/>
        <v>-2591183</v>
      </c>
      <c r="Q8" s="93">
        <f t="shared" si="0"/>
        <v>16146351</v>
      </c>
      <c r="S8" s="475"/>
      <c r="T8" s="475"/>
    </row>
    <row r="9" spans="2:20" s="10" customFormat="1" ht="12" customHeight="1">
      <c r="B9" s="930" t="s">
        <v>50</v>
      </c>
      <c r="C9" s="931">
        <v>2214185</v>
      </c>
      <c r="D9" s="931">
        <v>2121454</v>
      </c>
      <c r="E9" s="931" t="s">
        <v>61</v>
      </c>
      <c r="F9" s="931">
        <v>94833</v>
      </c>
      <c r="G9" s="931" t="s">
        <v>61</v>
      </c>
      <c r="H9" s="931">
        <v>42869</v>
      </c>
      <c r="I9" s="931">
        <v>960694</v>
      </c>
      <c r="J9" s="931">
        <v>74387</v>
      </c>
      <c r="K9" s="929">
        <v>62698</v>
      </c>
      <c r="L9" s="929">
        <v>0</v>
      </c>
      <c r="M9" s="929">
        <v>88797</v>
      </c>
      <c r="N9" s="929">
        <v>200573</v>
      </c>
      <c r="O9" s="929">
        <v>195334</v>
      </c>
      <c r="P9" s="929">
        <v>-1</v>
      </c>
      <c r="Q9" s="929">
        <v>6055823</v>
      </c>
      <c r="S9" s="475"/>
      <c r="T9" s="475"/>
    </row>
    <row r="10" spans="2:20" s="10" customFormat="1" ht="12" customHeight="1">
      <c r="B10" s="930" t="s">
        <v>52</v>
      </c>
      <c r="C10" s="931" t="s">
        <v>61</v>
      </c>
      <c r="D10" s="931" t="s">
        <v>61</v>
      </c>
      <c r="E10" s="931" t="s">
        <v>61</v>
      </c>
      <c r="F10" s="931" t="s">
        <v>61</v>
      </c>
      <c r="G10" s="931" t="s">
        <v>61</v>
      </c>
      <c r="H10" s="931">
        <v>1273</v>
      </c>
      <c r="I10" s="931" t="s">
        <v>61</v>
      </c>
      <c r="J10" s="931" t="s">
        <v>61</v>
      </c>
      <c r="K10" s="929" t="s">
        <v>61</v>
      </c>
      <c r="L10" s="929">
        <v>0</v>
      </c>
      <c r="M10" s="929" t="s">
        <v>61</v>
      </c>
      <c r="N10" s="929" t="s">
        <v>61</v>
      </c>
      <c r="O10" s="929">
        <v>98</v>
      </c>
      <c r="P10" s="929" t="s">
        <v>61</v>
      </c>
      <c r="Q10" s="929">
        <v>1371</v>
      </c>
      <c r="S10" s="475"/>
      <c r="T10" s="475"/>
    </row>
    <row r="11" spans="2:20" s="10" customFormat="1" ht="12" customHeight="1">
      <c r="B11" s="930" t="s">
        <v>54</v>
      </c>
      <c r="C11" s="931" t="s">
        <v>61</v>
      </c>
      <c r="D11" s="931">
        <v>9</v>
      </c>
      <c r="E11" s="931" t="s">
        <v>61</v>
      </c>
      <c r="F11" s="931">
        <v>814</v>
      </c>
      <c r="G11" s="931" t="s">
        <v>61</v>
      </c>
      <c r="H11" s="931" t="s">
        <v>61</v>
      </c>
      <c r="I11" s="931" t="s">
        <v>61</v>
      </c>
      <c r="J11" s="931" t="s">
        <v>61</v>
      </c>
      <c r="K11" s="929" t="s">
        <v>61</v>
      </c>
      <c r="L11" s="929">
        <v>0</v>
      </c>
      <c r="M11" s="929" t="s">
        <v>61</v>
      </c>
      <c r="N11" s="929" t="s">
        <v>61</v>
      </c>
      <c r="O11" s="929" t="s">
        <v>61</v>
      </c>
      <c r="P11" s="929" t="s">
        <v>61</v>
      </c>
      <c r="Q11" s="929">
        <v>823</v>
      </c>
      <c r="S11" s="475"/>
      <c r="T11" s="475"/>
    </row>
    <row r="12" spans="2:20" s="10" customFormat="1" ht="12">
      <c r="B12" s="930" t="s">
        <v>56</v>
      </c>
      <c r="C12" s="931">
        <v>394258</v>
      </c>
      <c r="D12" s="931">
        <v>3253156</v>
      </c>
      <c r="E12" s="931" t="s">
        <v>61</v>
      </c>
      <c r="F12" s="931">
        <v>25286</v>
      </c>
      <c r="G12" s="931" t="s">
        <v>61</v>
      </c>
      <c r="H12" s="931">
        <v>5214</v>
      </c>
      <c r="I12" s="931">
        <v>99818</v>
      </c>
      <c r="J12" s="931">
        <v>60009</v>
      </c>
      <c r="K12" s="929">
        <v>5224</v>
      </c>
      <c r="L12" s="929">
        <v>4408</v>
      </c>
      <c r="M12" s="929">
        <v>8306</v>
      </c>
      <c r="N12" s="929">
        <v>379827</v>
      </c>
      <c r="O12" s="929" t="s">
        <v>61</v>
      </c>
      <c r="P12" s="929">
        <v>-231322</v>
      </c>
      <c r="Q12" s="929">
        <v>4004184</v>
      </c>
      <c r="S12" s="475"/>
      <c r="T12" s="475"/>
    </row>
    <row r="13" spans="2:20" s="10" customFormat="1" ht="12">
      <c r="B13" s="930" t="s">
        <v>58</v>
      </c>
      <c r="C13" s="931">
        <v>219184</v>
      </c>
      <c r="D13" s="931" t="s">
        <v>61</v>
      </c>
      <c r="E13" s="931" t="s">
        <v>61</v>
      </c>
      <c r="F13" s="931" t="s">
        <v>61</v>
      </c>
      <c r="G13" s="931" t="s">
        <v>61</v>
      </c>
      <c r="H13" s="931" t="s">
        <v>61</v>
      </c>
      <c r="I13" s="931">
        <v>8393</v>
      </c>
      <c r="J13" s="931" t="s">
        <v>61</v>
      </c>
      <c r="K13" s="929" t="s">
        <v>61</v>
      </c>
      <c r="L13" s="929">
        <v>0</v>
      </c>
      <c r="M13" s="929" t="s">
        <v>61</v>
      </c>
      <c r="N13" s="929" t="s">
        <v>61</v>
      </c>
      <c r="O13" s="929">
        <v>2260575</v>
      </c>
      <c r="P13" s="929">
        <v>-2340468</v>
      </c>
      <c r="Q13" s="929">
        <v>147684</v>
      </c>
      <c r="S13" s="475"/>
      <c r="T13" s="475"/>
    </row>
    <row r="14" spans="2:20" s="10" customFormat="1" ht="12" hidden="1" customHeight="1">
      <c r="B14" s="930"/>
      <c r="C14" s="931" t="s">
        <v>61</v>
      </c>
      <c r="D14" s="931" t="s">
        <v>61</v>
      </c>
      <c r="E14" s="931" t="s">
        <v>61</v>
      </c>
      <c r="F14" s="931" t="s">
        <v>61</v>
      </c>
      <c r="G14" s="931" t="s">
        <v>61</v>
      </c>
      <c r="H14" s="931" t="s">
        <v>61</v>
      </c>
      <c r="I14" s="931" t="s">
        <v>61</v>
      </c>
      <c r="J14" s="931" t="s">
        <v>61</v>
      </c>
      <c r="K14" s="929" t="s">
        <v>61</v>
      </c>
      <c r="L14" s="929"/>
      <c r="M14" s="929" t="s">
        <v>61</v>
      </c>
      <c r="N14" s="929" t="s">
        <v>61</v>
      </c>
      <c r="O14" s="929" t="s">
        <v>61</v>
      </c>
      <c r="P14" s="929" t="s">
        <v>61</v>
      </c>
      <c r="Q14" s="929" t="s">
        <v>61</v>
      </c>
      <c r="S14" s="475"/>
      <c r="T14" s="475"/>
    </row>
    <row r="15" spans="2:20" s="10" customFormat="1" ht="12" customHeight="1">
      <c r="B15" s="930" t="s">
        <v>60</v>
      </c>
      <c r="C15" s="931" t="s">
        <v>61</v>
      </c>
      <c r="D15" s="931" t="s">
        <v>61</v>
      </c>
      <c r="E15" s="931" t="s">
        <v>61</v>
      </c>
      <c r="F15" s="931" t="s">
        <v>61</v>
      </c>
      <c r="G15" s="931" t="s">
        <v>61</v>
      </c>
      <c r="H15" s="931" t="s">
        <v>61</v>
      </c>
      <c r="I15" s="931" t="s">
        <v>61</v>
      </c>
      <c r="J15" s="931" t="s">
        <v>61</v>
      </c>
      <c r="K15" s="929" t="s">
        <v>61</v>
      </c>
      <c r="L15" s="929">
        <v>0</v>
      </c>
      <c r="M15" s="929" t="s">
        <v>61</v>
      </c>
      <c r="N15" s="929" t="s">
        <v>61</v>
      </c>
      <c r="O15" s="929" t="s">
        <v>61</v>
      </c>
      <c r="P15" s="929" t="s">
        <v>61</v>
      </c>
      <c r="Q15" s="929" t="s">
        <v>61</v>
      </c>
      <c r="S15" s="475"/>
      <c r="T15" s="475"/>
    </row>
    <row r="16" spans="2:20" s="10" customFormat="1" ht="12" customHeight="1">
      <c r="B16" s="930" t="s">
        <v>64</v>
      </c>
      <c r="C16" s="931">
        <v>11212</v>
      </c>
      <c r="D16" s="931" t="s">
        <v>61</v>
      </c>
      <c r="E16" s="931" t="s">
        <v>61</v>
      </c>
      <c r="F16" s="931" t="s">
        <v>61</v>
      </c>
      <c r="G16" s="931" t="s">
        <v>61</v>
      </c>
      <c r="H16" s="931" t="s">
        <v>61</v>
      </c>
      <c r="I16" s="931" t="s">
        <v>61</v>
      </c>
      <c r="J16" s="931" t="s">
        <v>61</v>
      </c>
      <c r="K16" s="929" t="s">
        <v>61</v>
      </c>
      <c r="L16" s="929">
        <v>0</v>
      </c>
      <c r="M16" s="929" t="s">
        <v>61</v>
      </c>
      <c r="N16" s="929" t="s">
        <v>61</v>
      </c>
      <c r="O16" s="929" t="s">
        <v>61</v>
      </c>
      <c r="P16" s="929" t="s">
        <v>61</v>
      </c>
      <c r="Q16" s="929">
        <v>11212</v>
      </c>
      <c r="S16" s="475"/>
      <c r="T16" s="475"/>
    </row>
    <row r="17" spans="2:20" s="10" customFormat="1" ht="12" customHeight="1">
      <c r="B17" s="930" t="s">
        <v>66</v>
      </c>
      <c r="C17" s="931">
        <v>290954</v>
      </c>
      <c r="D17" s="931" t="s">
        <v>61</v>
      </c>
      <c r="E17" s="931" t="s">
        <v>61</v>
      </c>
      <c r="F17" s="931" t="s">
        <v>61</v>
      </c>
      <c r="G17" s="931" t="s">
        <v>61</v>
      </c>
      <c r="H17" s="931" t="s">
        <v>61</v>
      </c>
      <c r="I17" s="931" t="s">
        <v>61</v>
      </c>
      <c r="J17" s="931" t="s">
        <v>61</v>
      </c>
      <c r="K17" s="929" t="s">
        <v>61</v>
      </c>
      <c r="L17" s="929">
        <v>0</v>
      </c>
      <c r="M17" s="929">
        <v>18704</v>
      </c>
      <c r="N17" s="929" t="s">
        <v>61</v>
      </c>
      <c r="O17" s="929" t="s">
        <v>61</v>
      </c>
      <c r="P17" s="929" t="s">
        <v>61</v>
      </c>
      <c r="Q17" s="929">
        <v>309658</v>
      </c>
      <c r="S17" s="475"/>
      <c r="T17" s="475"/>
    </row>
    <row r="18" spans="2:20" s="10" customFormat="1" ht="12" customHeight="1">
      <c r="B18" s="930" t="s">
        <v>344</v>
      </c>
      <c r="C18" s="931" t="s">
        <v>61</v>
      </c>
      <c r="D18" s="931" t="s">
        <v>61</v>
      </c>
      <c r="E18" s="931" t="s">
        <v>61</v>
      </c>
      <c r="F18" s="931" t="s">
        <v>61</v>
      </c>
      <c r="G18" s="931" t="s">
        <v>61</v>
      </c>
      <c r="H18" s="931" t="s">
        <v>61</v>
      </c>
      <c r="I18" s="931" t="s">
        <v>61</v>
      </c>
      <c r="J18" s="931" t="s">
        <v>61</v>
      </c>
      <c r="K18" s="929" t="s">
        <v>61</v>
      </c>
      <c r="L18" s="929">
        <v>0</v>
      </c>
      <c r="M18" s="929" t="s">
        <v>61</v>
      </c>
      <c r="N18" s="929">
        <v>678683</v>
      </c>
      <c r="O18" s="929"/>
      <c r="P18" s="929"/>
      <c r="Q18" s="929">
        <v>678683</v>
      </c>
      <c r="S18" s="475"/>
      <c r="T18" s="475"/>
    </row>
    <row r="19" spans="2:20" s="10" customFormat="1" ht="12" customHeight="1">
      <c r="B19" s="930" t="s">
        <v>70</v>
      </c>
      <c r="C19" s="931">
        <v>166990</v>
      </c>
      <c r="D19" s="931">
        <v>541854</v>
      </c>
      <c r="E19" s="931" t="s">
        <v>61</v>
      </c>
      <c r="F19" s="931">
        <v>3018</v>
      </c>
      <c r="G19" s="931" t="s">
        <v>61</v>
      </c>
      <c r="H19" s="931">
        <v>16</v>
      </c>
      <c r="I19" s="931">
        <v>2983</v>
      </c>
      <c r="J19" s="931">
        <v>9188</v>
      </c>
      <c r="K19" s="929" t="s">
        <v>61</v>
      </c>
      <c r="L19" s="929">
        <v>0</v>
      </c>
      <c r="M19" s="929">
        <v>788</v>
      </c>
      <c r="N19" s="929">
        <v>5139</v>
      </c>
      <c r="O19" s="929">
        <v>311262</v>
      </c>
      <c r="P19" s="929">
        <v>-4713</v>
      </c>
      <c r="Q19" s="929">
        <v>1036524</v>
      </c>
      <c r="S19" s="475"/>
      <c r="T19" s="475"/>
    </row>
    <row r="20" spans="2:20" s="10" customFormat="1" ht="12" customHeight="1">
      <c r="B20" s="930" t="s">
        <v>72</v>
      </c>
      <c r="C20" s="931">
        <v>37429</v>
      </c>
      <c r="D20" s="931">
        <v>114037</v>
      </c>
      <c r="E20" s="931" t="s">
        <v>61</v>
      </c>
      <c r="F20" s="931">
        <v>1465</v>
      </c>
      <c r="G20" s="931" t="s">
        <v>61</v>
      </c>
      <c r="H20" s="931" t="s">
        <v>61</v>
      </c>
      <c r="I20" s="931" t="s">
        <v>61</v>
      </c>
      <c r="J20" s="931" t="s">
        <v>61</v>
      </c>
      <c r="K20" s="929" t="s">
        <v>61</v>
      </c>
      <c r="L20" s="929">
        <v>0</v>
      </c>
      <c r="M20" s="929" t="s">
        <v>61</v>
      </c>
      <c r="N20" s="929" t="s">
        <v>61</v>
      </c>
      <c r="O20" s="929" t="s">
        <v>61</v>
      </c>
      <c r="P20" s="929" t="s">
        <v>61</v>
      </c>
      <c r="Q20" s="929">
        <v>152931</v>
      </c>
      <c r="S20" s="475"/>
      <c r="T20" s="475"/>
    </row>
    <row r="21" spans="2:20" s="10" customFormat="1" ht="12" customHeight="1">
      <c r="B21" s="930" t="s">
        <v>74</v>
      </c>
      <c r="C21" s="931">
        <v>104217</v>
      </c>
      <c r="D21" s="931">
        <v>107227</v>
      </c>
      <c r="E21" s="931" t="s">
        <v>61</v>
      </c>
      <c r="F21" s="931">
        <v>5390</v>
      </c>
      <c r="G21" s="931" t="s">
        <v>61</v>
      </c>
      <c r="H21" s="931">
        <v>1810</v>
      </c>
      <c r="I21" s="931">
        <v>26638</v>
      </c>
      <c r="J21" s="931">
        <v>181</v>
      </c>
      <c r="K21" s="929">
        <v>1158</v>
      </c>
      <c r="L21" s="929">
        <v>0</v>
      </c>
      <c r="M21" s="929">
        <v>1740</v>
      </c>
      <c r="N21" s="929">
        <v>24391</v>
      </c>
      <c r="O21" s="929">
        <v>94651</v>
      </c>
      <c r="P21" s="929" t="s">
        <v>61</v>
      </c>
      <c r="Q21" s="929">
        <v>367403</v>
      </c>
      <c r="S21" s="475"/>
      <c r="T21" s="475"/>
    </row>
    <row r="22" spans="2:20" s="10" customFormat="1" ht="12" customHeight="1">
      <c r="B22" s="930" t="s">
        <v>76</v>
      </c>
      <c r="C22" s="931">
        <v>11183</v>
      </c>
      <c r="D22" s="931">
        <v>913372</v>
      </c>
      <c r="E22" s="931" t="s">
        <v>61</v>
      </c>
      <c r="F22" s="931" t="s">
        <v>61</v>
      </c>
      <c r="G22" s="931" t="s">
        <v>61</v>
      </c>
      <c r="H22" s="931">
        <v>41</v>
      </c>
      <c r="I22" s="931">
        <v>77</v>
      </c>
      <c r="J22" s="931">
        <v>1050</v>
      </c>
      <c r="K22" s="929">
        <v>4</v>
      </c>
      <c r="L22" s="929">
        <v>0</v>
      </c>
      <c r="M22" s="929">
        <v>1</v>
      </c>
      <c r="N22" s="929">
        <v>160</v>
      </c>
      <c r="O22" s="929" t="s">
        <v>61</v>
      </c>
      <c r="P22" s="929" t="s">
        <v>61</v>
      </c>
      <c r="Q22" s="929">
        <v>925888</v>
      </c>
      <c r="S22" s="475"/>
      <c r="T22" s="475"/>
    </row>
    <row r="23" spans="2:20" s="10" customFormat="1" ht="12" customHeight="1">
      <c r="B23" s="930" t="s">
        <v>78</v>
      </c>
      <c r="C23" s="931">
        <v>12266</v>
      </c>
      <c r="D23" s="931">
        <v>46514</v>
      </c>
      <c r="E23" s="931" t="s">
        <v>61</v>
      </c>
      <c r="F23" s="931">
        <v>1155</v>
      </c>
      <c r="G23" s="931" t="s">
        <v>61</v>
      </c>
      <c r="H23" s="931">
        <v>27</v>
      </c>
      <c r="I23" s="931">
        <v>7605</v>
      </c>
      <c r="J23" s="931">
        <v>259</v>
      </c>
      <c r="K23" s="929">
        <v>253</v>
      </c>
      <c r="L23" s="929">
        <v>0</v>
      </c>
      <c r="M23" s="929">
        <v>66</v>
      </c>
      <c r="N23" s="929">
        <v>984</v>
      </c>
      <c r="O23" s="929">
        <v>1344</v>
      </c>
      <c r="P23" s="929" t="s">
        <v>61</v>
      </c>
      <c r="Q23" s="929">
        <v>70473</v>
      </c>
      <c r="S23" s="475"/>
      <c r="T23" s="475"/>
    </row>
    <row r="24" spans="2:20" s="10" customFormat="1" ht="12" customHeight="1">
      <c r="B24" s="930" t="s">
        <v>53</v>
      </c>
      <c r="C24" s="931">
        <v>14595</v>
      </c>
      <c r="D24" s="931">
        <v>7516</v>
      </c>
      <c r="E24" s="931" t="s">
        <v>61</v>
      </c>
      <c r="F24" s="931" t="s">
        <v>61</v>
      </c>
      <c r="G24" s="931" t="s">
        <v>61</v>
      </c>
      <c r="H24" s="931" t="s">
        <v>61</v>
      </c>
      <c r="I24" s="931">
        <v>2670</v>
      </c>
      <c r="J24" s="931" t="s">
        <v>61</v>
      </c>
      <c r="K24" s="929" t="s">
        <v>61</v>
      </c>
      <c r="L24" s="929">
        <v>1160</v>
      </c>
      <c r="M24" s="929" t="s">
        <v>61</v>
      </c>
      <c r="N24" s="929" t="s">
        <v>61</v>
      </c>
      <c r="O24" s="929">
        <v>6870</v>
      </c>
      <c r="P24" s="929">
        <v>-31849</v>
      </c>
      <c r="Q24" s="929">
        <v>962</v>
      </c>
      <c r="S24" s="475"/>
      <c r="T24" s="475"/>
    </row>
    <row r="25" spans="2:20" s="10" customFormat="1" ht="12" customHeight="1">
      <c r="B25" s="930" t="s">
        <v>80</v>
      </c>
      <c r="C25" s="931">
        <v>2365562</v>
      </c>
      <c r="D25" s="931" t="s">
        <v>61</v>
      </c>
      <c r="E25" s="931" t="s">
        <v>61</v>
      </c>
      <c r="F25" s="931" t="s">
        <v>61</v>
      </c>
      <c r="G25" s="931" t="s">
        <v>61</v>
      </c>
      <c r="H25" s="931" t="s">
        <v>61</v>
      </c>
      <c r="I25" s="931" t="s">
        <v>61</v>
      </c>
      <c r="J25" s="931" t="s">
        <v>61</v>
      </c>
      <c r="K25" s="929" t="s">
        <v>61</v>
      </c>
      <c r="L25" s="929">
        <v>0</v>
      </c>
      <c r="M25" s="929" t="s">
        <v>61</v>
      </c>
      <c r="N25" s="929" t="s">
        <v>61</v>
      </c>
      <c r="O25" s="929" t="s">
        <v>61</v>
      </c>
      <c r="P25" s="929">
        <v>17170</v>
      </c>
      <c r="Q25" s="929">
        <v>2382732</v>
      </c>
      <c r="S25" s="475"/>
      <c r="T25" s="475"/>
    </row>
    <row r="26" spans="2:20" s="10" customFormat="1" ht="12" customHeight="1">
      <c r="B26" s="92" t="s">
        <v>82</v>
      </c>
      <c r="C26" s="95">
        <f t="shared" ref="C26:Q26" si="1">C27+C42+C43+C44+C45</f>
        <v>22308196</v>
      </c>
      <c r="D26" s="95">
        <f t="shared" si="1"/>
        <v>17111124</v>
      </c>
      <c r="E26" s="95">
        <f t="shared" si="1"/>
        <v>0</v>
      </c>
      <c r="F26" s="95">
        <f t="shared" si="1"/>
        <v>617744</v>
      </c>
      <c r="G26" s="95">
        <f t="shared" si="1"/>
        <v>0</v>
      </c>
      <c r="H26" s="95">
        <f t="shared" si="1"/>
        <v>99123</v>
      </c>
      <c r="I26" s="95">
        <f t="shared" si="1"/>
        <v>7979433</v>
      </c>
      <c r="J26" s="95">
        <f t="shared" si="1"/>
        <v>2259933</v>
      </c>
      <c r="K26" s="95">
        <f t="shared" si="1"/>
        <v>181952</v>
      </c>
      <c r="L26" s="95">
        <f>+L27+L42+L43+L44+L45</f>
        <v>124813</v>
      </c>
      <c r="M26" s="95">
        <f t="shared" si="1"/>
        <v>519222</v>
      </c>
      <c r="N26" s="95">
        <f t="shared" si="1"/>
        <v>665333</v>
      </c>
      <c r="O26" s="95">
        <f t="shared" si="1"/>
        <v>23786779</v>
      </c>
      <c r="P26" s="95">
        <f t="shared" si="1"/>
        <v>-31559250</v>
      </c>
      <c r="Q26" s="95">
        <f t="shared" si="1"/>
        <v>44094402</v>
      </c>
      <c r="S26" s="475"/>
      <c r="T26" s="475"/>
    </row>
    <row r="27" spans="2:20" s="10" customFormat="1" ht="12" customHeight="1">
      <c r="B27" s="92" t="s">
        <v>84</v>
      </c>
      <c r="C27" s="93">
        <f t="shared" ref="C27:Q27" si="2">SUM(C28:C41)</f>
        <v>6242267</v>
      </c>
      <c r="D27" s="93">
        <f t="shared" si="2"/>
        <v>7049467</v>
      </c>
      <c r="E27" s="93">
        <f t="shared" si="2"/>
        <v>0</v>
      </c>
      <c r="F27" s="93">
        <f t="shared" si="2"/>
        <v>133699</v>
      </c>
      <c r="G27" s="93">
        <f t="shared" si="2"/>
        <v>0</v>
      </c>
      <c r="H27" s="93">
        <f t="shared" si="2"/>
        <v>14755</v>
      </c>
      <c r="I27" s="93">
        <f t="shared" si="2"/>
        <v>806363</v>
      </c>
      <c r="J27" s="93">
        <f t="shared" si="2"/>
        <v>53873</v>
      </c>
      <c r="K27" s="93">
        <f t="shared" si="2"/>
        <v>-1</v>
      </c>
      <c r="L27" s="93">
        <f>SUM(L28:L41)</f>
        <v>0</v>
      </c>
      <c r="M27" s="93">
        <f t="shared" si="2"/>
        <v>518962</v>
      </c>
      <c r="N27" s="93">
        <f t="shared" si="2"/>
        <v>654486</v>
      </c>
      <c r="O27" s="93">
        <f t="shared" si="2"/>
        <v>658715</v>
      </c>
      <c r="P27" s="93">
        <f t="shared" si="2"/>
        <v>-447323</v>
      </c>
      <c r="Q27" s="93">
        <f t="shared" si="2"/>
        <v>15685263</v>
      </c>
      <c r="S27" s="475"/>
      <c r="T27" s="475"/>
    </row>
    <row r="28" spans="2:20" s="10" customFormat="1" ht="12" customHeight="1">
      <c r="B28" s="94" t="s">
        <v>52</v>
      </c>
      <c r="C28" s="1039">
        <v>153608</v>
      </c>
      <c r="D28" s="1040">
        <v>3239</v>
      </c>
      <c r="E28" s="1040" t="s">
        <v>61</v>
      </c>
      <c r="F28" s="1040" t="s">
        <v>61</v>
      </c>
      <c r="G28" s="1040" t="s">
        <v>61</v>
      </c>
      <c r="H28" s="1040" t="s">
        <v>61</v>
      </c>
      <c r="I28" s="1040">
        <v>367711</v>
      </c>
      <c r="J28" s="1040">
        <v>18410</v>
      </c>
      <c r="K28" s="1041" t="s">
        <v>61</v>
      </c>
      <c r="L28" s="1041">
        <v>0</v>
      </c>
      <c r="M28" s="1042">
        <v>4961</v>
      </c>
      <c r="N28" s="1041" t="s">
        <v>61</v>
      </c>
      <c r="O28" s="1041" t="s">
        <v>61</v>
      </c>
      <c r="P28" s="1041" t="s">
        <v>61</v>
      </c>
      <c r="Q28" s="1041">
        <v>547929</v>
      </c>
      <c r="S28" s="475"/>
      <c r="T28" s="475"/>
    </row>
    <row r="29" spans="2:20" s="10" customFormat="1" ht="12">
      <c r="B29" s="94" t="s">
        <v>87</v>
      </c>
      <c r="C29" s="1039" t="s">
        <v>61</v>
      </c>
      <c r="D29" s="1040" t="s">
        <v>61</v>
      </c>
      <c r="E29" s="1040" t="s">
        <v>61</v>
      </c>
      <c r="F29" s="1040" t="s">
        <v>61</v>
      </c>
      <c r="G29" s="1040" t="s">
        <v>61</v>
      </c>
      <c r="H29" s="1040">
        <v>14678</v>
      </c>
      <c r="I29" s="1040" t="s">
        <v>61</v>
      </c>
      <c r="J29" s="1040" t="s">
        <v>61</v>
      </c>
      <c r="K29" s="1041" t="s">
        <v>61</v>
      </c>
      <c r="L29" s="1041">
        <v>0</v>
      </c>
      <c r="M29" s="1042" t="s">
        <v>61</v>
      </c>
      <c r="N29" s="1041" t="s">
        <v>61</v>
      </c>
      <c r="O29" s="1041">
        <v>12684</v>
      </c>
      <c r="P29" s="1041" t="s">
        <v>61</v>
      </c>
      <c r="Q29" s="1041">
        <v>27362</v>
      </c>
      <c r="S29" s="475"/>
      <c r="T29" s="475"/>
    </row>
    <row r="30" spans="2:20" s="10" customFormat="1" ht="12">
      <c r="B30" s="94" t="s">
        <v>56</v>
      </c>
      <c r="C30" s="1039" t="s">
        <v>61</v>
      </c>
      <c r="D30" s="1040">
        <v>144776</v>
      </c>
      <c r="E30" s="1040" t="s">
        <v>61</v>
      </c>
      <c r="F30" s="1040" t="s">
        <v>61</v>
      </c>
      <c r="G30" s="1040" t="s">
        <v>61</v>
      </c>
      <c r="H30" s="1040" t="s">
        <v>61</v>
      </c>
      <c r="I30" s="1040" t="s">
        <v>61</v>
      </c>
      <c r="J30" s="1040" t="s">
        <v>61</v>
      </c>
      <c r="K30" s="1041" t="s">
        <v>61</v>
      </c>
      <c r="L30" s="1041">
        <v>0</v>
      </c>
      <c r="M30" s="1042" t="s">
        <v>61</v>
      </c>
      <c r="N30" s="1041" t="s">
        <v>61</v>
      </c>
      <c r="O30" s="1041" t="s">
        <v>61</v>
      </c>
      <c r="P30" s="1041" t="s">
        <v>61</v>
      </c>
      <c r="Q30" s="1041">
        <v>144776</v>
      </c>
      <c r="S30" s="475"/>
      <c r="T30" s="475"/>
    </row>
    <row r="31" spans="2:20" s="10" customFormat="1" ht="12" customHeight="1">
      <c r="B31" s="94" t="s">
        <v>89</v>
      </c>
      <c r="C31" s="1039">
        <v>50955</v>
      </c>
      <c r="D31" s="1040">
        <v>187281</v>
      </c>
      <c r="E31" s="1040" t="s">
        <v>61</v>
      </c>
      <c r="F31" s="1040" t="s">
        <v>61</v>
      </c>
      <c r="G31" s="1040" t="s">
        <v>61</v>
      </c>
      <c r="H31" s="1040">
        <v>72</v>
      </c>
      <c r="I31" s="1040">
        <v>2816</v>
      </c>
      <c r="J31" s="1040" t="s">
        <v>61</v>
      </c>
      <c r="K31" s="1041" t="s">
        <v>61</v>
      </c>
      <c r="L31" s="1041">
        <v>0</v>
      </c>
      <c r="M31" s="1042">
        <v>242</v>
      </c>
      <c r="N31" s="1041">
        <v>17233</v>
      </c>
      <c r="O31" s="1041">
        <v>138863</v>
      </c>
      <c r="P31" s="1041" t="s">
        <v>61</v>
      </c>
      <c r="Q31" s="1041">
        <v>397462</v>
      </c>
      <c r="S31" s="475"/>
      <c r="T31" s="475"/>
    </row>
    <row r="32" spans="2:20" s="10" customFormat="1" ht="12" customHeight="1">
      <c r="B32" s="94" t="s">
        <v>91</v>
      </c>
      <c r="C32" s="1039" t="s">
        <v>61</v>
      </c>
      <c r="D32" s="1040" t="s">
        <v>61</v>
      </c>
      <c r="E32" s="1040" t="s">
        <v>61</v>
      </c>
      <c r="F32" s="1040" t="s">
        <v>61</v>
      </c>
      <c r="G32" s="1040" t="s">
        <v>61</v>
      </c>
      <c r="H32" s="1040" t="s">
        <v>61</v>
      </c>
      <c r="I32" s="1040" t="s">
        <v>61</v>
      </c>
      <c r="J32" s="1040" t="s">
        <v>61</v>
      </c>
      <c r="K32" s="1041" t="s">
        <v>61</v>
      </c>
      <c r="L32" s="1041">
        <v>0</v>
      </c>
      <c r="M32" s="1042" t="s">
        <v>61</v>
      </c>
      <c r="N32" s="1041" t="s">
        <v>61</v>
      </c>
      <c r="O32" s="1041" t="s">
        <v>61</v>
      </c>
      <c r="P32" s="1041" t="s">
        <v>61</v>
      </c>
      <c r="Q32" s="1041" t="s">
        <v>61</v>
      </c>
      <c r="S32" s="475"/>
      <c r="T32" s="475"/>
    </row>
    <row r="33" spans="2:20" s="10" customFormat="1" ht="12" customHeight="1">
      <c r="B33" s="94" t="s">
        <v>64</v>
      </c>
      <c r="C33" s="1039">
        <v>900907</v>
      </c>
      <c r="D33" s="1040">
        <v>2700013</v>
      </c>
      <c r="E33" s="1040" t="s">
        <v>61</v>
      </c>
      <c r="F33" s="1040" t="s">
        <v>61</v>
      </c>
      <c r="G33" s="1040" t="s">
        <v>61</v>
      </c>
      <c r="H33" s="1040" t="s">
        <v>61</v>
      </c>
      <c r="I33" s="1040" t="s">
        <v>61</v>
      </c>
      <c r="J33" s="1040" t="s">
        <v>61</v>
      </c>
      <c r="K33" s="1041" t="s">
        <v>61</v>
      </c>
      <c r="L33" s="1041">
        <v>0</v>
      </c>
      <c r="M33" s="1042" t="s">
        <v>61</v>
      </c>
      <c r="N33" s="1041" t="s">
        <v>61</v>
      </c>
      <c r="O33" s="1041" t="s">
        <v>61</v>
      </c>
      <c r="P33" s="1041" t="s">
        <v>61</v>
      </c>
      <c r="Q33" s="1041">
        <v>3600920</v>
      </c>
      <c r="S33" s="475"/>
      <c r="T33" s="475"/>
    </row>
    <row r="34" spans="2:20" s="10" customFormat="1" ht="12" customHeight="1">
      <c r="B34" s="94" t="s">
        <v>66</v>
      </c>
      <c r="C34" s="1039">
        <v>4765151</v>
      </c>
      <c r="D34" s="1040">
        <v>1951214</v>
      </c>
      <c r="E34" s="1040" t="s">
        <v>61</v>
      </c>
      <c r="F34" s="1040" t="s">
        <v>61</v>
      </c>
      <c r="G34" s="1040" t="s">
        <v>61</v>
      </c>
      <c r="H34" s="1040" t="s">
        <v>61</v>
      </c>
      <c r="I34" s="1040" t="s">
        <v>61</v>
      </c>
      <c r="J34" s="1040" t="s">
        <v>61</v>
      </c>
      <c r="K34" s="1041" t="s">
        <v>61</v>
      </c>
      <c r="L34" s="1041">
        <v>0</v>
      </c>
      <c r="M34" s="1042">
        <v>513759</v>
      </c>
      <c r="N34" s="1041" t="s">
        <v>61</v>
      </c>
      <c r="O34" s="1041" t="s">
        <v>61</v>
      </c>
      <c r="P34" s="1041">
        <v>-6558</v>
      </c>
      <c r="Q34" s="1041">
        <v>7223566</v>
      </c>
      <c r="S34" s="475"/>
      <c r="T34" s="475"/>
    </row>
    <row r="35" spans="2:20" s="10" customFormat="1" ht="12" customHeight="1">
      <c r="B35" s="930" t="s">
        <v>345</v>
      </c>
      <c r="C35" s="1039" t="s">
        <v>61</v>
      </c>
      <c r="D35" s="1040" t="s">
        <v>61</v>
      </c>
      <c r="E35" s="1040" t="s">
        <v>61</v>
      </c>
      <c r="F35" s="1040" t="s">
        <v>61</v>
      </c>
      <c r="G35" s="1040" t="s">
        <v>61</v>
      </c>
      <c r="H35" s="1040" t="s">
        <v>61</v>
      </c>
      <c r="I35" s="1040" t="s">
        <v>61</v>
      </c>
      <c r="J35" s="1040" t="s">
        <v>61</v>
      </c>
      <c r="K35" s="1041" t="s">
        <v>61</v>
      </c>
      <c r="L35" s="1041">
        <v>0</v>
      </c>
      <c r="M35" s="1042" t="s">
        <v>61</v>
      </c>
      <c r="N35" s="1041">
        <v>624414</v>
      </c>
      <c r="O35" s="1041"/>
      <c r="P35" s="1041"/>
      <c r="Q35" s="1041">
        <v>624414</v>
      </c>
      <c r="S35" s="475"/>
      <c r="T35" s="475"/>
    </row>
    <row r="36" spans="2:20" s="10" customFormat="1" ht="12" customHeight="1">
      <c r="B36" s="94" t="s">
        <v>93</v>
      </c>
      <c r="C36" s="1039">
        <v>278332</v>
      </c>
      <c r="D36" s="1040">
        <v>59253</v>
      </c>
      <c r="E36" s="1040" t="s">
        <v>61</v>
      </c>
      <c r="F36" s="1040">
        <v>6836</v>
      </c>
      <c r="G36" s="1040" t="s">
        <v>61</v>
      </c>
      <c r="H36" s="1040" t="s">
        <v>61</v>
      </c>
      <c r="I36" s="1040">
        <v>2</v>
      </c>
      <c r="J36" s="1040">
        <v>33764</v>
      </c>
      <c r="K36" s="1041">
        <v>-1</v>
      </c>
      <c r="L36" s="1041">
        <v>0</v>
      </c>
      <c r="M36" s="1042" t="s">
        <v>61</v>
      </c>
      <c r="N36" s="1041" t="s">
        <v>61</v>
      </c>
      <c r="O36" s="1041">
        <v>307179</v>
      </c>
      <c r="P36" s="1041" t="s">
        <v>61</v>
      </c>
      <c r="Q36" s="1041">
        <v>685365</v>
      </c>
      <c r="S36" s="475"/>
      <c r="T36" s="475"/>
    </row>
    <row r="37" spans="2:20" s="10" customFormat="1" ht="12" customHeight="1">
      <c r="B37" s="94" t="s">
        <v>74</v>
      </c>
      <c r="C37" s="1039">
        <v>1846</v>
      </c>
      <c r="D37" s="1040">
        <v>61068</v>
      </c>
      <c r="E37" s="1040" t="s">
        <v>61</v>
      </c>
      <c r="F37" s="1040" t="s">
        <v>61</v>
      </c>
      <c r="G37" s="1040" t="s">
        <v>61</v>
      </c>
      <c r="H37" s="1040" t="s">
        <v>61</v>
      </c>
      <c r="I37" s="1040">
        <v>750</v>
      </c>
      <c r="J37" s="1040" t="s">
        <v>61</v>
      </c>
      <c r="K37" s="1041" t="s">
        <v>61</v>
      </c>
      <c r="L37" s="1041">
        <v>0</v>
      </c>
      <c r="M37" s="1042" t="s">
        <v>61</v>
      </c>
      <c r="N37" s="1041">
        <v>12063</v>
      </c>
      <c r="O37" s="1041">
        <v>19280</v>
      </c>
      <c r="P37" s="1041" t="s">
        <v>61</v>
      </c>
      <c r="Q37" s="1041">
        <v>95007</v>
      </c>
      <c r="S37" s="475"/>
      <c r="T37" s="475"/>
    </row>
    <row r="38" spans="2:20" s="10" customFormat="1" ht="12" customHeight="1">
      <c r="B38" s="94" t="s">
        <v>94</v>
      </c>
      <c r="C38" s="1039" t="s">
        <v>61</v>
      </c>
      <c r="D38" s="1040">
        <v>901366</v>
      </c>
      <c r="E38" s="1040" t="s">
        <v>61</v>
      </c>
      <c r="F38" s="1040">
        <v>121012</v>
      </c>
      <c r="G38" s="1040" t="s">
        <v>61</v>
      </c>
      <c r="H38" s="1040" t="s">
        <v>61</v>
      </c>
      <c r="I38" s="1040" t="s">
        <v>61</v>
      </c>
      <c r="J38" s="1040" t="s">
        <v>61</v>
      </c>
      <c r="K38" s="1041" t="s">
        <v>61</v>
      </c>
      <c r="L38" s="1041">
        <v>0</v>
      </c>
      <c r="M38" s="1042" t="s">
        <v>61</v>
      </c>
      <c r="N38" s="1041" t="s">
        <v>61</v>
      </c>
      <c r="O38" s="1041">
        <v>138286</v>
      </c>
      <c r="P38" s="1041" t="s">
        <v>61</v>
      </c>
      <c r="Q38" s="1041">
        <v>1160664</v>
      </c>
      <c r="S38" s="475"/>
      <c r="T38" s="475"/>
    </row>
    <row r="39" spans="2:20" s="10" customFormat="1" ht="12" customHeight="1">
      <c r="B39" s="94" t="s">
        <v>95</v>
      </c>
      <c r="C39" s="1039">
        <v>91381</v>
      </c>
      <c r="D39" s="1040">
        <v>1041257</v>
      </c>
      <c r="E39" s="1040" t="s">
        <v>61</v>
      </c>
      <c r="F39" s="1040" t="s">
        <v>61</v>
      </c>
      <c r="G39" s="1040" t="s">
        <v>61</v>
      </c>
      <c r="H39" s="1040">
        <v>5</v>
      </c>
      <c r="I39" s="1040">
        <v>170</v>
      </c>
      <c r="J39" s="1040">
        <v>1699</v>
      </c>
      <c r="K39" s="1043" t="s">
        <v>61</v>
      </c>
      <c r="L39" s="1043">
        <v>0</v>
      </c>
      <c r="M39" s="1042" t="s">
        <v>61</v>
      </c>
      <c r="N39" s="1041">
        <v>776</v>
      </c>
      <c r="O39" s="1041">
        <v>42423</v>
      </c>
      <c r="P39" s="1041" t="s">
        <v>61</v>
      </c>
      <c r="Q39" s="1041">
        <v>1177711</v>
      </c>
      <c r="S39" s="475"/>
      <c r="T39" s="475"/>
    </row>
    <row r="40" spans="2:20" s="10" customFormat="1" ht="12" customHeight="1">
      <c r="B40" s="94" t="s">
        <v>78</v>
      </c>
      <c r="C40" s="1039">
        <v>87</v>
      </c>
      <c r="D40" s="1040" t="s">
        <v>61</v>
      </c>
      <c r="E40" s="1040" t="s">
        <v>61</v>
      </c>
      <c r="F40" s="1040" t="s">
        <v>61</v>
      </c>
      <c r="G40" s="1040" t="s">
        <v>61</v>
      </c>
      <c r="H40" s="1040" t="s">
        <v>61</v>
      </c>
      <c r="I40" s="1040" t="s">
        <v>61</v>
      </c>
      <c r="J40" s="1040">
        <v>0</v>
      </c>
      <c r="K40" s="1041" t="s">
        <v>61</v>
      </c>
      <c r="L40" s="1041">
        <v>0</v>
      </c>
      <c r="M40" s="1042" t="s">
        <v>61</v>
      </c>
      <c r="N40" s="1041" t="s">
        <v>61</v>
      </c>
      <c r="O40" s="1041" t="s">
        <v>61</v>
      </c>
      <c r="P40" s="1041" t="s">
        <v>61</v>
      </c>
      <c r="Q40" s="1041">
        <v>87</v>
      </c>
      <c r="S40" s="475"/>
      <c r="T40" s="475"/>
    </row>
    <row r="41" spans="2:20" s="10" customFormat="1" ht="12" customHeight="1">
      <c r="B41" s="94" t="s">
        <v>53</v>
      </c>
      <c r="C41" s="1039" t="s">
        <v>61</v>
      </c>
      <c r="D41" s="1040" t="s">
        <v>61</v>
      </c>
      <c r="E41" s="1040" t="s">
        <v>61</v>
      </c>
      <c r="F41" s="1040">
        <v>5851</v>
      </c>
      <c r="G41" s="1040" t="s">
        <v>61</v>
      </c>
      <c r="H41" s="1040" t="s">
        <v>61</v>
      </c>
      <c r="I41" s="1040">
        <v>434914</v>
      </c>
      <c r="J41" s="1040" t="s">
        <v>61</v>
      </c>
      <c r="K41" s="1041" t="s">
        <v>61</v>
      </c>
      <c r="L41" s="1041">
        <v>0</v>
      </c>
      <c r="M41" s="1042" t="s">
        <v>61</v>
      </c>
      <c r="N41" s="1041" t="s">
        <v>61</v>
      </c>
      <c r="O41" s="1041" t="s">
        <v>61</v>
      </c>
      <c r="P41" s="1041">
        <v>-440765</v>
      </c>
      <c r="Q41" s="1041" t="s">
        <v>61</v>
      </c>
      <c r="S41" s="475"/>
      <c r="T41" s="475"/>
    </row>
    <row r="42" spans="2:20" s="10" customFormat="1" ht="12" customHeight="1">
      <c r="B42" s="96" t="s">
        <v>97</v>
      </c>
      <c r="C42" s="933">
        <v>10225580</v>
      </c>
      <c r="D42" s="933">
        <v>441</v>
      </c>
      <c r="E42" s="933">
        <v>0</v>
      </c>
      <c r="F42" s="933">
        <v>0</v>
      </c>
      <c r="G42" s="933">
        <v>0</v>
      </c>
      <c r="H42" s="933">
        <v>0</v>
      </c>
      <c r="I42" s="933">
        <v>2709200</v>
      </c>
      <c r="J42" s="933">
        <v>0</v>
      </c>
      <c r="K42" s="933">
        <v>0</v>
      </c>
      <c r="L42" s="933">
        <v>0</v>
      </c>
      <c r="M42" s="933">
        <v>0</v>
      </c>
      <c r="N42" s="933">
        <v>0</v>
      </c>
      <c r="O42" s="933">
        <v>23104067</v>
      </c>
      <c r="P42" s="933">
        <v>-32430176</v>
      </c>
      <c r="Q42" s="933">
        <v>3609112</v>
      </c>
      <c r="S42" s="475"/>
      <c r="T42" s="475"/>
    </row>
    <row r="43" spans="2:20" s="10" customFormat="1" ht="12" customHeight="1">
      <c r="B43" s="96" t="s">
        <v>98</v>
      </c>
      <c r="C43" s="933">
        <v>2527310</v>
      </c>
      <c r="D43" s="933">
        <v>0</v>
      </c>
      <c r="E43" s="933">
        <v>0</v>
      </c>
      <c r="F43" s="933">
        <v>312968</v>
      </c>
      <c r="G43" s="933">
        <v>0</v>
      </c>
      <c r="H43" s="933">
        <v>79630</v>
      </c>
      <c r="I43" s="933">
        <v>4410886</v>
      </c>
      <c r="J43" s="933">
        <v>302588</v>
      </c>
      <c r="K43" s="933">
        <v>178162</v>
      </c>
      <c r="L43" s="933">
        <v>117310</v>
      </c>
      <c r="M43" s="933">
        <v>225</v>
      </c>
      <c r="N43" s="933">
        <v>706</v>
      </c>
      <c r="O43" s="933">
        <v>6940</v>
      </c>
      <c r="P43" s="933">
        <v>-117310</v>
      </c>
      <c r="Q43" s="933">
        <v>7819415</v>
      </c>
      <c r="S43" s="475"/>
      <c r="T43" s="475"/>
    </row>
    <row r="44" spans="2:20" ht="12" customHeight="1">
      <c r="B44" s="96" t="s">
        <v>99</v>
      </c>
      <c r="C44" s="933">
        <v>3224130</v>
      </c>
      <c r="D44" s="933">
        <v>9891237</v>
      </c>
      <c r="E44" s="933">
        <v>0</v>
      </c>
      <c r="F44" s="933">
        <v>170502</v>
      </c>
      <c r="G44" s="933">
        <v>0</v>
      </c>
      <c r="H44" s="933">
        <v>1086</v>
      </c>
      <c r="I44" s="933">
        <v>9334</v>
      </c>
      <c r="J44" s="933">
        <v>1903286</v>
      </c>
      <c r="K44" s="933">
        <v>3791</v>
      </c>
      <c r="L44" s="933">
        <v>7503</v>
      </c>
      <c r="M44" s="933">
        <v>35</v>
      </c>
      <c r="N44" s="933">
        <v>5643</v>
      </c>
      <c r="O44" s="933">
        <v>8654</v>
      </c>
      <c r="P44" s="933">
        <v>1435559</v>
      </c>
      <c r="Q44" s="933">
        <v>16660760</v>
      </c>
      <c r="S44" s="475"/>
      <c r="T44" s="475"/>
    </row>
    <row r="45" spans="2:20" ht="12" customHeight="1">
      <c r="B45" s="96" t="s">
        <v>100</v>
      </c>
      <c r="C45" s="933">
        <v>88909</v>
      </c>
      <c r="D45" s="933">
        <v>169979</v>
      </c>
      <c r="E45" s="933">
        <v>0</v>
      </c>
      <c r="F45" s="933">
        <v>575</v>
      </c>
      <c r="G45" s="933">
        <v>0</v>
      </c>
      <c r="H45" s="933">
        <v>3652</v>
      </c>
      <c r="I45" s="933">
        <v>43650</v>
      </c>
      <c r="J45" s="933">
        <v>186</v>
      </c>
      <c r="K45" s="933">
        <v>0</v>
      </c>
      <c r="L45" s="933">
        <v>0</v>
      </c>
      <c r="M45" s="933">
        <v>0</v>
      </c>
      <c r="N45" s="933">
        <v>4498</v>
      </c>
      <c r="O45" s="933">
        <v>8403</v>
      </c>
      <c r="P45" s="933">
        <v>0</v>
      </c>
      <c r="Q45" s="933">
        <v>319852</v>
      </c>
      <c r="S45" s="475"/>
      <c r="T45" s="475"/>
    </row>
    <row r="46" spans="2:20">
      <c r="B46" s="97" t="s">
        <v>232</v>
      </c>
      <c r="C46" s="932">
        <f t="shared" ref="C46:Q46" si="3">C8+C26</f>
        <v>28150231</v>
      </c>
      <c r="D46" s="932">
        <f t="shared" si="3"/>
        <v>24216263</v>
      </c>
      <c r="E46" s="932">
        <f t="shared" si="3"/>
        <v>0</v>
      </c>
      <c r="F46" s="932">
        <f t="shared" si="3"/>
        <v>749705</v>
      </c>
      <c r="G46" s="932">
        <f t="shared" si="3"/>
        <v>0</v>
      </c>
      <c r="H46" s="932">
        <f t="shared" si="3"/>
        <v>150373</v>
      </c>
      <c r="I46" s="932">
        <f t="shared" si="3"/>
        <v>9088311</v>
      </c>
      <c r="J46" s="932">
        <f t="shared" si="3"/>
        <v>2405007</v>
      </c>
      <c r="K46" s="932">
        <f t="shared" si="3"/>
        <v>251289</v>
      </c>
      <c r="L46" s="932">
        <f>+L26+L8</f>
        <v>130381</v>
      </c>
      <c r="M46" s="932">
        <f t="shared" si="3"/>
        <v>637624</v>
      </c>
      <c r="N46" s="932">
        <f t="shared" si="3"/>
        <v>1955090</v>
      </c>
      <c r="O46" s="932">
        <f t="shared" si="3"/>
        <v>26656913</v>
      </c>
      <c r="P46" s="932">
        <f t="shared" si="3"/>
        <v>-34150433</v>
      </c>
      <c r="Q46" s="932">
        <f t="shared" si="3"/>
        <v>60240753</v>
      </c>
      <c r="S46" s="475"/>
      <c r="T46" s="475"/>
    </row>
    <row r="48" spans="2:20">
      <c r="B48" s="97"/>
      <c r="C48" s="98"/>
      <c r="D48" s="98"/>
      <c r="E48" s="98"/>
      <c r="F48" s="98"/>
      <c r="G48" s="98"/>
      <c r="H48" s="98"/>
      <c r="I48" s="98"/>
      <c r="J48" s="98"/>
      <c r="K48" s="98"/>
      <c r="L48" s="98"/>
      <c r="M48" s="98"/>
      <c r="N48" s="98"/>
      <c r="O48" s="98"/>
      <c r="P48" s="98"/>
      <c r="Q48" s="98"/>
    </row>
    <row r="49" spans="2:17" ht="39.950000000000003" customHeight="1">
      <c r="B49" s="88" t="s">
        <v>346</v>
      </c>
      <c r="C49" s="89" t="s">
        <v>341</v>
      </c>
      <c r="D49" s="90" t="s">
        <v>307</v>
      </c>
      <c r="E49" s="90" t="s">
        <v>308</v>
      </c>
      <c r="F49" s="90" t="s">
        <v>309</v>
      </c>
      <c r="G49" s="89" t="s">
        <v>310</v>
      </c>
      <c r="H49" s="89" t="s">
        <v>311</v>
      </c>
      <c r="I49" s="89" t="s">
        <v>312</v>
      </c>
      <c r="J49" s="89" t="s">
        <v>313</v>
      </c>
      <c r="K49" s="89" t="s">
        <v>314</v>
      </c>
      <c r="L49" s="89" t="s">
        <v>854</v>
      </c>
      <c r="M49" s="89" t="s">
        <v>342</v>
      </c>
      <c r="N49" s="89" t="s">
        <v>316</v>
      </c>
      <c r="O49" s="90" t="s">
        <v>317</v>
      </c>
      <c r="P49" s="91" t="s">
        <v>343</v>
      </c>
      <c r="Q49" s="90" t="s">
        <v>319</v>
      </c>
    </row>
    <row r="50" spans="2:17" s="10" customFormat="1" ht="12" customHeight="1">
      <c r="B50" s="92" t="s">
        <v>49</v>
      </c>
      <c r="C50" s="93">
        <f t="shared" ref="C50:Q50" si="4">SUM(C51:C65)</f>
        <v>2717034</v>
      </c>
      <c r="D50" s="93">
        <f t="shared" si="4"/>
        <v>5441875</v>
      </c>
      <c r="E50" s="93">
        <f t="shared" si="4"/>
        <v>218694</v>
      </c>
      <c r="F50" s="93">
        <f t="shared" si="4"/>
        <v>195995</v>
      </c>
      <c r="G50" s="93">
        <f t="shared" si="4"/>
        <v>20388</v>
      </c>
      <c r="H50" s="93">
        <f t="shared" si="4"/>
        <v>5783</v>
      </c>
      <c r="I50" s="93">
        <f t="shared" si="4"/>
        <v>1045019</v>
      </c>
      <c r="J50" s="93">
        <f t="shared" si="4"/>
        <v>388808</v>
      </c>
      <c r="K50" s="93">
        <f t="shared" si="4"/>
        <v>46285</v>
      </c>
      <c r="L50" s="93">
        <v>0</v>
      </c>
      <c r="M50" s="93">
        <f t="shared" si="4"/>
        <v>125117</v>
      </c>
      <c r="N50" s="93">
        <f t="shared" si="4"/>
        <v>841741</v>
      </c>
      <c r="O50" s="93">
        <f t="shared" si="4"/>
        <v>4577893</v>
      </c>
      <c r="P50" s="93">
        <f t="shared" si="4"/>
        <v>-1938234</v>
      </c>
      <c r="Q50" s="93">
        <f t="shared" si="4"/>
        <v>13686398</v>
      </c>
    </row>
    <row r="51" spans="2:17" s="10" customFormat="1" ht="12" customHeight="1">
      <c r="B51" s="94" t="s">
        <v>50</v>
      </c>
      <c r="C51" s="1044">
        <v>1309772</v>
      </c>
      <c r="D51" s="1045">
        <v>799684</v>
      </c>
      <c r="E51" s="1045">
        <v>65789</v>
      </c>
      <c r="F51" s="1045">
        <v>153363</v>
      </c>
      <c r="G51" s="1045">
        <v>4631</v>
      </c>
      <c r="H51" s="1045">
        <v>208</v>
      </c>
      <c r="I51" s="1045">
        <v>872300</v>
      </c>
      <c r="J51" s="1045">
        <v>321113</v>
      </c>
      <c r="K51" s="1045">
        <v>40056</v>
      </c>
      <c r="L51" s="1045">
        <v>0</v>
      </c>
      <c r="M51" s="1044">
        <v>97260</v>
      </c>
      <c r="N51" s="1045">
        <v>303636</v>
      </c>
      <c r="O51" s="1045">
        <v>1892501</v>
      </c>
      <c r="P51" s="1045">
        <v>-70420</v>
      </c>
      <c r="Q51" s="1045">
        <v>5789893</v>
      </c>
    </row>
    <row r="52" spans="2:17" s="10" customFormat="1" ht="12" customHeight="1">
      <c r="B52" s="94" t="s">
        <v>52</v>
      </c>
      <c r="C52" s="1046" t="s">
        <v>61</v>
      </c>
      <c r="D52" s="1047">
        <v>2165</v>
      </c>
      <c r="E52" s="1047" t="s">
        <v>61</v>
      </c>
      <c r="F52" s="1047" t="s">
        <v>61</v>
      </c>
      <c r="G52" s="1047" t="s">
        <v>61</v>
      </c>
      <c r="H52" s="1047">
        <v>523</v>
      </c>
      <c r="I52" s="1047" t="s">
        <v>61</v>
      </c>
      <c r="J52" s="1047" t="s">
        <v>61</v>
      </c>
      <c r="K52" s="1048" t="s">
        <v>61</v>
      </c>
      <c r="L52" s="1048">
        <v>0</v>
      </c>
      <c r="M52" s="1049" t="s">
        <v>61</v>
      </c>
      <c r="N52" s="1048" t="s">
        <v>61</v>
      </c>
      <c r="O52" s="1048">
        <v>91</v>
      </c>
      <c r="P52" s="1048" t="s">
        <v>61</v>
      </c>
      <c r="Q52" s="1048">
        <v>2779</v>
      </c>
    </row>
    <row r="53" spans="2:17" s="10" customFormat="1" ht="12" customHeight="1">
      <c r="B53" s="94" t="s">
        <v>54</v>
      </c>
      <c r="C53" s="1046" t="s">
        <v>61</v>
      </c>
      <c r="D53" s="1047">
        <v>9</v>
      </c>
      <c r="E53" s="1047">
        <v>245</v>
      </c>
      <c r="F53" s="1047" t="s">
        <v>61</v>
      </c>
      <c r="G53" s="1047" t="s">
        <v>61</v>
      </c>
      <c r="H53" s="1047" t="s">
        <v>61</v>
      </c>
      <c r="I53" s="1047" t="s">
        <v>61</v>
      </c>
      <c r="J53" s="1050" t="s">
        <v>61</v>
      </c>
      <c r="K53" s="1048" t="s">
        <v>61</v>
      </c>
      <c r="L53" s="1048">
        <v>0</v>
      </c>
      <c r="M53" s="1049" t="s">
        <v>61</v>
      </c>
      <c r="N53" s="1048" t="s">
        <v>61</v>
      </c>
      <c r="O53" s="1048" t="s">
        <v>61</v>
      </c>
      <c r="P53" s="1048">
        <v>-245</v>
      </c>
      <c r="Q53" s="1048">
        <v>9</v>
      </c>
    </row>
    <row r="54" spans="2:17" s="10" customFormat="1" ht="12" customHeight="1">
      <c r="B54" s="94" t="s">
        <v>56</v>
      </c>
      <c r="C54" s="1046">
        <v>384078</v>
      </c>
      <c r="D54" s="1047">
        <v>3152410</v>
      </c>
      <c r="E54" s="1047">
        <v>79328</v>
      </c>
      <c r="F54" s="1047">
        <v>19655</v>
      </c>
      <c r="G54" s="1047" t="s">
        <v>61</v>
      </c>
      <c r="H54" s="1047" t="s">
        <v>61</v>
      </c>
      <c r="I54" s="1047">
        <v>108416</v>
      </c>
      <c r="J54" s="1047">
        <v>63917</v>
      </c>
      <c r="K54" s="1048">
        <v>5221</v>
      </c>
      <c r="L54" s="1048">
        <v>0</v>
      </c>
      <c r="M54" s="1049">
        <v>8703</v>
      </c>
      <c r="N54" s="1048">
        <v>328841</v>
      </c>
      <c r="O54" s="1048" t="s">
        <v>61</v>
      </c>
      <c r="P54" s="1048">
        <v>-300271</v>
      </c>
      <c r="Q54" s="1048">
        <v>3850298</v>
      </c>
    </row>
    <row r="55" spans="2:17" s="10" customFormat="1" ht="12" customHeight="1">
      <c r="B55" s="94" t="s">
        <v>58</v>
      </c>
      <c r="C55" s="1046">
        <v>203500</v>
      </c>
      <c r="D55" s="1047" t="s">
        <v>61</v>
      </c>
      <c r="E55" s="1047" t="s">
        <v>61</v>
      </c>
      <c r="F55" s="1047" t="s">
        <v>61</v>
      </c>
      <c r="G55" s="1047" t="s">
        <v>61</v>
      </c>
      <c r="H55" s="1047" t="s">
        <v>61</v>
      </c>
      <c r="I55" s="1047">
        <v>19883</v>
      </c>
      <c r="J55" s="1047" t="s">
        <v>61</v>
      </c>
      <c r="K55" s="1048" t="s">
        <v>61</v>
      </c>
      <c r="L55" s="1048">
        <v>0</v>
      </c>
      <c r="M55" s="1049" t="s">
        <v>61</v>
      </c>
      <c r="N55" s="1048" t="s">
        <v>61</v>
      </c>
      <c r="O55" s="1048">
        <v>1993256</v>
      </c>
      <c r="P55" s="1048">
        <v>-2131593</v>
      </c>
      <c r="Q55" s="1048">
        <v>85046</v>
      </c>
    </row>
    <row r="56" spans="2:17" s="10" customFormat="1" ht="12" customHeight="1">
      <c r="B56" s="94" t="s">
        <v>60</v>
      </c>
      <c r="C56" s="1046" t="s">
        <v>61</v>
      </c>
      <c r="D56" s="1047" t="s">
        <v>61</v>
      </c>
      <c r="E56" s="1047" t="s">
        <v>61</v>
      </c>
      <c r="F56" s="1047" t="s">
        <v>61</v>
      </c>
      <c r="G56" s="1047" t="s">
        <v>61</v>
      </c>
      <c r="H56" s="1047" t="s">
        <v>61</v>
      </c>
      <c r="I56" s="1047" t="s">
        <v>61</v>
      </c>
      <c r="J56" s="1047" t="s">
        <v>61</v>
      </c>
      <c r="K56" s="1048" t="s">
        <v>61</v>
      </c>
      <c r="L56" s="1048">
        <v>0</v>
      </c>
      <c r="M56" s="1049" t="s">
        <v>61</v>
      </c>
      <c r="N56" s="1048" t="s">
        <v>61</v>
      </c>
      <c r="O56" s="1048" t="s">
        <v>61</v>
      </c>
      <c r="P56" s="1048" t="s">
        <v>61</v>
      </c>
      <c r="Q56" s="1048" t="s">
        <v>61</v>
      </c>
    </row>
    <row r="57" spans="2:17" s="10" customFormat="1" ht="12" customHeight="1">
      <c r="B57" s="94" t="s">
        <v>64</v>
      </c>
      <c r="C57" s="1046">
        <v>9751</v>
      </c>
      <c r="D57" s="1047" t="s">
        <v>61</v>
      </c>
      <c r="E57" s="1047" t="s">
        <v>61</v>
      </c>
      <c r="F57" s="1047" t="s">
        <v>61</v>
      </c>
      <c r="G57" s="1047" t="s">
        <v>61</v>
      </c>
      <c r="H57" s="1047" t="s">
        <v>61</v>
      </c>
      <c r="I57" s="1047" t="s">
        <v>61</v>
      </c>
      <c r="J57" s="1047" t="s">
        <v>61</v>
      </c>
      <c r="K57" s="1048" t="s">
        <v>61</v>
      </c>
      <c r="L57" s="1048">
        <v>0</v>
      </c>
      <c r="M57" s="1049" t="s">
        <v>61</v>
      </c>
      <c r="N57" s="1048" t="s">
        <v>61</v>
      </c>
      <c r="O57" s="1048" t="s">
        <v>61</v>
      </c>
      <c r="P57" s="1048" t="s">
        <v>61</v>
      </c>
      <c r="Q57" s="1048">
        <v>9751</v>
      </c>
    </row>
    <row r="58" spans="2:17" s="10" customFormat="1" ht="12" customHeight="1">
      <c r="B58" s="94" t="s">
        <v>66</v>
      </c>
      <c r="C58" s="1046">
        <v>262489</v>
      </c>
      <c r="D58" s="1047" t="s">
        <v>61</v>
      </c>
      <c r="E58" s="1047" t="s">
        <v>61</v>
      </c>
      <c r="F58" s="1047" t="s">
        <v>61</v>
      </c>
      <c r="G58" s="1047" t="s">
        <v>61</v>
      </c>
      <c r="H58" s="1047" t="s">
        <v>61</v>
      </c>
      <c r="I58" s="1047" t="s">
        <v>61</v>
      </c>
      <c r="J58" s="1047" t="s">
        <v>61</v>
      </c>
      <c r="K58" s="1048" t="s">
        <v>61</v>
      </c>
      <c r="L58" s="1048">
        <v>0</v>
      </c>
      <c r="M58" s="1049">
        <v>16026</v>
      </c>
      <c r="N58" s="1048" t="s">
        <v>61</v>
      </c>
      <c r="O58" s="1048" t="s">
        <v>61</v>
      </c>
      <c r="P58" s="1048" t="s">
        <v>61</v>
      </c>
      <c r="Q58" s="1048">
        <v>278515</v>
      </c>
    </row>
    <row r="59" spans="2:17" s="10" customFormat="1" ht="12" customHeight="1">
      <c r="B59" s="94" t="s">
        <v>70</v>
      </c>
      <c r="C59" s="1046">
        <v>114206</v>
      </c>
      <c r="D59" s="1047">
        <v>450307</v>
      </c>
      <c r="E59" s="1047">
        <v>63070</v>
      </c>
      <c r="F59" s="1047">
        <v>9923</v>
      </c>
      <c r="G59" s="1047">
        <v>63</v>
      </c>
      <c r="H59" s="1047">
        <v>3077</v>
      </c>
      <c r="I59" s="1047">
        <v>4915</v>
      </c>
      <c r="J59" s="1047">
        <v>242</v>
      </c>
      <c r="K59" s="1048">
        <v>7</v>
      </c>
      <c r="L59" s="1048">
        <v>0</v>
      </c>
      <c r="M59" s="1049">
        <v>600</v>
      </c>
      <c r="N59" s="1048">
        <v>194288</v>
      </c>
      <c r="O59" s="1048">
        <v>2796</v>
      </c>
      <c r="P59" s="1048">
        <v>-76312</v>
      </c>
      <c r="Q59" s="1048">
        <v>767182</v>
      </c>
    </row>
    <row r="60" spans="2:17" s="10" customFormat="1" ht="12" customHeight="1">
      <c r="B60" s="94" t="s">
        <v>72</v>
      </c>
      <c r="C60" s="1046">
        <v>36269</v>
      </c>
      <c r="D60" s="1047">
        <v>151710</v>
      </c>
      <c r="E60" s="1047">
        <v>5474</v>
      </c>
      <c r="F60" s="1047">
        <v>809</v>
      </c>
      <c r="G60" s="1047" t="s">
        <v>61</v>
      </c>
      <c r="H60" s="1047" t="s">
        <v>61</v>
      </c>
      <c r="I60" s="1047">
        <v>4387</v>
      </c>
      <c r="J60" s="1047">
        <v>11</v>
      </c>
      <c r="K60" s="1048" t="s">
        <v>61</v>
      </c>
      <c r="L60" s="1048">
        <v>0</v>
      </c>
      <c r="M60" s="1049">
        <v>205</v>
      </c>
      <c r="N60" s="1048" t="s">
        <v>61</v>
      </c>
      <c r="O60" s="1048" t="s">
        <v>61</v>
      </c>
      <c r="P60" s="1048">
        <v>-5474</v>
      </c>
      <c r="Q60" s="1048">
        <v>193391</v>
      </c>
    </row>
    <row r="61" spans="2:17" s="10" customFormat="1" ht="12" customHeight="1">
      <c r="B61" s="94" t="s">
        <v>74</v>
      </c>
      <c r="C61" s="1046">
        <v>159520</v>
      </c>
      <c r="D61" s="1047">
        <v>1974</v>
      </c>
      <c r="E61" s="1047">
        <v>4454</v>
      </c>
      <c r="F61" s="1047">
        <v>11140</v>
      </c>
      <c r="G61" s="1047">
        <v>14318</v>
      </c>
      <c r="H61" s="1047">
        <v>1975</v>
      </c>
      <c r="I61" s="1047">
        <v>21487</v>
      </c>
      <c r="J61" s="1047">
        <v>1911</v>
      </c>
      <c r="K61" s="1048">
        <v>635</v>
      </c>
      <c r="L61" s="1048">
        <v>0</v>
      </c>
      <c r="M61" s="1049">
        <v>2018</v>
      </c>
      <c r="N61" s="1048">
        <v>14429</v>
      </c>
      <c r="O61" s="1048">
        <v>130827</v>
      </c>
      <c r="P61" s="1048">
        <v>-18772</v>
      </c>
      <c r="Q61" s="1048">
        <v>345916</v>
      </c>
    </row>
    <row r="62" spans="2:17" s="10" customFormat="1" ht="12" customHeight="1">
      <c r="B62" s="94" t="s">
        <v>76</v>
      </c>
      <c r="C62" s="1046">
        <v>20422</v>
      </c>
      <c r="D62" s="1047">
        <v>835102</v>
      </c>
      <c r="E62" s="1047" t="s">
        <v>61</v>
      </c>
      <c r="F62" s="1047" t="s">
        <v>61</v>
      </c>
      <c r="G62" s="1047">
        <v>1251</v>
      </c>
      <c r="H62" s="1047" t="s">
        <v>61</v>
      </c>
      <c r="I62" s="1047">
        <v>105</v>
      </c>
      <c r="J62" s="1047">
        <v>1200</v>
      </c>
      <c r="K62" s="1048">
        <v>21</v>
      </c>
      <c r="L62" s="1048">
        <v>0</v>
      </c>
      <c r="M62" s="1049" t="s">
        <v>61</v>
      </c>
      <c r="N62" s="1048">
        <v>241</v>
      </c>
      <c r="O62" s="1048" t="s">
        <v>61</v>
      </c>
      <c r="P62" s="1048">
        <v>-1249</v>
      </c>
      <c r="Q62" s="1048">
        <v>857093</v>
      </c>
    </row>
    <row r="63" spans="2:17" s="10" customFormat="1" ht="12" customHeight="1">
      <c r="B63" s="94" t="s">
        <v>78</v>
      </c>
      <c r="C63" s="1046">
        <v>10384</v>
      </c>
      <c r="D63" s="1047">
        <v>40320</v>
      </c>
      <c r="E63" s="1047">
        <v>334</v>
      </c>
      <c r="F63" s="1047">
        <v>1105</v>
      </c>
      <c r="G63" s="1047">
        <v>125</v>
      </c>
      <c r="H63" s="1047" t="s">
        <v>61</v>
      </c>
      <c r="I63" s="1047">
        <v>10541</v>
      </c>
      <c r="J63" s="1047">
        <v>414</v>
      </c>
      <c r="K63" s="1048">
        <v>345</v>
      </c>
      <c r="L63" s="1048">
        <v>0</v>
      </c>
      <c r="M63" s="1049">
        <v>305</v>
      </c>
      <c r="N63" s="1048">
        <v>286</v>
      </c>
      <c r="O63" s="1048">
        <v>1532</v>
      </c>
      <c r="P63" s="1048">
        <v>-460</v>
      </c>
      <c r="Q63" s="1048">
        <v>65231</v>
      </c>
    </row>
    <row r="64" spans="2:17" s="10" customFormat="1" ht="12" customHeight="1">
      <c r="B64" s="94" t="s">
        <v>53</v>
      </c>
      <c r="C64" s="1046">
        <v>21588</v>
      </c>
      <c r="D64" s="1047">
        <v>8194</v>
      </c>
      <c r="E64" s="1047" t="s">
        <v>61</v>
      </c>
      <c r="F64" s="1047" t="s">
        <v>61</v>
      </c>
      <c r="G64" s="1047" t="s">
        <v>61</v>
      </c>
      <c r="H64" s="1047" t="s">
        <v>61</v>
      </c>
      <c r="I64" s="1047">
        <v>2985</v>
      </c>
      <c r="J64" s="1047" t="s">
        <v>61</v>
      </c>
      <c r="K64" s="1048" t="s">
        <v>61</v>
      </c>
      <c r="L64" s="1048">
        <v>0</v>
      </c>
      <c r="M64" s="1049" t="s">
        <v>61</v>
      </c>
      <c r="N64" s="1048">
        <v>20</v>
      </c>
      <c r="O64" s="1048">
        <v>36520</v>
      </c>
      <c r="P64" s="1048">
        <v>-68503</v>
      </c>
      <c r="Q64" s="1048">
        <v>804</v>
      </c>
    </row>
    <row r="65" spans="2:17" s="10" customFormat="1" ht="12" customHeight="1">
      <c r="B65" s="934" t="s">
        <v>80</v>
      </c>
      <c r="C65" s="1046">
        <v>185055</v>
      </c>
      <c r="D65" s="1047" t="s">
        <v>61</v>
      </c>
      <c r="E65" s="1047" t="s">
        <v>61</v>
      </c>
      <c r="F65" s="1047" t="s">
        <v>61</v>
      </c>
      <c r="G65" s="1047" t="s">
        <v>61</v>
      </c>
      <c r="H65" s="1047" t="s">
        <v>61</v>
      </c>
      <c r="I65" s="1047" t="s">
        <v>61</v>
      </c>
      <c r="J65" s="1047" t="s">
        <v>61</v>
      </c>
      <c r="K65" s="1048" t="s">
        <v>61</v>
      </c>
      <c r="L65" s="1048">
        <v>0</v>
      </c>
      <c r="M65" s="1049" t="s">
        <v>61</v>
      </c>
      <c r="N65" s="1048" t="s">
        <v>61</v>
      </c>
      <c r="O65" s="1048">
        <v>520370</v>
      </c>
      <c r="P65" s="1048">
        <v>735065</v>
      </c>
      <c r="Q65" s="1048">
        <v>1440490</v>
      </c>
    </row>
    <row r="66" spans="2:17" s="10" customFormat="1" ht="12" customHeight="1">
      <c r="B66" s="92" t="s">
        <v>82</v>
      </c>
      <c r="C66" s="933">
        <f t="shared" ref="C66:Q66" si="5">C67+C80+C81+C82+C83</f>
        <v>20800905</v>
      </c>
      <c r="D66" s="933">
        <f t="shared" si="5"/>
        <v>16712440</v>
      </c>
      <c r="E66" s="933">
        <f t="shared" si="5"/>
        <v>787451</v>
      </c>
      <c r="F66" s="933">
        <f t="shared" si="5"/>
        <v>589069</v>
      </c>
      <c r="G66" s="933">
        <f t="shared" si="5"/>
        <v>381592</v>
      </c>
      <c r="H66" s="933">
        <f t="shared" si="5"/>
        <v>84270</v>
      </c>
      <c r="I66" s="933">
        <f t="shared" si="5"/>
        <v>8104512</v>
      </c>
      <c r="J66" s="933">
        <f t="shared" si="5"/>
        <v>426267</v>
      </c>
      <c r="K66" s="933">
        <f t="shared" si="5"/>
        <v>193192</v>
      </c>
      <c r="L66" s="933">
        <v>0</v>
      </c>
      <c r="M66" s="933">
        <f t="shared" si="5"/>
        <v>492056</v>
      </c>
      <c r="N66" s="933">
        <f t="shared" si="5"/>
        <v>553741</v>
      </c>
      <c r="O66" s="933">
        <f t="shared" si="5"/>
        <v>21000745</v>
      </c>
      <c r="P66" s="933">
        <f t="shared" si="5"/>
        <v>-28351649</v>
      </c>
      <c r="Q66" s="933">
        <f t="shared" si="5"/>
        <v>41774591</v>
      </c>
    </row>
    <row r="67" spans="2:17" s="10" customFormat="1" ht="12" customHeight="1">
      <c r="B67" s="935" t="s">
        <v>84</v>
      </c>
      <c r="C67" s="933">
        <f t="shared" ref="C67:Q67" si="6">SUM(C68:C79)</f>
        <v>5864676</v>
      </c>
      <c r="D67" s="933">
        <f t="shared" si="6"/>
        <v>7946618</v>
      </c>
      <c r="E67" s="933">
        <f t="shared" si="6"/>
        <v>76086</v>
      </c>
      <c r="F67" s="933">
        <f t="shared" si="6"/>
        <v>86395</v>
      </c>
      <c r="G67" s="933">
        <f t="shared" si="6"/>
        <v>98121</v>
      </c>
      <c r="H67" s="933">
        <f t="shared" si="6"/>
        <v>15235</v>
      </c>
      <c r="I67" s="933">
        <f t="shared" si="6"/>
        <v>670041</v>
      </c>
      <c r="J67" s="933">
        <f t="shared" si="6"/>
        <v>20324</v>
      </c>
      <c r="K67" s="933">
        <f t="shared" si="6"/>
        <v>3</v>
      </c>
      <c r="L67" s="933">
        <v>0</v>
      </c>
      <c r="M67" s="933">
        <f t="shared" si="6"/>
        <v>491754</v>
      </c>
      <c r="N67" s="933">
        <f t="shared" si="6"/>
        <v>543230</v>
      </c>
      <c r="O67" s="933">
        <f t="shared" si="6"/>
        <v>553298</v>
      </c>
      <c r="P67" s="933">
        <f t="shared" si="6"/>
        <v>-500252</v>
      </c>
      <c r="Q67" s="933">
        <f t="shared" si="6"/>
        <v>15865529</v>
      </c>
    </row>
    <row r="68" spans="2:17" s="10" customFormat="1" ht="12" customHeight="1">
      <c r="B68" s="94" t="s">
        <v>52</v>
      </c>
      <c r="C68" s="1051">
        <v>139941</v>
      </c>
      <c r="D68" s="1045">
        <v>613</v>
      </c>
      <c r="E68" s="1045">
        <v>0</v>
      </c>
      <c r="F68" s="1045">
        <v>0</v>
      </c>
      <c r="G68" s="1045">
        <v>0</v>
      </c>
      <c r="H68" s="1045">
        <v>0</v>
      </c>
      <c r="I68" s="1045">
        <v>359055</v>
      </c>
      <c r="J68" s="1045">
        <v>16759</v>
      </c>
      <c r="K68" s="1045">
        <v>0</v>
      </c>
      <c r="L68" s="1045">
        <v>0</v>
      </c>
      <c r="M68" s="1051">
        <v>4526</v>
      </c>
      <c r="N68" s="1045">
        <v>0</v>
      </c>
      <c r="O68" s="1045">
        <v>0</v>
      </c>
      <c r="P68" s="1045">
        <v>0</v>
      </c>
      <c r="Q68" s="1045">
        <v>520894</v>
      </c>
    </row>
    <row r="69" spans="2:17" s="10" customFormat="1" ht="12" customHeight="1">
      <c r="B69" s="94" t="s">
        <v>87</v>
      </c>
      <c r="C69" s="1046">
        <v>0</v>
      </c>
      <c r="D69" s="1047">
        <v>0</v>
      </c>
      <c r="E69" s="1047">
        <v>0</v>
      </c>
      <c r="F69" s="1047">
        <v>0</v>
      </c>
      <c r="G69" s="1047">
        <v>0</v>
      </c>
      <c r="H69" s="1047">
        <v>14598</v>
      </c>
      <c r="I69" s="1047">
        <v>0</v>
      </c>
      <c r="J69" s="1052">
        <v>0</v>
      </c>
      <c r="K69" s="1048">
        <v>0</v>
      </c>
      <c r="L69" s="1048">
        <v>0</v>
      </c>
      <c r="M69" s="1049">
        <v>0</v>
      </c>
      <c r="N69" s="1048">
        <v>0</v>
      </c>
      <c r="O69" s="1048">
        <v>27535</v>
      </c>
      <c r="P69" s="1053">
        <v>0</v>
      </c>
      <c r="Q69" s="1048">
        <v>42133</v>
      </c>
    </row>
    <row r="70" spans="2:17" s="10" customFormat="1" ht="12" customHeight="1">
      <c r="B70" s="94" t="s">
        <v>56</v>
      </c>
      <c r="C70" s="1046">
        <v>0</v>
      </c>
      <c r="D70" s="1047">
        <v>94832</v>
      </c>
      <c r="E70" s="1047">
        <v>0</v>
      </c>
      <c r="F70" s="1047">
        <v>0</v>
      </c>
      <c r="G70" s="1047">
        <v>0</v>
      </c>
      <c r="H70" s="1047">
        <v>0</v>
      </c>
      <c r="I70" s="1047">
        <v>0</v>
      </c>
      <c r="J70" s="1047">
        <v>0</v>
      </c>
      <c r="K70" s="1048">
        <v>0</v>
      </c>
      <c r="L70" s="1048">
        <v>0</v>
      </c>
      <c r="M70" s="1049">
        <v>0</v>
      </c>
      <c r="N70" s="1048">
        <v>0</v>
      </c>
      <c r="O70" s="1048">
        <v>0</v>
      </c>
      <c r="P70" s="1053">
        <v>0</v>
      </c>
      <c r="Q70" s="1048">
        <v>94832</v>
      </c>
    </row>
    <row r="71" spans="2:17" s="10" customFormat="1" ht="12" customHeight="1">
      <c r="B71" s="94" t="s">
        <v>89</v>
      </c>
      <c r="C71" s="1046">
        <v>38907</v>
      </c>
      <c r="D71" s="1047">
        <v>194256</v>
      </c>
      <c r="E71" s="1047">
        <v>274</v>
      </c>
      <c r="F71" s="1047">
        <v>0</v>
      </c>
      <c r="G71" s="1047">
        <v>37</v>
      </c>
      <c r="H71" s="1047">
        <v>72</v>
      </c>
      <c r="I71" s="1047">
        <v>90</v>
      </c>
      <c r="J71" s="1047">
        <v>0</v>
      </c>
      <c r="K71" s="1048">
        <v>0</v>
      </c>
      <c r="L71" s="1048">
        <v>0</v>
      </c>
      <c r="M71" s="1049">
        <v>0</v>
      </c>
      <c r="N71" s="1048">
        <v>15298</v>
      </c>
      <c r="O71" s="1048">
        <v>141778</v>
      </c>
      <c r="P71" s="1053">
        <v>-314</v>
      </c>
      <c r="Q71" s="1048">
        <v>390398</v>
      </c>
    </row>
    <row r="72" spans="2:17" s="10" customFormat="1" ht="12" customHeight="1">
      <c r="B72" s="94" t="s">
        <v>91</v>
      </c>
      <c r="C72" s="1046">
        <v>0</v>
      </c>
      <c r="D72" s="1047">
        <v>0</v>
      </c>
      <c r="E72" s="1047">
        <v>0</v>
      </c>
      <c r="F72" s="1047">
        <v>0</v>
      </c>
      <c r="G72" s="1047">
        <v>0</v>
      </c>
      <c r="H72" s="1047">
        <v>0</v>
      </c>
      <c r="I72" s="1047">
        <v>0</v>
      </c>
      <c r="J72" s="1047">
        <v>0</v>
      </c>
      <c r="K72" s="1048">
        <v>0</v>
      </c>
      <c r="L72" s="1048">
        <v>0</v>
      </c>
      <c r="M72" s="1049">
        <v>0</v>
      </c>
      <c r="N72" s="1048">
        <v>0</v>
      </c>
      <c r="O72" s="1048">
        <v>0</v>
      </c>
      <c r="P72" s="1053">
        <v>0</v>
      </c>
      <c r="Q72" s="1048">
        <v>0</v>
      </c>
    </row>
    <row r="73" spans="2:17" s="10" customFormat="1" ht="12" customHeight="1">
      <c r="B73" s="94" t="s">
        <v>64</v>
      </c>
      <c r="C73" s="1046">
        <v>866572</v>
      </c>
      <c r="D73" s="1047">
        <v>2091165</v>
      </c>
      <c r="E73" s="1047">
        <v>0</v>
      </c>
      <c r="F73" s="1047">
        <v>0</v>
      </c>
      <c r="G73" s="1047">
        <v>0</v>
      </c>
      <c r="H73" s="1047">
        <v>0</v>
      </c>
      <c r="I73" s="1047">
        <v>0</v>
      </c>
      <c r="J73" s="1047">
        <v>0</v>
      </c>
      <c r="K73" s="1048">
        <v>0</v>
      </c>
      <c r="L73" s="1048">
        <v>0</v>
      </c>
      <c r="M73" s="1049">
        <v>0</v>
      </c>
      <c r="N73" s="1048">
        <v>0</v>
      </c>
      <c r="O73" s="1048">
        <v>0</v>
      </c>
      <c r="P73" s="1053">
        <v>0</v>
      </c>
      <c r="Q73" s="1048">
        <v>2957737</v>
      </c>
    </row>
    <row r="74" spans="2:17" s="10" customFormat="1" ht="12" customHeight="1">
      <c r="B74" s="94" t="s">
        <v>66</v>
      </c>
      <c r="C74" s="1046">
        <v>4656004</v>
      </c>
      <c r="D74" s="1047">
        <v>2172973</v>
      </c>
      <c r="E74" s="1047">
        <v>46604</v>
      </c>
      <c r="F74" s="1047">
        <v>0</v>
      </c>
      <c r="G74" s="1047">
        <v>0</v>
      </c>
      <c r="H74" s="1047">
        <v>0</v>
      </c>
      <c r="I74" s="1047">
        <v>0</v>
      </c>
      <c r="J74" s="1047">
        <v>0</v>
      </c>
      <c r="K74" s="1048">
        <v>0</v>
      </c>
      <c r="L74" s="1048">
        <v>0</v>
      </c>
      <c r="M74" s="1049">
        <v>487145</v>
      </c>
      <c r="N74" s="1048">
        <v>0</v>
      </c>
      <c r="O74" s="1048">
        <v>0</v>
      </c>
      <c r="P74" s="1053">
        <v>-53884</v>
      </c>
      <c r="Q74" s="1048">
        <v>7308842</v>
      </c>
    </row>
    <row r="75" spans="2:17" s="10" customFormat="1" ht="12" customHeight="1">
      <c r="B75" s="94" t="s">
        <v>93</v>
      </c>
      <c r="C75" s="1046">
        <v>83033</v>
      </c>
      <c r="D75" s="1047">
        <v>41710</v>
      </c>
      <c r="E75" s="1047">
        <v>29208</v>
      </c>
      <c r="F75" s="1047">
        <v>2508</v>
      </c>
      <c r="G75" s="1047">
        <v>0</v>
      </c>
      <c r="H75" s="1047">
        <v>0</v>
      </c>
      <c r="I75" s="1047">
        <v>0</v>
      </c>
      <c r="J75" s="1047">
        <v>2796</v>
      </c>
      <c r="K75" s="1048">
        <v>0</v>
      </c>
      <c r="L75" s="1048">
        <v>0</v>
      </c>
      <c r="M75" s="1049">
        <v>83</v>
      </c>
      <c r="N75" s="1048">
        <v>527861</v>
      </c>
      <c r="O75" s="1048">
        <v>18</v>
      </c>
      <c r="P75" s="1053">
        <v>-29204</v>
      </c>
      <c r="Q75" s="1048">
        <v>658013</v>
      </c>
    </row>
    <row r="76" spans="2:17" s="10" customFormat="1" ht="12" customHeight="1">
      <c r="B76" s="94" t="s">
        <v>74</v>
      </c>
      <c r="C76" s="1046">
        <v>512</v>
      </c>
      <c r="D76" s="1047">
        <v>59820</v>
      </c>
      <c r="E76" s="1047">
        <v>0</v>
      </c>
      <c r="F76" s="1047">
        <v>1301</v>
      </c>
      <c r="G76" s="1047">
        <v>0</v>
      </c>
      <c r="H76" s="1047">
        <v>0</v>
      </c>
      <c r="I76" s="1047">
        <v>0</v>
      </c>
      <c r="J76" s="1047">
        <v>0</v>
      </c>
      <c r="K76" s="1048">
        <v>0</v>
      </c>
      <c r="L76" s="1048">
        <v>0</v>
      </c>
      <c r="M76" s="1049">
        <v>0</v>
      </c>
      <c r="N76" s="1048">
        <v>71</v>
      </c>
      <c r="O76" s="1048">
        <v>0</v>
      </c>
      <c r="P76" s="1053">
        <v>0</v>
      </c>
      <c r="Q76" s="1048">
        <v>61704</v>
      </c>
    </row>
    <row r="77" spans="2:17" s="10" customFormat="1" ht="12" customHeight="1">
      <c r="B77" s="94" t="s">
        <v>94</v>
      </c>
      <c r="C77" s="1046">
        <v>1674</v>
      </c>
      <c r="D77" s="1047">
        <v>1268959</v>
      </c>
      <c r="E77" s="1047">
        <v>0</v>
      </c>
      <c r="F77" s="1047">
        <v>76735</v>
      </c>
      <c r="G77" s="1047">
        <v>73066</v>
      </c>
      <c r="H77" s="1047">
        <v>0</v>
      </c>
      <c r="I77" s="1047">
        <v>0</v>
      </c>
      <c r="J77" s="1047">
        <v>0</v>
      </c>
      <c r="K77" s="1048">
        <v>0</v>
      </c>
      <c r="L77" s="1048">
        <v>0</v>
      </c>
      <c r="M77" s="1049">
        <v>0</v>
      </c>
      <c r="N77" s="1048">
        <v>0</v>
      </c>
      <c r="O77" s="1048">
        <v>340403</v>
      </c>
      <c r="P77" s="1053">
        <v>-73066</v>
      </c>
      <c r="Q77" s="1048">
        <v>1687771</v>
      </c>
    </row>
    <row r="78" spans="2:17" s="10" customFormat="1" ht="12" customHeight="1">
      <c r="B78" s="94" t="s">
        <v>95</v>
      </c>
      <c r="C78" s="1046">
        <v>78033</v>
      </c>
      <c r="D78" s="1047">
        <v>2022290</v>
      </c>
      <c r="E78" s="1047">
        <v>0</v>
      </c>
      <c r="F78" s="1047">
        <v>0</v>
      </c>
      <c r="G78" s="1047">
        <v>25018</v>
      </c>
      <c r="H78" s="1047">
        <v>565</v>
      </c>
      <c r="I78" s="1047">
        <v>196</v>
      </c>
      <c r="J78" s="1047">
        <v>769</v>
      </c>
      <c r="K78" s="1054">
        <v>3</v>
      </c>
      <c r="L78" s="1054">
        <v>0</v>
      </c>
      <c r="M78" s="1055">
        <v>0</v>
      </c>
      <c r="N78" s="1048">
        <v>0</v>
      </c>
      <c r="O78" s="1048">
        <v>41347</v>
      </c>
      <c r="P78" s="1053">
        <v>-25016</v>
      </c>
      <c r="Q78" s="1048">
        <v>2143205</v>
      </c>
    </row>
    <row r="79" spans="2:17" s="10" customFormat="1" ht="12" customHeight="1">
      <c r="B79" s="94" t="s">
        <v>53</v>
      </c>
      <c r="C79" s="1046">
        <v>0</v>
      </c>
      <c r="D79" s="1047">
        <v>0</v>
      </c>
      <c r="E79" s="1047">
        <v>0</v>
      </c>
      <c r="F79" s="1047">
        <v>5851</v>
      </c>
      <c r="G79" s="1047">
        <v>0</v>
      </c>
      <c r="H79" s="1047">
        <v>0</v>
      </c>
      <c r="I79" s="1047">
        <v>310700</v>
      </c>
      <c r="J79" s="1047">
        <v>0</v>
      </c>
      <c r="K79" s="1048">
        <v>0</v>
      </c>
      <c r="L79" s="1048">
        <v>0</v>
      </c>
      <c r="M79" s="1055">
        <v>0</v>
      </c>
      <c r="N79" s="1048">
        <v>0</v>
      </c>
      <c r="O79" s="1048">
        <v>2217</v>
      </c>
      <c r="P79" s="1053">
        <v>-318768</v>
      </c>
      <c r="Q79" s="1048">
        <v>0</v>
      </c>
    </row>
    <row r="80" spans="2:17" s="10" customFormat="1" ht="12" customHeight="1">
      <c r="B80" s="96" t="s">
        <v>97</v>
      </c>
      <c r="C80" s="1056">
        <v>8650835</v>
      </c>
      <c r="D80" s="95">
        <v>443</v>
      </c>
      <c r="E80" s="95">
        <v>0</v>
      </c>
      <c r="F80" s="95">
        <v>0</v>
      </c>
      <c r="G80" s="95">
        <v>0</v>
      </c>
      <c r="H80" s="95">
        <v>0</v>
      </c>
      <c r="I80" s="95">
        <v>2774798</v>
      </c>
      <c r="J80" s="1063">
        <v>0</v>
      </c>
      <c r="K80" s="1054">
        <v>0</v>
      </c>
      <c r="L80" s="1054">
        <v>0</v>
      </c>
      <c r="M80" s="1055">
        <v>0</v>
      </c>
      <c r="N80" s="1054">
        <v>0</v>
      </c>
      <c r="O80" s="1054">
        <v>20425463</v>
      </c>
      <c r="P80" s="1054">
        <v>-28344004</v>
      </c>
      <c r="Q80" s="1057">
        <v>3507535</v>
      </c>
    </row>
    <row r="81" spans="2:17" s="10" customFormat="1" ht="12" customHeight="1">
      <c r="B81" s="96" t="s">
        <v>98</v>
      </c>
      <c r="C81" s="1056">
        <v>5206842</v>
      </c>
      <c r="D81" s="95">
        <v>0</v>
      </c>
      <c r="E81" s="95">
        <v>0</v>
      </c>
      <c r="F81" s="95">
        <v>320143</v>
      </c>
      <c r="G81" s="95">
        <v>283450</v>
      </c>
      <c r="H81" s="95">
        <v>64539</v>
      </c>
      <c r="I81" s="95">
        <v>4609252</v>
      </c>
      <c r="J81" s="95">
        <v>319382</v>
      </c>
      <c r="K81" s="1057">
        <v>188233</v>
      </c>
      <c r="L81" s="1057">
        <v>0</v>
      </c>
      <c r="M81" s="1058">
        <v>242</v>
      </c>
      <c r="N81" s="1057">
        <v>769</v>
      </c>
      <c r="O81" s="1057">
        <v>8390</v>
      </c>
      <c r="P81" s="1057">
        <v>-283451</v>
      </c>
      <c r="Q81" s="1057">
        <v>10717791</v>
      </c>
    </row>
    <row r="82" spans="2:17" ht="12" customHeight="1">
      <c r="B82" s="96" t="s">
        <v>99</v>
      </c>
      <c r="C82" s="1056">
        <v>1003688</v>
      </c>
      <c r="D82" s="1059">
        <v>8619564</v>
      </c>
      <c r="E82" s="95">
        <v>690868</v>
      </c>
      <c r="F82" s="95">
        <v>181778</v>
      </c>
      <c r="G82" s="95">
        <v>21</v>
      </c>
      <c r="H82" s="95">
        <v>840</v>
      </c>
      <c r="I82" s="95">
        <v>7287</v>
      </c>
      <c r="J82" s="95">
        <v>86561</v>
      </c>
      <c r="K82" s="1060">
        <v>4956</v>
      </c>
      <c r="L82" s="1060">
        <v>0</v>
      </c>
      <c r="M82" s="1061">
        <v>60</v>
      </c>
      <c r="N82" s="1060">
        <v>5620</v>
      </c>
      <c r="O82" s="1060">
        <v>6690</v>
      </c>
      <c r="P82" s="1060">
        <v>796557</v>
      </c>
      <c r="Q82" s="1062">
        <v>11404490</v>
      </c>
    </row>
    <row r="83" spans="2:17" ht="12" customHeight="1">
      <c r="B83" s="96" t="s">
        <v>100</v>
      </c>
      <c r="C83" s="1056">
        <v>74864</v>
      </c>
      <c r="D83" s="95">
        <v>145815</v>
      </c>
      <c r="E83" s="95">
        <v>20497</v>
      </c>
      <c r="F83" s="95">
        <v>753</v>
      </c>
      <c r="G83" s="95">
        <v>0</v>
      </c>
      <c r="H83" s="95">
        <v>3656</v>
      </c>
      <c r="I83" s="95">
        <v>43134</v>
      </c>
      <c r="J83" s="95">
        <v>0</v>
      </c>
      <c r="K83" s="1060">
        <v>0</v>
      </c>
      <c r="L83" s="1060">
        <v>0</v>
      </c>
      <c r="M83" s="1061">
        <v>0</v>
      </c>
      <c r="N83" s="1060">
        <v>4122</v>
      </c>
      <c r="O83" s="1060">
        <v>6904</v>
      </c>
      <c r="P83" s="1060">
        <v>-20499</v>
      </c>
      <c r="Q83" s="1062">
        <v>279246</v>
      </c>
    </row>
    <row r="84" spans="2:17">
      <c r="B84" s="97" t="s">
        <v>232</v>
      </c>
      <c r="C84" s="98">
        <f t="shared" ref="C84:Q84" si="7">C50+C66</f>
        <v>23517939</v>
      </c>
      <c r="D84" s="98">
        <f t="shared" si="7"/>
        <v>22154315</v>
      </c>
      <c r="E84" s="98">
        <f t="shared" si="7"/>
        <v>1006145</v>
      </c>
      <c r="F84" s="98">
        <f t="shared" si="7"/>
        <v>785064</v>
      </c>
      <c r="G84" s="98">
        <f t="shared" si="7"/>
        <v>401980</v>
      </c>
      <c r="H84" s="98">
        <f t="shared" si="7"/>
        <v>90053</v>
      </c>
      <c r="I84" s="98">
        <f t="shared" si="7"/>
        <v>9149531</v>
      </c>
      <c r="J84" s="932">
        <f t="shared" si="7"/>
        <v>815075</v>
      </c>
      <c r="K84" s="98">
        <f t="shared" si="7"/>
        <v>239477</v>
      </c>
      <c r="L84" s="98">
        <v>0</v>
      </c>
      <c r="M84" s="98">
        <f t="shared" si="7"/>
        <v>617173</v>
      </c>
      <c r="N84" s="98">
        <f t="shared" si="7"/>
        <v>1395482</v>
      </c>
      <c r="O84" s="98">
        <f t="shared" si="7"/>
        <v>25578638</v>
      </c>
      <c r="P84" s="98">
        <f t="shared" si="7"/>
        <v>-30289883</v>
      </c>
      <c r="Q84" s="932">
        <f t="shared" si="7"/>
        <v>55460989</v>
      </c>
    </row>
  </sheetData>
  <pageMargins left="0.25" right="0.25" top="0.75" bottom="0.75" header="0.3" footer="0.3"/>
  <pageSetup paperSize="9" scale="59" fitToHeight="2" orientation="landscape" r:id="rId1"/>
  <rowBreaks count="1" manualBreakCount="1">
    <brk id="47" max="16"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Planilha12"/>
  <dimension ref="B4:R110"/>
  <sheetViews>
    <sheetView view="pageBreakPreview" topLeftCell="C3" zoomScaleNormal="100" zoomScaleSheetLayoutView="100" workbookViewId="0">
      <selection activeCell="U12" sqref="U12"/>
    </sheetView>
  </sheetViews>
  <sheetFormatPr defaultColWidth="9.140625" defaultRowHeight="15"/>
  <cols>
    <col min="1" max="1" width="5.7109375" style="1" customWidth="1"/>
    <col min="2" max="2" width="41.140625" style="1" customWidth="1"/>
    <col min="3" max="3" width="15.7109375" style="10" customWidth="1"/>
    <col min="4" max="11" width="11.7109375" style="1" customWidth="1"/>
    <col min="12" max="12" width="13.5703125" style="1" customWidth="1"/>
    <col min="13" max="13" width="13.7109375" style="1" customWidth="1"/>
    <col min="14" max="17" width="11.7109375" style="1" customWidth="1"/>
    <col min="18" max="18" width="2.5703125" style="1" customWidth="1"/>
    <col min="19" max="16384" width="9.140625" style="1"/>
  </cols>
  <sheetData>
    <row r="4" spans="2:17" ht="35.25" customHeight="1"/>
    <row r="6" spans="2:17" s="10" customFormat="1" ht="13.5">
      <c r="B6" s="48"/>
      <c r="C6" s="48"/>
      <c r="D6" s="48"/>
      <c r="E6" s="48"/>
      <c r="F6" s="48"/>
      <c r="G6" s="48"/>
      <c r="H6" s="48"/>
      <c r="I6" s="48"/>
      <c r="J6" s="48"/>
      <c r="K6" s="48"/>
      <c r="L6" s="48"/>
      <c r="M6" s="48"/>
      <c r="N6" s="48"/>
      <c r="O6" s="48"/>
      <c r="P6" s="48"/>
      <c r="Q6" s="99" t="s">
        <v>44</v>
      </c>
    </row>
    <row r="7" spans="2:17" ht="36">
      <c r="B7" s="88" t="s">
        <v>347</v>
      </c>
      <c r="C7" s="89" t="s">
        <v>341</v>
      </c>
      <c r="D7" s="90" t="s">
        <v>307</v>
      </c>
      <c r="E7" s="90" t="s">
        <v>308</v>
      </c>
      <c r="F7" s="90" t="s">
        <v>309</v>
      </c>
      <c r="G7" s="89" t="s">
        <v>310</v>
      </c>
      <c r="H7" s="89" t="s">
        <v>311</v>
      </c>
      <c r="I7" s="89" t="s">
        <v>312</v>
      </c>
      <c r="J7" s="89" t="s">
        <v>313</v>
      </c>
      <c r="K7" s="89" t="s">
        <v>314</v>
      </c>
      <c r="L7" s="89" t="s">
        <v>854</v>
      </c>
      <c r="M7" s="89" t="s">
        <v>342</v>
      </c>
      <c r="N7" s="89" t="s">
        <v>316</v>
      </c>
      <c r="O7" s="90" t="s">
        <v>317</v>
      </c>
      <c r="P7" s="91" t="s">
        <v>343</v>
      </c>
      <c r="Q7" s="90" t="s">
        <v>319</v>
      </c>
    </row>
    <row r="8" spans="2:17" ht="12" customHeight="1">
      <c r="B8" s="100" t="s">
        <v>49</v>
      </c>
      <c r="C8" s="101">
        <f t="shared" ref="C8:Q8" si="0">SUM(C9:C28)</f>
        <v>4691708</v>
      </c>
      <c r="D8" s="101">
        <f t="shared" si="0"/>
        <v>6511138</v>
      </c>
      <c r="E8" s="101">
        <f t="shared" si="0"/>
        <v>0</v>
      </c>
      <c r="F8" s="101">
        <f t="shared" si="0"/>
        <v>116410</v>
      </c>
      <c r="G8" s="101">
        <f t="shared" si="0"/>
        <v>0</v>
      </c>
      <c r="H8" s="101">
        <f t="shared" si="0"/>
        <v>13282</v>
      </c>
      <c r="I8" s="101">
        <f t="shared" si="0"/>
        <v>704854</v>
      </c>
      <c r="J8" s="101">
        <f t="shared" si="0"/>
        <v>96739</v>
      </c>
      <c r="K8" s="101">
        <f t="shared" si="0"/>
        <v>4916</v>
      </c>
      <c r="L8" s="101">
        <f>SUM(L9:L28)</f>
        <v>5957</v>
      </c>
      <c r="M8" s="101">
        <f t="shared" si="0"/>
        <v>31316</v>
      </c>
      <c r="N8" s="101">
        <f t="shared" si="0"/>
        <v>1256351</v>
      </c>
      <c r="O8" s="101">
        <f t="shared" si="0"/>
        <v>41979</v>
      </c>
      <c r="P8" s="101">
        <f t="shared" si="0"/>
        <v>-2594794</v>
      </c>
      <c r="Q8" s="101">
        <f t="shared" si="0"/>
        <v>10879856</v>
      </c>
    </row>
    <row r="9" spans="2:17" ht="12" customHeight="1">
      <c r="B9" s="102" t="s">
        <v>348</v>
      </c>
      <c r="C9" s="1064">
        <v>130456</v>
      </c>
      <c r="D9" s="1064">
        <v>274757</v>
      </c>
      <c r="E9" s="1065" t="s">
        <v>349</v>
      </c>
      <c r="F9" s="1065">
        <v>447</v>
      </c>
      <c r="G9" s="1066" t="s">
        <v>350</v>
      </c>
      <c r="H9" s="1065" t="s">
        <v>350</v>
      </c>
      <c r="I9" s="1065" t="s">
        <v>349</v>
      </c>
      <c r="J9" s="1065" t="s">
        <v>351</v>
      </c>
      <c r="K9" s="1065" t="s">
        <v>350</v>
      </c>
      <c r="L9" s="1065" t="s">
        <v>351</v>
      </c>
      <c r="M9" s="1065" t="s">
        <v>349</v>
      </c>
      <c r="N9" s="1064">
        <v>4914</v>
      </c>
      <c r="O9" s="1064">
        <v>22748</v>
      </c>
      <c r="P9" s="1067" t="s">
        <v>352</v>
      </c>
      <c r="Q9" s="1064">
        <v>433322</v>
      </c>
    </row>
    <row r="10" spans="2:17" ht="12" customHeight="1">
      <c r="B10" s="102" t="s">
        <v>353</v>
      </c>
      <c r="C10" s="1064">
        <v>9271</v>
      </c>
      <c r="D10" s="1064">
        <v>14060</v>
      </c>
      <c r="E10" s="1065" t="s">
        <v>349</v>
      </c>
      <c r="F10" s="1065" t="s">
        <v>350</v>
      </c>
      <c r="G10" s="1066" t="s">
        <v>350</v>
      </c>
      <c r="H10" s="1065">
        <v>126</v>
      </c>
      <c r="I10" s="1064">
        <v>9465</v>
      </c>
      <c r="J10" s="1065">
        <v>499</v>
      </c>
      <c r="K10" s="1065">
        <v>135</v>
      </c>
      <c r="L10" s="1065">
        <v>524</v>
      </c>
      <c r="M10" s="1065">
        <v>157</v>
      </c>
      <c r="N10" s="1065">
        <v>389</v>
      </c>
      <c r="O10" s="1064">
        <v>1737</v>
      </c>
      <c r="P10" s="1067">
        <v>-35053</v>
      </c>
      <c r="Q10" s="1064">
        <v>1310</v>
      </c>
    </row>
    <row r="11" spans="2:17" ht="12" customHeight="1">
      <c r="B11" s="102" t="s">
        <v>55</v>
      </c>
      <c r="C11" s="1064">
        <v>310728</v>
      </c>
      <c r="D11" s="1064">
        <v>1819691</v>
      </c>
      <c r="E11" s="1065" t="s">
        <v>349</v>
      </c>
      <c r="F11" s="1064">
        <v>3957</v>
      </c>
      <c r="G11" s="1066" t="s">
        <v>350</v>
      </c>
      <c r="H11" s="1064">
        <v>9358</v>
      </c>
      <c r="I11" s="1064">
        <v>51362</v>
      </c>
      <c r="J11" s="1064">
        <v>21417</v>
      </c>
      <c r="K11" s="1065">
        <v>556</v>
      </c>
      <c r="L11" s="1065">
        <v>86</v>
      </c>
      <c r="M11" s="1064">
        <v>6713</v>
      </c>
      <c r="N11" s="1064">
        <v>373864</v>
      </c>
      <c r="O11" s="1064">
        <v>5333</v>
      </c>
      <c r="P11" s="1067">
        <v>-235892</v>
      </c>
      <c r="Q11" s="1064">
        <v>2367173</v>
      </c>
    </row>
    <row r="12" spans="2:17" ht="12" customHeight="1">
      <c r="B12" s="102" t="s">
        <v>354</v>
      </c>
      <c r="C12" s="1064">
        <v>44162</v>
      </c>
      <c r="D12" s="1064">
        <v>43325</v>
      </c>
      <c r="E12" s="1065" t="s">
        <v>349</v>
      </c>
      <c r="F12" s="1065" t="s">
        <v>350</v>
      </c>
      <c r="G12" s="1066" t="s">
        <v>350</v>
      </c>
      <c r="H12" s="1065">
        <v>102</v>
      </c>
      <c r="I12" s="1064">
        <v>15135</v>
      </c>
      <c r="J12" s="1064">
        <v>15632</v>
      </c>
      <c r="K12" s="1065">
        <v>341</v>
      </c>
      <c r="L12" s="1065">
        <v>166</v>
      </c>
      <c r="M12" s="1065">
        <v>573</v>
      </c>
      <c r="N12" s="1064">
        <v>4778</v>
      </c>
      <c r="O12" s="1065" t="s">
        <v>355</v>
      </c>
      <c r="P12" s="1067">
        <v>-166</v>
      </c>
      <c r="Q12" s="1064">
        <v>124048</v>
      </c>
    </row>
    <row r="13" spans="2:17" ht="12" customHeight="1">
      <c r="B13" s="102" t="s">
        <v>144</v>
      </c>
      <c r="C13" s="1064">
        <v>24783</v>
      </c>
      <c r="D13" s="1064">
        <v>289334</v>
      </c>
      <c r="E13" s="1065" t="s">
        <v>349</v>
      </c>
      <c r="F13" s="1064">
        <v>1620</v>
      </c>
      <c r="G13" s="1066" t="s">
        <v>350</v>
      </c>
      <c r="H13" s="1065">
        <v>98</v>
      </c>
      <c r="I13" s="1064">
        <v>7027</v>
      </c>
      <c r="J13" s="1064">
        <v>3408</v>
      </c>
      <c r="K13" s="1065">
        <v>177</v>
      </c>
      <c r="L13" s="1065">
        <v>161</v>
      </c>
      <c r="M13" s="1065">
        <v>284</v>
      </c>
      <c r="N13" s="1064">
        <v>8207</v>
      </c>
      <c r="O13" s="1065">
        <v>913</v>
      </c>
      <c r="P13" s="1067">
        <v>-161</v>
      </c>
      <c r="Q13" s="1064">
        <v>335851</v>
      </c>
    </row>
    <row r="14" spans="2:17" ht="12" customHeight="1">
      <c r="B14" s="102" t="s">
        <v>63</v>
      </c>
      <c r="C14" s="1064">
        <v>553320</v>
      </c>
      <c r="D14" s="1064">
        <v>3578</v>
      </c>
      <c r="E14" s="1065" t="s">
        <v>349</v>
      </c>
      <c r="F14" s="1065" t="s">
        <v>350</v>
      </c>
      <c r="G14" s="1066" t="s">
        <v>350</v>
      </c>
      <c r="H14" s="1065" t="s">
        <v>350</v>
      </c>
      <c r="I14" s="1064">
        <v>133884</v>
      </c>
      <c r="J14" s="1065" t="s">
        <v>351</v>
      </c>
      <c r="K14" s="1065" t="s">
        <v>350</v>
      </c>
      <c r="L14" s="1065">
        <v>5020</v>
      </c>
      <c r="M14" s="1064">
        <v>4936</v>
      </c>
      <c r="N14" s="1065" t="s">
        <v>349</v>
      </c>
      <c r="O14" s="1065" t="s">
        <v>355</v>
      </c>
      <c r="P14" s="1067">
        <v>-5020</v>
      </c>
      <c r="Q14" s="1064">
        <v>695718</v>
      </c>
    </row>
    <row r="15" spans="2:17" ht="12" customHeight="1">
      <c r="B15" s="102" t="s">
        <v>65</v>
      </c>
      <c r="C15" s="1064">
        <v>1130362</v>
      </c>
      <c r="D15" s="1064">
        <v>1091963</v>
      </c>
      <c r="E15" s="1065" t="s">
        <v>349</v>
      </c>
      <c r="F15" s="1065" t="s">
        <v>350</v>
      </c>
      <c r="G15" s="1066" t="s">
        <v>350</v>
      </c>
      <c r="H15" s="1064">
        <v>3530</v>
      </c>
      <c r="I15" s="1064">
        <v>50697</v>
      </c>
      <c r="J15" s="1065" t="s">
        <v>351</v>
      </c>
      <c r="K15" s="1065" t="s">
        <v>350</v>
      </c>
      <c r="L15" s="1065" t="s">
        <v>351</v>
      </c>
      <c r="M15" s="1065" t="s">
        <v>349</v>
      </c>
      <c r="N15" s="1065" t="s">
        <v>349</v>
      </c>
      <c r="O15" s="1065" t="s">
        <v>355</v>
      </c>
      <c r="P15" s="1067" t="s">
        <v>352</v>
      </c>
      <c r="Q15" s="1064">
        <v>2276552</v>
      </c>
    </row>
    <row r="16" spans="2:17" ht="12" customHeight="1">
      <c r="B16" s="102" t="s">
        <v>356</v>
      </c>
      <c r="C16" s="1064">
        <v>1459433</v>
      </c>
      <c r="D16" s="1064">
        <v>663654</v>
      </c>
      <c r="E16" s="1065" t="s">
        <v>349</v>
      </c>
      <c r="F16" s="1065" t="s">
        <v>350</v>
      </c>
      <c r="G16" s="1066" t="s">
        <v>350</v>
      </c>
      <c r="H16" s="1065" t="s">
        <v>350</v>
      </c>
      <c r="I16" s="1064">
        <v>21708</v>
      </c>
      <c r="J16" s="1064">
        <v>36982</v>
      </c>
      <c r="K16" s="1064">
        <v>3688</v>
      </c>
      <c r="L16" s="1064" t="s">
        <v>351</v>
      </c>
      <c r="M16" s="1064">
        <v>17527</v>
      </c>
      <c r="N16" s="1064">
        <v>137473</v>
      </c>
      <c r="O16" s="1064">
        <v>3878</v>
      </c>
      <c r="P16" s="1067">
        <v>-2340468</v>
      </c>
      <c r="Q16" s="1064">
        <v>3875</v>
      </c>
    </row>
    <row r="17" spans="2:17" ht="12" customHeight="1">
      <c r="B17" s="102" t="s">
        <v>357</v>
      </c>
      <c r="C17" s="1064">
        <v>26233</v>
      </c>
      <c r="D17" s="1064">
        <v>70990</v>
      </c>
      <c r="E17" s="1065" t="s">
        <v>349</v>
      </c>
      <c r="F17" s="1065" t="s">
        <v>350</v>
      </c>
      <c r="G17" s="1066" t="s">
        <v>350</v>
      </c>
      <c r="H17" s="1065" t="s">
        <v>350</v>
      </c>
      <c r="I17" s="1065" t="s">
        <v>349</v>
      </c>
      <c r="J17" s="1065" t="s">
        <v>351</v>
      </c>
      <c r="K17" s="1065" t="s">
        <v>350</v>
      </c>
      <c r="L17" s="1065" t="s">
        <v>351</v>
      </c>
      <c r="M17" s="1065" t="s">
        <v>349</v>
      </c>
      <c r="N17" s="1065">
        <v>147</v>
      </c>
      <c r="O17" s="1064">
        <v>4617</v>
      </c>
      <c r="P17" s="1067" t="s">
        <v>352</v>
      </c>
      <c r="Q17" s="1064">
        <v>101987</v>
      </c>
    </row>
    <row r="18" spans="2:17" ht="12" customHeight="1">
      <c r="B18" s="102" t="s">
        <v>71</v>
      </c>
      <c r="C18" s="1064">
        <v>18988</v>
      </c>
      <c r="D18" s="1064">
        <v>10981</v>
      </c>
      <c r="E18" s="1065" t="s">
        <v>349</v>
      </c>
      <c r="F18" s="1065" t="s">
        <v>350</v>
      </c>
      <c r="G18" s="1066" t="s">
        <v>350</v>
      </c>
      <c r="H18" s="1065" t="s">
        <v>350</v>
      </c>
      <c r="I18" s="1065" t="s">
        <v>349</v>
      </c>
      <c r="J18" s="1065">
        <v>855</v>
      </c>
      <c r="K18" s="1065" t="s">
        <v>350</v>
      </c>
      <c r="L18" s="1065" t="s">
        <v>351</v>
      </c>
      <c r="M18" s="1065">
        <v>386</v>
      </c>
      <c r="N18" s="1065" t="s">
        <v>349</v>
      </c>
      <c r="O18" s="1065" t="s">
        <v>355</v>
      </c>
      <c r="P18" s="1067" t="s">
        <v>352</v>
      </c>
      <c r="Q18" s="1064">
        <v>31210</v>
      </c>
    </row>
    <row r="19" spans="2:17" ht="12" customHeight="1">
      <c r="B19" s="102" t="s">
        <v>73</v>
      </c>
      <c r="C19" s="1064">
        <v>2896</v>
      </c>
      <c r="D19" s="1064">
        <v>147772</v>
      </c>
      <c r="E19" s="1065" t="s">
        <v>349</v>
      </c>
      <c r="F19" s="1065">
        <v>215</v>
      </c>
      <c r="G19" s="1066" t="s">
        <v>350</v>
      </c>
      <c r="H19" s="1065" t="s">
        <v>350</v>
      </c>
      <c r="I19" s="1065" t="s">
        <v>349</v>
      </c>
      <c r="J19" s="1064">
        <v>3765</v>
      </c>
      <c r="K19" s="1065" t="s">
        <v>350</v>
      </c>
      <c r="L19" s="1065" t="s">
        <v>351</v>
      </c>
      <c r="M19" s="1065">
        <v>571</v>
      </c>
      <c r="N19" s="1065" t="s">
        <v>349</v>
      </c>
      <c r="O19" s="1065" t="s">
        <v>355</v>
      </c>
      <c r="P19" s="1067" t="s">
        <v>352</v>
      </c>
      <c r="Q19" s="1064">
        <v>155219</v>
      </c>
    </row>
    <row r="20" spans="2:17" ht="12" customHeight="1">
      <c r="B20" s="102" t="s">
        <v>358</v>
      </c>
      <c r="C20" s="1064">
        <v>10950</v>
      </c>
      <c r="D20" s="1065" t="s">
        <v>355</v>
      </c>
      <c r="E20" s="1065" t="s">
        <v>349</v>
      </c>
      <c r="F20" s="1064">
        <v>107382</v>
      </c>
      <c r="G20" s="1066" t="s">
        <v>350</v>
      </c>
      <c r="H20" s="1065" t="s">
        <v>350</v>
      </c>
      <c r="I20" s="1065" t="s">
        <v>349</v>
      </c>
      <c r="J20" s="1064">
        <v>5356</v>
      </c>
      <c r="K20" s="1065" t="s">
        <v>350</v>
      </c>
      <c r="L20" s="1065" t="s">
        <v>351</v>
      </c>
      <c r="M20" s="1065" t="s">
        <v>349</v>
      </c>
      <c r="N20" s="1065" t="s">
        <v>349</v>
      </c>
      <c r="O20" s="1065" t="s">
        <v>355</v>
      </c>
      <c r="P20" s="1067" t="s">
        <v>352</v>
      </c>
      <c r="Q20" s="1064">
        <v>123688</v>
      </c>
    </row>
    <row r="21" spans="2:17" ht="12" customHeight="1">
      <c r="B21" s="102" t="s">
        <v>359</v>
      </c>
      <c r="C21" s="1065" t="s">
        <v>360</v>
      </c>
      <c r="D21" s="1064">
        <v>937032</v>
      </c>
      <c r="E21" s="1065" t="s">
        <v>349</v>
      </c>
      <c r="F21" s="1065" t="s">
        <v>350</v>
      </c>
      <c r="G21" s="1066" t="s">
        <v>350</v>
      </c>
      <c r="H21" s="1065" t="s">
        <v>350</v>
      </c>
      <c r="I21" s="1065" t="s">
        <v>349</v>
      </c>
      <c r="J21" s="1065" t="s">
        <v>351</v>
      </c>
      <c r="K21" s="1065" t="s">
        <v>350</v>
      </c>
      <c r="L21" s="1065" t="s">
        <v>351</v>
      </c>
      <c r="M21" s="1065" t="s">
        <v>349</v>
      </c>
      <c r="N21" s="1065" t="s">
        <v>349</v>
      </c>
      <c r="O21" s="1065" t="s">
        <v>355</v>
      </c>
      <c r="P21" s="1067" t="s">
        <v>352</v>
      </c>
      <c r="Q21" s="1064">
        <v>937032</v>
      </c>
    </row>
    <row r="22" spans="2:17" ht="12" customHeight="1">
      <c r="B22" s="102" t="s">
        <v>81</v>
      </c>
      <c r="C22" s="1064">
        <v>14012</v>
      </c>
      <c r="D22" s="1064">
        <v>52649</v>
      </c>
      <c r="E22" s="1065" t="s">
        <v>349</v>
      </c>
      <c r="F22" s="1065">
        <v>284</v>
      </c>
      <c r="G22" s="1066" t="s">
        <v>350</v>
      </c>
      <c r="H22" s="1065">
        <v>68</v>
      </c>
      <c r="I22" s="1065">
        <v>639</v>
      </c>
      <c r="J22" s="1065">
        <v>172</v>
      </c>
      <c r="K22" s="1065" t="s">
        <v>350</v>
      </c>
      <c r="L22" s="1065" t="s">
        <v>351</v>
      </c>
      <c r="M22" s="1065" t="s">
        <v>349</v>
      </c>
      <c r="N22" s="1065">
        <v>195</v>
      </c>
      <c r="O22" s="1065">
        <v>676</v>
      </c>
      <c r="P22" s="1067" t="s">
        <v>352</v>
      </c>
      <c r="Q22" s="1064">
        <v>68695</v>
      </c>
    </row>
    <row r="23" spans="2:17" ht="12" customHeight="1">
      <c r="B23" s="926" t="s">
        <v>68</v>
      </c>
      <c r="C23" s="1065" t="s">
        <v>360</v>
      </c>
      <c r="D23" s="1065" t="s">
        <v>355</v>
      </c>
      <c r="E23" s="1065" t="s">
        <v>349</v>
      </c>
      <c r="F23" s="1065" t="s">
        <v>350</v>
      </c>
      <c r="G23" s="1066" t="s">
        <v>350</v>
      </c>
      <c r="H23" s="1065" t="s">
        <v>350</v>
      </c>
      <c r="I23" s="1065" t="s">
        <v>349</v>
      </c>
      <c r="J23" s="1065" t="s">
        <v>351</v>
      </c>
      <c r="K23" s="1065" t="s">
        <v>350</v>
      </c>
      <c r="L23" s="1065" t="s">
        <v>351</v>
      </c>
      <c r="M23" s="1065" t="s">
        <v>349</v>
      </c>
      <c r="N23" s="1064">
        <v>711628</v>
      </c>
      <c r="O23" s="1065" t="s">
        <v>355</v>
      </c>
      <c r="P23" s="1067" t="s">
        <v>352</v>
      </c>
      <c r="Q23" s="1064">
        <v>711628</v>
      </c>
    </row>
    <row r="24" spans="2:17" ht="12" customHeight="1">
      <c r="B24" s="102" t="s">
        <v>361</v>
      </c>
      <c r="C24" s="1064">
        <v>286307</v>
      </c>
      <c r="D24" s="1064">
        <v>221352</v>
      </c>
      <c r="E24" s="1065" t="s">
        <v>349</v>
      </c>
      <c r="F24" s="1064">
        <v>2505</v>
      </c>
      <c r="G24" s="1066" t="s">
        <v>350</v>
      </c>
      <c r="H24" s="1065" t="s">
        <v>350</v>
      </c>
      <c r="I24" s="1064">
        <v>414937</v>
      </c>
      <c r="J24" s="1064">
        <v>8653</v>
      </c>
      <c r="K24" s="1065">
        <v>19</v>
      </c>
      <c r="L24" s="1065" t="s">
        <v>351</v>
      </c>
      <c r="M24" s="1065">
        <v>169</v>
      </c>
      <c r="N24" s="1064">
        <v>14756</v>
      </c>
      <c r="O24" s="1064">
        <v>2077</v>
      </c>
      <c r="P24" s="1067" t="s">
        <v>352</v>
      </c>
      <c r="Q24" s="1064">
        <v>950775</v>
      </c>
    </row>
    <row r="25" spans="2:17" ht="12" customHeight="1">
      <c r="B25" s="102" t="s">
        <v>362</v>
      </c>
      <c r="C25" s="1065" t="s">
        <v>360</v>
      </c>
      <c r="D25" s="1065" t="s">
        <v>355</v>
      </c>
      <c r="E25" s="1065" t="s">
        <v>349</v>
      </c>
      <c r="F25" s="1065" t="s">
        <v>350</v>
      </c>
      <c r="G25" s="1066" t="s">
        <v>350</v>
      </c>
      <c r="H25" s="1065" t="s">
        <v>350</v>
      </c>
      <c r="I25" s="1065" t="s">
        <v>349</v>
      </c>
      <c r="J25" s="1065" t="s">
        <v>351</v>
      </c>
      <c r="K25" s="1065" t="s">
        <v>350</v>
      </c>
      <c r="L25" s="1065" t="s">
        <v>351</v>
      </c>
      <c r="M25" s="1065" t="s">
        <v>349</v>
      </c>
      <c r="N25" s="1065" t="s">
        <v>349</v>
      </c>
      <c r="O25" s="1065" t="s">
        <v>355</v>
      </c>
      <c r="P25" s="1067" t="s">
        <v>352</v>
      </c>
      <c r="Q25" s="1065" t="s">
        <v>355</v>
      </c>
    </row>
    <row r="26" spans="2:17" ht="12" customHeight="1">
      <c r="B26" s="102" t="s">
        <v>85</v>
      </c>
      <c r="C26" s="1065" t="s">
        <v>363</v>
      </c>
      <c r="D26" s="1064">
        <v>870000</v>
      </c>
      <c r="E26" s="1065" t="s">
        <v>363</v>
      </c>
      <c r="F26" s="1065" t="s">
        <v>363</v>
      </c>
      <c r="G26" s="1066" t="s">
        <v>363</v>
      </c>
      <c r="H26" s="1065" t="s">
        <v>363</v>
      </c>
      <c r="I26" s="1065" t="s">
        <v>349</v>
      </c>
      <c r="J26" s="1065" t="s">
        <v>363</v>
      </c>
      <c r="K26" s="1065" t="s">
        <v>363</v>
      </c>
      <c r="L26" s="1065" t="s">
        <v>351</v>
      </c>
      <c r="M26" s="1065" t="s">
        <v>349</v>
      </c>
      <c r="N26" s="1065" t="s">
        <v>363</v>
      </c>
      <c r="O26" s="1065" t="s">
        <v>363</v>
      </c>
      <c r="P26" s="1067" t="s">
        <v>363</v>
      </c>
      <c r="Q26" s="1064">
        <v>870000</v>
      </c>
    </row>
    <row r="27" spans="2:17" ht="12" customHeight="1">
      <c r="B27" s="102" t="s">
        <v>86</v>
      </c>
      <c r="C27" s="1065" t="s">
        <v>360</v>
      </c>
      <c r="D27" s="1065" t="s">
        <v>363</v>
      </c>
      <c r="E27" s="1065" t="s">
        <v>349</v>
      </c>
      <c r="F27" s="1065" t="s">
        <v>350</v>
      </c>
      <c r="G27" s="1066" t="s">
        <v>350</v>
      </c>
      <c r="H27" s="1065" t="s">
        <v>350</v>
      </c>
      <c r="I27" s="1065" t="s">
        <v>349</v>
      </c>
      <c r="J27" s="1065" t="s">
        <v>351</v>
      </c>
      <c r="K27" s="1065" t="s">
        <v>350</v>
      </c>
      <c r="L27" s="1065" t="s">
        <v>351</v>
      </c>
      <c r="M27" s="1065" t="s">
        <v>349</v>
      </c>
      <c r="N27" s="1065" t="s">
        <v>349</v>
      </c>
      <c r="O27" s="1065" t="s">
        <v>355</v>
      </c>
      <c r="P27" s="1067" t="s">
        <v>352</v>
      </c>
      <c r="Q27" s="1065" t="s">
        <v>355</v>
      </c>
    </row>
    <row r="28" spans="2:17" ht="12" customHeight="1">
      <c r="B28" s="102" t="s">
        <v>88</v>
      </c>
      <c r="C28" s="1064">
        <v>669807</v>
      </c>
      <c r="D28" s="1065" t="s">
        <v>355</v>
      </c>
      <c r="E28" s="1065" t="s">
        <v>349</v>
      </c>
      <c r="F28" s="1065" t="s">
        <v>350</v>
      </c>
      <c r="G28" s="1066" t="s">
        <v>350</v>
      </c>
      <c r="H28" s="1065" t="s">
        <v>350</v>
      </c>
      <c r="I28" s="1065" t="s">
        <v>349</v>
      </c>
      <c r="J28" s="1065" t="s">
        <v>351</v>
      </c>
      <c r="K28" s="1065" t="s">
        <v>350</v>
      </c>
      <c r="L28" s="1065" t="s">
        <v>351</v>
      </c>
      <c r="M28" s="1065" t="s">
        <v>349</v>
      </c>
      <c r="N28" s="1065" t="s">
        <v>349</v>
      </c>
      <c r="O28" s="1065" t="s">
        <v>355</v>
      </c>
      <c r="P28" s="1067">
        <v>21966</v>
      </c>
      <c r="Q28" s="1064">
        <v>691773</v>
      </c>
    </row>
    <row r="29" spans="2:17" ht="12" customHeight="1">
      <c r="B29" s="100" t="s">
        <v>82</v>
      </c>
      <c r="C29" s="101">
        <f t="shared" ref="C29:Q29" si="1">SUM(C30:C46)</f>
        <v>8803065</v>
      </c>
      <c r="D29" s="101">
        <f t="shared" si="1"/>
        <v>9807058</v>
      </c>
      <c r="E29" s="101">
        <f t="shared" si="1"/>
        <v>0</v>
      </c>
      <c r="F29" s="101">
        <f t="shared" si="1"/>
        <v>762222</v>
      </c>
      <c r="G29" s="101">
        <f t="shared" si="1"/>
        <v>0</v>
      </c>
      <c r="H29" s="101">
        <f t="shared" si="1"/>
        <v>74918</v>
      </c>
      <c r="I29" s="101">
        <f t="shared" si="1"/>
        <v>3059075</v>
      </c>
      <c r="J29" s="101">
        <f t="shared" si="1"/>
        <v>85077</v>
      </c>
      <c r="K29" s="101">
        <f t="shared" si="1"/>
        <v>3772</v>
      </c>
      <c r="L29" s="101">
        <f>SUM(L30:L46)</f>
        <v>16534</v>
      </c>
      <c r="M29" s="101">
        <f t="shared" si="1"/>
        <v>39020</v>
      </c>
      <c r="N29" s="101">
        <f t="shared" si="1"/>
        <v>384977</v>
      </c>
      <c r="O29" s="101">
        <f t="shared" si="1"/>
        <v>342728</v>
      </c>
      <c r="P29" s="101">
        <f t="shared" si="1"/>
        <v>-251074</v>
      </c>
      <c r="Q29" s="101">
        <f t="shared" si="1"/>
        <v>23127371</v>
      </c>
    </row>
    <row r="30" spans="2:17" ht="12" customHeight="1">
      <c r="B30" s="102" t="s">
        <v>364</v>
      </c>
      <c r="C30" s="1068" t="s">
        <v>360</v>
      </c>
      <c r="D30" s="1065">
        <v>42</v>
      </c>
      <c r="E30" s="1068" t="s">
        <v>349</v>
      </c>
      <c r="F30" s="1068" t="s">
        <v>350</v>
      </c>
      <c r="G30" s="1069" t="s">
        <v>350</v>
      </c>
      <c r="H30" s="1068" t="s">
        <v>350</v>
      </c>
      <c r="I30" s="1068" t="s">
        <v>349</v>
      </c>
      <c r="J30" s="1068" t="s">
        <v>351</v>
      </c>
      <c r="K30" s="1068" t="s">
        <v>350</v>
      </c>
      <c r="L30" s="1068" t="s">
        <v>351</v>
      </c>
      <c r="M30" s="1068" t="s">
        <v>349</v>
      </c>
      <c r="N30" s="1068" t="s">
        <v>349</v>
      </c>
      <c r="O30" s="1065">
        <v>587</v>
      </c>
      <c r="P30" s="1070" t="s">
        <v>352</v>
      </c>
      <c r="Q30" s="1065">
        <v>629</v>
      </c>
    </row>
    <row r="31" spans="2:17" ht="12" customHeight="1">
      <c r="B31" s="102" t="s">
        <v>353</v>
      </c>
      <c r="C31" s="1065" t="s">
        <v>360</v>
      </c>
      <c r="D31" s="1065" t="s">
        <v>355</v>
      </c>
      <c r="E31" s="1065" t="s">
        <v>349</v>
      </c>
      <c r="F31" s="1065" t="s">
        <v>350</v>
      </c>
      <c r="G31" s="1066" t="s">
        <v>350</v>
      </c>
      <c r="H31" s="1065" t="s">
        <v>350</v>
      </c>
      <c r="I31" s="1064">
        <v>431684</v>
      </c>
      <c r="J31" s="1065" t="s">
        <v>351</v>
      </c>
      <c r="K31" s="1065" t="s">
        <v>350</v>
      </c>
      <c r="L31" s="1065" t="s">
        <v>351</v>
      </c>
      <c r="M31" s="1065" t="s">
        <v>349</v>
      </c>
      <c r="N31" s="1065" t="s">
        <v>349</v>
      </c>
      <c r="O31" s="1064">
        <v>5851</v>
      </c>
      <c r="P31" s="1067">
        <v>-437535</v>
      </c>
      <c r="Q31" s="1065" t="s">
        <v>355</v>
      </c>
    </row>
    <row r="32" spans="2:17" ht="12" customHeight="1">
      <c r="B32" s="102" t="s">
        <v>55</v>
      </c>
      <c r="C32" s="1064">
        <v>131484</v>
      </c>
      <c r="D32" s="1065" t="s">
        <v>355</v>
      </c>
      <c r="E32" s="1065" t="s">
        <v>349</v>
      </c>
      <c r="F32" s="1065">
        <v>-1</v>
      </c>
      <c r="G32" s="1066" t="s">
        <v>350</v>
      </c>
      <c r="H32" s="1065" t="s">
        <v>350</v>
      </c>
      <c r="I32" s="1065">
        <v>1</v>
      </c>
      <c r="J32" s="1065" t="s">
        <v>351</v>
      </c>
      <c r="K32" s="1065" t="s">
        <v>350</v>
      </c>
      <c r="L32" s="1065" t="s">
        <v>351</v>
      </c>
      <c r="M32" s="1065" t="s">
        <v>349</v>
      </c>
      <c r="N32" s="1065">
        <v>1</v>
      </c>
      <c r="O32" s="1065" t="s">
        <v>355</v>
      </c>
      <c r="P32" s="1067" t="s">
        <v>352</v>
      </c>
      <c r="Q32" s="1064">
        <v>131485</v>
      </c>
    </row>
    <row r="33" spans="2:17" ht="12" customHeight="1">
      <c r="B33" s="102" t="s">
        <v>92</v>
      </c>
      <c r="C33" s="1064">
        <v>1471465</v>
      </c>
      <c r="D33" s="1065" t="s">
        <v>355</v>
      </c>
      <c r="E33" s="1065" t="s">
        <v>349</v>
      </c>
      <c r="F33" s="1064">
        <v>1128</v>
      </c>
      <c r="G33" s="1066" t="s">
        <v>350</v>
      </c>
      <c r="H33" s="1065">
        <v>802</v>
      </c>
      <c r="I33" s="1064">
        <v>35476</v>
      </c>
      <c r="J33" s="1064">
        <v>9426</v>
      </c>
      <c r="K33" s="1064">
        <v>2188</v>
      </c>
      <c r="L33" s="1064" t="s">
        <v>351</v>
      </c>
      <c r="M33" s="1064">
        <v>20030</v>
      </c>
      <c r="N33" s="1064">
        <v>104274</v>
      </c>
      <c r="O33" s="1065" t="s">
        <v>355</v>
      </c>
      <c r="P33" s="1067">
        <v>279168</v>
      </c>
      <c r="Q33" s="1064">
        <v>1923957</v>
      </c>
    </row>
    <row r="34" spans="2:17" ht="12" customHeight="1">
      <c r="B34" s="102" t="s">
        <v>365</v>
      </c>
      <c r="C34" s="1065" t="s">
        <v>360</v>
      </c>
      <c r="D34" s="1064">
        <v>280140</v>
      </c>
      <c r="E34" s="1065" t="s">
        <v>349</v>
      </c>
      <c r="F34" s="1065" t="s">
        <v>350</v>
      </c>
      <c r="G34" s="1066" t="s">
        <v>350</v>
      </c>
      <c r="H34" s="1065" t="s">
        <v>350</v>
      </c>
      <c r="I34" s="1065" t="s">
        <v>349</v>
      </c>
      <c r="J34" s="1065" t="s">
        <v>351</v>
      </c>
      <c r="K34" s="1065" t="s">
        <v>350</v>
      </c>
      <c r="L34" s="1065" t="s">
        <v>351</v>
      </c>
      <c r="M34" s="1065" t="s">
        <v>349</v>
      </c>
      <c r="N34" s="1065" t="s">
        <v>349</v>
      </c>
      <c r="O34" s="1065" t="s">
        <v>355</v>
      </c>
      <c r="P34" s="1067" t="s">
        <v>352</v>
      </c>
      <c r="Q34" s="1064">
        <v>280140</v>
      </c>
    </row>
    <row r="35" spans="2:17" ht="12" customHeight="1">
      <c r="B35" s="102" t="s">
        <v>63</v>
      </c>
      <c r="C35" s="1064">
        <v>439339</v>
      </c>
      <c r="D35" s="1064">
        <v>750373</v>
      </c>
      <c r="E35" s="1065" t="s">
        <v>349</v>
      </c>
      <c r="F35" s="1065" t="s">
        <v>350</v>
      </c>
      <c r="G35" s="1066" t="s">
        <v>350</v>
      </c>
      <c r="H35" s="1065" t="s">
        <v>350</v>
      </c>
      <c r="I35" s="1064">
        <v>2026653</v>
      </c>
      <c r="J35" s="1065" t="s">
        <v>351</v>
      </c>
      <c r="K35" s="1065" t="s">
        <v>350</v>
      </c>
      <c r="L35" s="1065">
        <v>16534</v>
      </c>
      <c r="M35" s="1064">
        <v>14562</v>
      </c>
      <c r="N35" s="1065" t="s">
        <v>349</v>
      </c>
      <c r="O35" s="1065" t="s">
        <v>355</v>
      </c>
      <c r="P35" s="1067">
        <v>-16534</v>
      </c>
      <c r="Q35" s="1064">
        <v>3230927</v>
      </c>
    </row>
    <row r="36" spans="2:17" ht="12" customHeight="1">
      <c r="B36" s="102" t="s">
        <v>65</v>
      </c>
      <c r="C36" s="1064">
        <v>5896976</v>
      </c>
      <c r="D36" s="1064">
        <v>6269721</v>
      </c>
      <c r="E36" s="1065" t="s">
        <v>349</v>
      </c>
      <c r="F36" s="1065" t="s">
        <v>350</v>
      </c>
      <c r="G36" s="1066" t="s">
        <v>350</v>
      </c>
      <c r="H36" s="1064">
        <v>69715</v>
      </c>
      <c r="I36" s="1064">
        <v>355434</v>
      </c>
      <c r="J36" s="1065" t="s">
        <v>351</v>
      </c>
      <c r="K36" s="1065" t="s">
        <v>350</v>
      </c>
      <c r="L36" s="1065" t="s">
        <v>351</v>
      </c>
      <c r="M36" s="1065" t="s">
        <v>349</v>
      </c>
      <c r="N36" s="1065" t="s">
        <v>349</v>
      </c>
      <c r="O36" s="1065" t="s">
        <v>355</v>
      </c>
      <c r="P36" s="1067" t="s">
        <v>352</v>
      </c>
      <c r="Q36" s="1064">
        <v>12591846</v>
      </c>
    </row>
    <row r="37" spans="2:17" ht="12" customHeight="1">
      <c r="B37" s="102" t="s">
        <v>145</v>
      </c>
      <c r="C37" s="1064">
        <v>305532</v>
      </c>
      <c r="D37" s="1064">
        <v>719392</v>
      </c>
      <c r="E37" s="1065" t="s">
        <v>349</v>
      </c>
      <c r="F37" s="1065" t="s">
        <v>350</v>
      </c>
      <c r="G37" s="1066" t="s">
        <v>350</v>
      </c>
      <c r="H37" s="1065" t="s">
        <v>350</v>
      </c>
      <c r="I37" s="1065" t="s">
        <v>349</v>
      </c>
      <c r="J37" s="1065" t="s">
        <v>351</v>
      </c>
      <c r="K37" s="1065" t="s">
        <v>350</v>
      </c>
      <c r="L37" s="1065" t="s">
        <v>351</v>
      </c>
      <c r="M37" s="1065" t="s">
        <v>349</v>
      </c>
      <c r="N37" s="1064">
        <v>2368</v>
      </c>
      <c r="O37" s="1064">
        <v>37382</v>
      </c>
      <c r="P37" s="1067" t="s">
        <v>352</v>
      </c>
      <c r="Q37" s="1064">
        <v>1064674</v>
      </c>
    </row>
    <row r="38" spans="2:17" ht="12" customHeight="1">
      <c r="B38" s="102" t="s">
        <v>73</v>
      </c>
      <c r="C38" s="1065" t="s">
        <v>360</v>
      </c>
      <c r="D38" s="1064">
        <v>257007</v>
      </c>
      <c r="E38" s="1065" t="s">
        <v>349</v>
      </c>
      <c r="F38" s="1065" t="s">
        <v>350</v>
      </c>
      <c r="G38" s="1066" t="s">
        <v>350</v>
      </c>
      <c r="H38" s="1065" t="s">
        <v>350</v>
      </c>
      <c r="I38" s="1065" t="s">
        <v>349</v>
      </c>
      <c r="J38" s="1064">
        <v>6958</v>
      </c>
      <c r="K38" s="1065" t="s">
        <v>350</v>
      </c>
      <c r="L38" s="1065" t="s">
        <v>351</v>
      </c>
      <c r="M38" s="1065">
        <v>591</v>
      </c>
      <c r="N38" s="1065" t="s">
        <v>349</v>
      </c>
      <c r="O38" s="1065" t="s">
        <v>355</v>
      </c>
      <c r="P38" s="1067" t="s">
        <v>352</v>
      </c>
      <c r="Q38" s="1064">
        <v>264556</v>
      </c>
    </row>
    <row r="39" spans="2:17" ht="12" customHeight="1">
      <c r="B39" s="102" t="s">
        <v>366</v>
      </c>
      <c r="C39" s="1064">
        <v>157406</v>
      </c>
      <c r="D39" s="1065" t="s">
        <v>355</v>
      </c>
      <c r="E39" s="1065" t="s">
        <v>349</v>
      </c>
      <c r="F39" s="1064">
        <v>757473</v>
      </c>
      <c r="G39" s="1066" t="s">
        <v>350</v>
      </c>
      <c r="H39" s="1065" t="s">
        <v>350</v>
      </c>
      <c r="I39" s="1065" t="s">
        <v>349</v>
      </c>
      <c r="J39" s="1064">
        <v>68693</v>
      </c>
      <c r="K39" s="1065" t="s">
        <v>350</v>
      </c>
      <c r="L39" s="1065" t="s">
        <v>351</v>
      </c>
      <c r="M39" s="1065" t="s">
        <v>349</v>
      </c>
      <c r="N39" s="1065" t="s">
        <v>349</v>
      </c>
      <c r="O39" s="1065" t="s">
        <v>355</v>
      </c>
      <c r="P39" s="1067" t="s">
        <v>352</v>
      </c>
      <c r="Q39" s="1064">
        <v>983572</v>
      </c>
    </row>
    <row r="40" spans="2:17" ht="12" customHeight="1">
      <c r="B40" s="102" t="s">
        <v>359</v>
      </c>
      <c r="C40" s="1065" t="s">
        <v>363</v>
      </c>
      <c r="D40" s="1064">
        <v>185552</v>
      </c>
      <c r="E40" s="1065" t="s">
        <v>363</v>
      </c>
      <c r="F40" s="1065" t="s">
        <v>363</v>
      </c>
      <c r="G40" s="1066" t="s">
        <v>363</v>
      </c>
      <c r="H40" s="1065" t="s">
        <v>363</v>
      </c>
      <c r="I40" s="1065" t="s">
        <v>349</v>
      </c>
      <c r="J40" s="1065" t="s">
        <v>363</v>
      </c>
      <c r="K40" s="1065" t="s">
        <v>363</v>
      </c>
      <c r="L40" s="1065" t="s">
        <v>351</v>
      </c>
      <c r="M40" s="1065" t="s">
        <v>349</v>
      </c>
      <c r="N40" s="1065" t="s">
        <v>363</v>
      </c>
      <c r="O40" s="1065" t="s">
        <v>363</v>
      </c>
      <c r="P40" s="1067" t="s">
        <v>352</v>
      </c>
      <c r="Q40" s="1064">
        <v>185552</v>
      </c>
    </row>
    <row r="41" spans="2:17" ht="12" customHeight="1">
      <c r="B41" s="102" t="s">
        <v>79</v>
      </c>
      <c r="C41" s="1064">
        <v>82184</v>
      </c>
      <c r="D41" s="1064">
        <v>127739</v>
      </c>
      <c r="E41" s="1065" t="s">
        <v>349</v>
      </c>
      <c r="F41" s="1065">
        <v>337</v>
      </c>
      <c r="G41" s="1066" t="s">
        <v>350</v>
      </c>
      <c r="H41" s="1064">
        <v>3856</v>
      </c>
      <c r="I41" s="1064">
        <v>47172</v>
      </c>
      <c r="J41" s="1065" t="s">
        <v>351</v>
      </c>
      <c r="K41" s="1065" t="s">
        <v>350</v>
      </c>
      <c r="L41" s="1065" t="s">
        <v>351</v>
      </c>
      <c r="M41" s="1065" t="s">
        <v>349</v>
      </c>
      <c r="N41" s="1064">
        <v>4657</v>
      </c>
      <c r="O41" s="1064">
        <v>8355</v>
      </c>
      <c r="P41" s="1067" t="s">
        <v>352</v>
      </c>
      <c r="Q41" s="1064">
        <v>274300</v>
      </c>
    </row>
    <row r="42" spans="2:17" ht="12" customHeight="1">
      <c r="B42" s="102" t="s">
        <v>367</v>
      </c>
      <c r="C42" s="1064">
        <v>48754</v>
      </c>
      <c r="D42" s="1064">
        <v>5280</v>
      </c>
      <c r="E42" s="1065" t="s">
        <v>349</v>
      </c>
      <c r="F42" s="1065" t="s">
        <v>350</v>
      </c>
      <c r="G42" s="1066" t="s">
        <v>350</v>
      </c>
      <c r="H42" s="1065">
        <v>377</v>
      </c>
      <c r="I42" s="1064">
        <v>160541</v>
      </c>
      <c r="J42" s="1065" t="s">
        <v>351</v>
      </c>
      <c r="K42" s="1065" t="s">
        <v>350</v>
      </c>
      <c r="L42" s="1065" t="s">
        <v>351</v>
      </c>
      <c r="M42" s="1065">
        <v>1</v>
      </c>
      <c r="N42" s="1065" t="s">
        <v>349</v>
      </c>
      <c r="O42" s="1064">
        <v>90576</v>
      </c>
      <c r="P42" s="1067">
        <v>-90254</v>
      </c>
      <c r="Q42" s="1064">
        <v>215274</v>
      </c>
    </row>
    <row r="43" spans="2:17" ht="12" customHeight="1">
      <c r="B43" s="431" t="s">
        <v>68</v>
      </c>
      <c r="C43" s="1065" t="s">
        <v>360</v>
      </c>
      <c r="D43" s="1065" t="s">
        <v>355</v>
      </c>
      <c r="E43" s="1065" t="s">
        <v>349</v>
      </c>
      <c r="F43" s="1065" t="s">
        <v>350</v>
      </c>
      <c r="G43" s="1066" t="s">
        <v>350</v>
      </c>
      <c r="H43" s="1065" t="s">
        <v>350</v>
      </c>
      <c r="I43" s="1065" t="s">
        <v>349</v>
      </c>
      <c r="J43" s="1065" t="s">
        <v>351</v>
      </c>
      <c r="K43" s="1065" t="s">
        <v>350</v>
      </c>
      <c r="L43" s="1065" t="s">
        <v>351</v>
      </c>
      <c r="M43" s="1065" t="s">
        <v>349</v>
      </c>
      <c r="N43" s="1064">
        <v>273269</v>
      </c>
      <c r="O43" s="1065" t="s">
        <v>355</v>
      </c>
      <c r="P43" s="1067" t="s">
        <v>352</v>
      </c>
      <c r="Q43" s="1064">
        <v>273269</v>
      </c>
    </row>
    <row r="44" spans="2:17" ht="12" customHeight="1">
      <c r="B44" s="102" t="s">
        <v>368</v>
      </c>
      <c r="C44" s="1065" t="s">
        <v>363</v>
      </c>
      <c r="D44" s="1065" t="s">
        <v>355</v>
      </c>
      <c r="E44" s="1065" t="s">
        <v>363</v>
      </c>
      <c r="F44" s="1065" t="s">
        <v>363</v>
      </c>
      <c r="G44" s="1066" t="s">
        <v>363</v>
      </c>
      <c r="H44" s="1065" t="s">
        <v>363</v>
      </c>
      <c r="I44" s="1065" t="s">
        <v>349</v>
      </c>
      <c r="J44" s="1065" t="s">
        <v>351</v>
      </c>
      <c r="K44" s="1065" t="s">
        <v>350</v>
      </c>
      <c r="L44" s="1065" t="s">
        <v>351</v>
      </c>
      <c r="M44" s="1065" t="s">
        <v>349</v>
      </c>
      <c r="N44" s="1065" t="s">
        <v>349</v>
      </c>
      <c r="O44" s="1065" t="s">
        <v>355</v>
      </c>
      <c r="P44" s="1067" t="s">
        <v>352</v>
      </c>
      <c r="Q44" s="1065" t="s">
        <v>355</v>
      </c>
    </row>
    <row r="45" spans="2:17" ht="12" customHeight="1">
      <c r="B45" s="102" t="s">
        <v>369</v>
      </c>
      <c r="C45" s="1065" t="s">
        <v>363</v>
      </c>
      <c r="D45" s="1064">
        <v>735457</v>
      </c>
      <c r="E45" s="1065" t="s">
        <v>363</v>
      </c>
      <c r="F45" s="1065" t="s">
        <v>363</v>
      </c>
      <c r="G45" s="1066" t="s">
        <v>363</v>
      </c>
      <c r="H45" s="1065" t="s">
        <v>363</v>
      </c>
      <c r="I45" s="1065" t="s">
        <v>349</v>
      </c>
      <c r="J45" s="1065" t="s">
        <v>351</v>
      </c>
      <c r="K45" s="1065" t="s">
        <v>350</v>
      </c>
      <c r="L45" s="1065" t="s">
        <v>351</v>
      </c>
      <c r="M45" s="1065" t="s">
        <v>349</v>
      </c>
      <c r="N45" s="1065" t="s">
        <v>349</v>
      </c>
      <c r="O45" s="1065" t="s">
        <v>355</v>
      </c>
      <c r="P45" s="1067" t="s">
        <v>352</v>
      </c>
      <c r="Q45" s="1064">
        <v>735457</v>
      </c>
    </row>
    <row r="46" spans="2:17" ht="12" customHeight="1">
      <c r="B46" s="102" t="s">
        <v>86</v>
      </c>
      <c r="C46" s="1064">
        <v>269925</v>
      </c>
      <c r="D46" s="1064">
        <v>476355</v>
      </c>
      <c r="E46" s="1065" t="s">
        <v>349</v>
      </c>
      <c r="F46" s="1064">
        <v>3285</v>
      </c>
      <c r="G46" s="1066" t="s">
        <v>350</v>
      </c>
      <c r="H46" s="1065">
        <v>168</v>
      </c>
      <c r="I46" s="1064">
        <v>2114</v>
      </c>
      <c r="J46" s="1065" t="s">
        <v>351</v>
      </c>
      <c r="K46" s="1064">
        <v>1584</v>
      </c>
      <c r="L46" s="1064" t="s">
        <v>351</v>
      </c>
      <c r="M46" s="1064">
        <v>3836</v>
      </c>
      <c r="N46" s="1065">
        <v>408</v>
      </c>
      <c r="O46" s="1064">
        <v>199977</v>
      </c>
      <c r="P46" s="1067">
        <v>14081</v>
      </c>
      <c r="Q46" s="1064">
        <v>971733</v>
      </c>
    </row>
    <row r="47" spans="2:17" ht="12" customHeight="1">
      <c r="B47" s="100" t="s">
        <v>102</v>
      </c>
      <c r="C47" s="924">
        <f>C48+C58</f>
        <v>14655458</v>
      </c>
      <c r="D47" s="924">
        <f t="shared" ref="D47:Q47" si="2">D48+D58</f>
        <v>7898067</v>
      </c>
      <c r="E47" s="924">
        <f t="shared" si="2"/>
        <v>0</v>
      </c>
      <c r="F47" s="924">
        <f t="shared" si="2"/>
        <v>-128927</v>
      </c>
      <c r="G47" s="924">
        <f t="shared" si="2"/>
        <v>0</v>
      </c>
      <c r="H47" s="924">
        <f t="shared" si="2"/>
        <v>62173</v>
      </c>
      <c r="I47" s="924">
        <f t="shared" si="2"/>
        <v>5324382</v>
      </c>
      <c r="J47" s="924">
        <f t="shared" si="2"/>
        <v>2223191</v>
      </c>
      <c r="K47" s="924">
        <f t="shared" si="2"/>
        <v>242601</v>
      </c>
      <c r="L47" s="924">
        <f>L48+L58</f>
        <v>107890</v>
      </c>
      <c r="M47" s="924">
        <f t="shared" si="2"/>
        <v>567288</v>
      </c>
      <c r="N47" s="924">
        <f t="shared" si="2"/>
        <v>313762</v>
      </c>
      <c r="O47" s="924">
        <f t="shared" si="2"/>
        <v>26272206</v>
      </c>
      <c r="P47" s="924">
        <f t="shared" si="2"/>
        <v>-31304565</v>
      </c>
      <c r="Q47" s="924">
        <f t="shared" si="2"/>
        <v>26233526</v>
      </c>
    </row>
    <row r="48" spans="2:17" ht="12" customHeight="1">
      <c r="B48" s="100" t="s">
        <v>370</v>
      </c>
      <c r="C48" s="924">
        <f>SUM(C49:C57)</f>
        <v>14655458</v>
      </c>
      <c r="D48" s="924">
        <f t="shared" ref="D48:Q48" si="3">SUM(D49:D57)</f>
        <v>7898067</v>
      </c>
      <c r="E48" s="924">
        <f t="shared" si="3"/>
        <v>0</v>
      </c>
      <c r="F48" s="924">
        <f t="shared" si="3"/>
        <v>-128927</v>
      </c>
      <c r="G48" s="924">
        <f t="shared" si="3"/>
        <v>0</v>
      </c>
      <c r="H48" s="924">
        <f t="shared" si="3"/>
        <v>62173</v>
      </c>
      <c r="I48" s="924">
        <f t="shared" si="3"/>
        <v>5324382</v>
      </c>
      <c r="J48" s="924">
        <f t="shared" si="3"/>
        <v>2223191</v>
      </c>
      <c r="K48" s="924">
        <f t="shared" si="3"/>
        <v>242601</v>
      </c>
      <c r="L48" s="924">
        <f>SUM(L49:L57)</f>
        <v>107890</v>
      </c>
      <c r="M48" s="924">
        <f t="shared" si="3"/>
        <v>567288</v>
      </c>
      <c r="N48" s="924">
        <f t="shared" si="3"/>
        <v>313762</v>
      </c>
      <c r="O48" s="924">
        <f t="shared" si="3"/>
        <v>26272206</v>
      </c>
      <c r="P48" s="924">
        <f t="shared" si="3"/>
        <v>-31265885</v>
      </c>
      <c r="Q48" s="924">
        <f t="shared" si="3"/>
        <v>26272206</v>
      </c>
    </row>
    <row r="49" spans="2:18" ht="12" customHeight="1">
      <c r="B49" s="102" t="s">
        <v>371</v>
      </c>
      <c r="C49" s="1067">
        <v>6242757</v>
      </c>
      <c r="D49" s="1067">
        <v>5372206</v>
      </c>
      <c r="E49" s="1067" t="s">
        <v>349</v>
      </c>
      <c r="F49" s="1067">
        <v>35503</v>
      </c>
      <c r="G49" s="1067" t="s">
        <v>350</v>
      </c>
      <c r="H49" s="1067">
        <v>78785</v>
      </c>
      <c r="I49" s="1067">
        <v>5186236</v>
      </c>
      <c r="J49" s="1067">
        <v>2009509</v>
      </c>
      <c r="K49" s="1067">
        <v>223913</v>
      </c>
      <c r="L49" s="1067">
        <v>103964</v>
      </c>
      <c r="M49" s="1067">
        <v>275161</v>
      </c>
      <c r="N49" s="1067">
        <v>237210</v>
      </c>
      <c r="O49" s="1067">
        <v>12821758</v>
      </c>
      <c r="P49" s="1067">
        <v>-19765244</v>
      </c>
      <c r="Q49" s="1067">
        <v>12821758</v>
      </c>
    </row>
    <row r="50" spans="2:18" ht="12" customHeight="1">
      <c r="B50" s="102" t="s">
        <v>372</v>
      </c>
      <c r="C50" s="1067">
        <v>600000</v>
      </c>
      <c r="D50" s="1067" t="s">
        <v>355</v>
      </c>
      <c r="E50" s="1067" t="s">
        <v>349</v>
      </c>
      <c r="F50" s="1067" t="s">
        <v>350</v>
      </c>
      <c r="G50" s="1067" t="s">
        <v>350</v>
      </c>
      <c r="H50" s="1067" t="s">
        <v>350</v>
      </c>
      <c r="I50" s="1067">
        <v>24500</v>
      </c>
      <c r="J50" s="1067" t="s">
        <v>351</v>
      </c>
      <c r="K50" s="1067" t="s">
        <v>350</v>
      </c>
      <c r="L50" s="1067" t="s">
        <v>351</v>
      </c>
      <c r="M50" s="1067" t="s">
        <v>349</v>
      </c>
      <c r="N50" s="1067" t="s">
        <v>349</v>
      </c>
      <c r="O50" s="1067" t="s">
        <v>355</v>
      </c>
      <c r="P50" s="1067">
        <v>-624500</v>
      </c>
      <c r="Q50" s="1067" t="s">
        <v>355</v>
      </c>
    </row>
    <row r="51" spans="2:18" ht="12" customHeight="1">
      <c r="B51" s="102" t="s">
        <v>105</v>
      </c>
      <c r="C51" s="1067" t="s">
        <v>360</v>
      </c>
      <c r="D51" s="1067">
        <v>228</v>
      </c>
      <c r="E51" s="1067" t="s">
        <v>349</v>
      </c>
      <c r="F51" s="1067" t="s">
        <v>350</v>
      </c>
      <c r="G51" s="1067" t="s">
        <v>350</v>
      </c>
      <c r="H51" s="1067" t="s">
        <v>350</v>
      </c>
      <c r="I51" s="1067" t="s">
        <v>349</v>
      </c>
      <c r="J51" s="1067" t="s">
        <v>351</v>
      </c>
      <c r="K51" s="1067" t="s">
        <v>350</v>
      </c>
      <c r="L51" s="1067" t="s">
        <v>351</v>
      </c>
      <c r="M51" s="1067" t="s">
        <v>349</v>
      </c>
      <c r="N51" s="1067" t="s">
        <v>349</v>
      </c>
      <c r="O51" s="1067">
        <v>7693</v>
      </c>
      <c r="P51" s="1067">
        <v>-228</v>
      </c>
      <c r="Q51" s="1067">
        <v>7693</v>
      </c>
    </row>
    <row r="52" spans="2:18" ht="12" customHeight="1">
      <c r="B52" s="102" t="s">
        <v>373</v>
      </c>
      <c r="C52" s="1067">
        <v>513047</v>
      </c>
      <c r="D52" s="1067">
        <v>-420</v>
      </c>
      <c r="E52" s="1067" t="s">
        <v>349</v>
      </c>
      <c r="F52" s="1067">
        <v>2190</v>
      </c>
      <c r="G52" s="1067" t="s">
        <v>350</v>
      </c>
      <c r="H52" s="1067">
        <v>198</v>
      </c>
      <c r="I52" s="1067" t="s">
        <v>349</v>
      </c>
      <c r="J52" s="1067" t="s">
        <v>351</v>
      </c>
      <c r="K52" s="1067" t="s">
        <v>350</v>
      </c>
      <c r="L52" s="1067" t="s">
        <v>351</v>
      </c>
      <c r="M52" s="1067" t="s">
        <v>349</v>
      </c>
      <c r="N52" s="1067">
        <v>-137</v>
      </c>
      <c r="O52" s="1067">
        <v>493031</v>
      </c>
      <c r="P52" s="1067">
        <v>-514878</v>
      </c>
      <c r="Q52" s="1067">
        <v>493031</v>
      </c>
    </row>
    <row r="53" spans="2:18" ht="12" customHeight="1">
      <c r="B53" s="102" t="s">
        <v>107</v>
      </c>
      <c r="C53" s="1067" t="s">
        <v>360</v>
      </c>
      <c r="D53" s="1067" t="s">
        <v>355</v>
      </c>
      <c r="E53" s="1067" t="s">
        <v>349</v>
      </c>
      <c r="F53" s="1067" t="s">
        <v>350</v>
      </c>
      <c r="G53" s="1067" t="s">
        <v>350</v>
      </c>
      <c r="H53" s="1067" t="s">
        <v>350</v>
      </c>
      <c r="I53" s="1067" t="s">
        <v>349</v>
      </c>
      <c r="J53" s="1067" t="s">
        <v>351</v>
      </c>
      <c r="K53" s="1067" t="s">
        <v>350</v>
      </c>
      <c r="L53" s="1067" t="s">
        <v>351</v>
      </c>
      <c r="M53" s="1067" t="s">
        <v>349</v>
      </c>
      <c r="N53" s="1067" t="s">
        <v>349</v>
      </c>
      <c r="O53" s="1067">
        <v>-120084</v>
      </c>
      <c r="P53" s="1067" t="s">
        <v>352</v>
      </c>
      <c r="Q53" s="1067">
        <v>-120084</v>
      </c>
    </row>
    <row r="54" spans="2:18" ht="12" customHeight="1">
      <c r="B54" s="102" t="s">
        <v>374</v>
      </c>
      <c r="C54" s="1067">
        <v>1027643</v>
      </c>
      <c r="D54" s="1067">
        <v>391901</v>
      </c>
      <c r="E54" s="1067" t="s">
        <v>349</v>
      </c>
      <c r="F54" s="1067" t="s">
        <v>350</v>
      </c>
      <c r="G54" s="1067" t="s">
        <v>350</v>
      </c>
      <c r="H54" s="1067" t="s">
        <v>350</v>
      </c>
      <c r="I54" s="1067">
        <v>52936</v>
      </c>
      <c r="J54" s="1067">
        <v>65950</v>
      </c>
      <c r="K54" s="1067">
        <v>1479</v>
      </c>
      <c r="L54" s="1067" t="s">
        <v>351</v>
      </c>
      <c r="M54" s="1067">
        <v>31640</v>
      </c>
      <c r="N54" s="1067">
        <v>30275</v>
      </c>
      <c r="O54" s="1067">
        <v>1766110</v>
      </c>
      <c r="P54" s="1067">
        <v>-1601824</v>
      </c>
      <c r="Q54" s="1067">
        <v>1766110</v>
      </c>
    </row>
    <row r="55" spans="2:18" ht="12" customHeight="1">
      <c r="B55" s="102" t="s">
        <v>375</v>
      </c>
      <c r="C55" s="1067">
        <v>5239801</v>
      </c>
      <c r="D55" s="1067">
        <v>1778070</v>
      </c>
      <c r="E55" s="1067" t="s">
        <v>349</v>
      </c>
      <c r="F55" s="1067" t="s">
        <v>350</v>
      </c>
      <c r="G55" s="1067" t="s">
        <v>350</v>
      </c>
      <c r="H55" s="1067" t="s">
        <v>350</v>
      </c>
      <c r="I55" s="1067">
        <v>344339</v>
      </c>
      <c r="J55" s="1067" t="s">
        <v>351</v>
      </c>
      <c r="K55" s="1067" t="s">
        <v>350</v>
      </c>
      <c r="L55" s="1067" t="s">
        <v>351</v>
      </c>
      <c r="M55" s="1067">
        <v>186658</v>
      </c>
      <c r="N55" s="1067" t="s">
        <v>349</v>
      </c>
      <c r="O55" s="1067">
        <v>9363866</v>
      </c>
      <c r="P55" s="1067">
        <v>-7548868</v>
      </c>
      <c r="Q55" s="1067">
        <v>9363866</v>
      </c>
    </row>
    <row r="56" spans="2:18" ht="12" customHeight="1">
      <c r="B56" s="102" t="s">
        <v>376</v>
      </c>
      <c r="C56" s="1067">
        <v>591866</v>
      </c>
      <c r="D56" s="1067">
        <v>123660</v>
      </c>
      <c r="E56" s="1067" t="s">
        <v>349</v>
      </c>
      <c r="F56" s="1067" t="s">
        <v>350</v>
      </c>
      <c r="G56" s="1067" t="s">
        <v>350</v>
      </c>
      <c r="H56" s="1067" t="s">
        <v>350</v>
      </c>
      <c r="I56" s="1067">
        <v>41572</v>
      </c>
      <c r="J56" s="1067">
        <v>110945</v>
      </c>
      <c r="K56" s="1067">
        <v>11064</v>
      </c>
      <c r="L56" s="1067" t="s">
        <v>351</v>
      </c>
      <c r="M56" s="1067">
        <v>52582</v>
      </c>
      <c r="N56" s="1067">
        <v>21279</v>
      </c>
      <c r="O56" s="1067">
        <v>1250025</v>
      </c>
      <c r="P56" s="1067">
        <v>-952968</v>
      </c>
      <c r="Q56" s="1067">
        <v>1250025</v>
      </c>
    </row>
    <row r="57" spans="2:18" ht="12" customHeight="1">
      <c r="B57" s="102" t="s">
        <v>377</v>
      </c>
      <c r="C57" s="1067">
        <v>440344</v>
      </c>
      <c r="D57" s="1067">
        <v>232422</v>
      </c>
      <c r="E57" s="1067" t="s">
        <v>349</v>
      </c>
      <c r="F57" s="1067">
        <v>-166620</v>
      </c>
      <c r="G57" s="1067" t="s">
        <v>350</v>
      </c>
      <c r="H57" s="1067">
        <v>-16810</v>
      </c>
      <c r="I57" s="1067">
        <v>-325201</v>
      </c>
      <c r="J57" s="1067">
        <v>36787</v>
      </c>
      <c r="K57" s="1067">
        <v>6145</v>
      </c>
      <c r="L57" s="1067">
        <v>3926</v>
      </c>
      <c r="M57" s="1067">
        <v>21247</v>
      </c>
      <c r="N57" s="1067">
        <v>25135</v>
      </c>
      <c r="O57" s="1067">
        <v>689807</v>
      </c>
      <c r="P57" s="1067">
        <v>-257375</v>
      </c>
      <c r="Q57" s="1067">
        <v>689807</v>
      </c>
      <c r="R57" s="475"/>
    </row>
    <row r="58" spans="2:18" ht="12" customHeight="1">
      <c r="B58" s="100" t="s">
        <v>378</v>
      </c>
      <c r="C58" s="925">
        <v>0</v>
      </c>
      <c r="D58" s="925">
        <v>0</v>
      </c>
      <c r="E58" s="925">
        <v>0</v>
      </c>
      <c r="F58" s="925">
        <v>0</v>
      </c>
      <c r="G58" s="925">
        <v>0</v>
      </c>
      <c r="H58" s="925">
        <v>0</v>
      </c>
      <c r="I58" s="925">
        <v>0</v>
      </c>
      <c r="J58" s="925">
        <v>0</v>
      </c>
      <c r="K58" s="925">
        <v>0</v>
      </c>
      <c r="L58" s="925">
        <v>0</v>
      </c>
      <c r="M58" s="925">
        <v>0</v>
      </c>
      <c r="N58" s="925">
        <v>0</v>
      </c>
      <c r="O58" s="925">
        <v>0</v>
      </c>
      <c r="P58" s="925">
        <v>-38680</v>
      </c>
      <c r="Q58" s="925">
        <v>-38680</v>
      </c>
    </row>
    <row r="59" spans="2:18">
      <c r="B59" s="103" t="s">
        <v>101</v>
      </c>
      <c r="C59" s="104">
        <f>C8+C29+C47</f>
        <v>28150231</v>
      </c>
      <c r="D59" s="104">
        <f>D8+D29+D47</f>
        <v>24216263</v>
      </c>
      <c r="E59" s="104">
        <v>0</v>
      </c>
      <c r="F59" s="104">
        <f>F8+F29+F47</f>
        <v>749705</v>
      </c>
      <c r="G59" s="104">
        <v>0</v>
      </c>
      <c r="H59" s="104">
        <f t="shared" ref="H59:Q59" si="4">H8+H29+H47</f>
        <v>150373</v>
      </c>
      <c r="I59" s="104">
        <f t="shared" si="4"/>
        <v>9088311</v>
      </c>
      <c r="J59" s="104">
        <f t="shared" si="4"/>
        <v>2405007</v>
      </c>
      <c r="K59" s="104">
        <f t="shared" si="4"/>
        <v>251289</v>
      </c>
      <c r="L59" s="104">
        <f>L8+L29+L47</f>
        <v>130381</v>
      </c>
      <c r="M59" s="104">
        <f t="shared" si="4"/>
        <v>637624</v>
      </c>
      <c r="N59" s="104">
        <f t="shared" si="4"/>
        <v>1955090</v>
      </c>
      <c r="O59" s="104">
        <f t="shared" si="4"/>
        <v>26656913</v>
      </c>
      <c r="P59" s="104">
        <f t="shared" si="4"/>
        <v>-34150433</v>
      </c>
      <c r="Q59" s="104">
        <f t="shared" si="4"/>
        <v>60240753</v>
      </c>
    </row>
    <row r="60" spans="2:18">
      <c r="B60" s="697"/>
      <c r="C60" s="698"/>
      <c r="D60" s="698"/>
      <c r="E60" s="698"/>
      <c r="F60" s="698"/>
      <c r="G60" s="698"/>
      <c r="H60" s="698"/>
      <c r="I60" s="698"/>
      <c r="J60" s="698"/>
      <c r="K60" s="698"/>
      <c r="L60" s="698"/>
      <c r="M60" s="698"/>
      <c r="N60" s="698"/>
      <c r="O60" s="698"/>
      <c r="P60" s="698"/>
      <c r="Q60" s="698"/>
    </row>
    <row r="61" spans="2:18">
      <c r="P61" s="11"/>
      <c r="Q61" s="99" t="s">
        <v>44</v>
      </c>
    </row>
    <row r="62" spans="2:18" ht="29.45" customHeight="1">
      <c r="B62" s="88" t="s">
        <v>379</v>
      </c>
      <c r="C62" s="89" t="s">
        <v>341</v>
      </c>
      <c r="D62" s="90" t="s">
        <v>307</v>
      </c>
      <c r="E62" s="90" t="s">
        <v>308</v>
      </c>
      <c r="F62" s="90" t="s">
        <v>309</v>
      </c>
      <c r="G62" s="89" t="s">
        <v>310</v>
      </c>
      <c r="H62" s="89" t="s">
        <v>311</v>
      </c>
      <c r="I62" s="89" t="s">
        <v>312</v>
      </c>
      <c r="J62" s="89" t="s">
        <v>313</v>
      </c>
      <c r="K62" s="89" t="s">
        <v>314</v>
      </c>
      <c r="L62" s="89" t="s">
        <v>854</v>
      </c>
      <c r="M62" s="89" t="s">
        <v>342</v>
      </c>
      <c r="N62" s="89" t="s">
        <v>316</v>
      </c>
      <c r="O62" s="90" t="s">
        <v>317</v>
      </c>
      <c r="P62" s="91" t="s">
        <v>343</v>
      </c>
      <c r="Q62" s="90" t="s">
        <v>319</v>
      </c>
    </row>
    <row r="63" spans="2:18" ht="12" customHeight="1">
      <c r="B63" s="100" t="s">
        <v>49</v>
      </c>
      <c r="C63" s="927">
        <f t="shared" ref="C63:Q63" si="5">SUM(C64:C82)</f>
        <v>3410158</v>
      </c>
      <c r="D63" s="927">
        <f t="shared" si="5"/>
        <v>5878560</v>
      </c>
      <c r="E63" s="927">
        <f t="shared" si="5"/>
        <v>186805</v>
      </c>
      <c r="F63" s="927">
        <f t="shared" si="5"/>
        <v>106548</v>
      </c>
      <c r="G63" s="927">
        <f t="shared" si="5"/>
        <v>51030</v>
      </c>
      <c r="H63" s="927">
        <f t="shared" si="5"/>
        <v>17630</v>
      </c>
      <c r="I63" s="927">
        <f t="shared" si="5"/>
        <v>571228</v>
      </c>
      <c r="J63" s="927">
        <f t="shared" si="5"/>
        <v>114002</v>
      </c>
      <c r="K63" s="927">
        <f t="shared" si="5"/>
        <v>3066</v>
      </c>
      <c r="L63" s="927" t="s">
        <v>351</v>
      </c>
      <c r="M63" s="927">
        <f t="shared" si="5"/>
        <v>22569</v>
      </c>
      <c r="N63" s="927">
        <f t="shared" si="5"/>
        <v>694791</v>
      </c>
      <c r="O63" s="927">
        <f t="shared" si="5"/>
        <v>874047</v>
      </c>
      <c r="P63" s="927">
        <f t="shared" si="5"/>
        <v>-2084681</v>
      </c>
      <c r="Q63" s="927">
        <f t="shared" si="5"/>
        <v>9845753</v>
      </c>
    </row>
    <row r="64" spans="2:18" ht="12" customHeight="1">
      <c r="B64" s="102" t="s">
        <v>348</v>
      </c>
      <c r="C64" s="925">
        <v>291332</v>
      </c>
      <c r="D64" s="925">
        <v>616554</v>
      </c>
      <c r="E64" s="925">
        <v>10093</v>
      </c>
      <c r="F64" s="925">
        <v>371</v>
      </c>
      <c r="G64" s="925">
        <v>643</v>
      </c>
      <c r="H64" s="925" t="s">
        <v>350</v>
      </c>
      <c r="I64" s="925">
        <v>64</v>
      </c>
      <c r="J64" s="925" t="s">
        <v>351</v>
      </c>
      <c r="K64" s="925" t="s">
        <v>350</v>
      </c>
      <c r="L64" s="925" t="s">
        <v>351</v>
      </c>
      <c r="M64" s="925" t="s">
        <v>349</v>
      </c>
      <c r="N64" s="925">
        <v>6628</v>
      </c>
      <c r="O64" s="925">
        <v>32025</v>
      </c>
      <c r="P64" s="925">
        <v>-10736</v>
      </c>
      <c r="Q64" s="925">
        <v>946974</v>
      </c>
    </row>
    <row r="65" spans="2:17" ht="12" customHeight="1">
      <c r="B65" s="102" t="s">
        <v>353</v>
      </c>
      <c r="C65" s="925">
        <v>5266</v>
      </c>
      <c r="D65" s="925">
        <v>11014</v>
      </c>
      <c r="E65" s="925" t="s">
        <v>349</v>
      </c>
      <c r="F65" s="925" t="s">
        <v>350</v>
      </c>
      <c r="G65" s="925" t="s">
        <v>350</v>
      </c>
      <c r="H65" s="925">
        <v>53</v>
      </c>
      <c r="I65" s="925">
        <v>28346</v>
      </c>
      <c r="J65" s="925">
        <v>675</v>
      </c>
      <c r="K65" s="925">
        <v>185</v>
      </c>
      <c r="L65" s="925" t="s">
        <v>351</v>
      </c>
      <c r="M65" s="925">
        <v>227</v>
      </c>
      <c r="N65" s="925">
        <v>333</v>
      </c>
      <c r="O65" s="925">
        <v>1639</v>
      </c>
      <c r="P65" s="925">
        <v>-47738</v>
      </c>
      <c r="Q65" s="925" t="s">
        <v>355</v>
      </c>
    </row>
    <row r="66" spans="2:17" ht="12" customHeight="1">
      <c r="B66" s="102" t="s">
        <v>55</v>
      </c>
      <c r="C66" s="925">
        <v>334635</v>
      </c>
      <c r="D66" s="925">
        <v>1604763</v>
      </c>
      <c r="E66" s="925">
        <v>60787</v>
      </c>
      <c r="F66" s="925">
        <v>3231</v>
      </c>
      <c r="G66" s="925">
        <v>5833</v>
      </c>
      <c r="H66" s="925">
        <v>17294</v>
      </c>
      <c r="I66" s="925">
        <v>72885</v>
      </c>
      <c r="J66" s="925">
        <v>26134</v>
      </c>
      <c r="K66" s="925">
        <v>762</v>
      </c>
      <c r="L66" s="925" t="s">
        <v>351</v>
      </c>
      <c r="M66" s="925">
        <v>1153</v>
      </c>
      <c r="N66" s="925">
        <v>317268</v>
      </c>
      <c r="O66" s="925">
        <v>7150</v>
      </c>
      <c r="P66" s="925">
        <v>-295179</v>
      </c>
      <c r="Q66" s="925">
        <v>2156716</v>
      </c>
    </row>
    <row r="67" spans="2:17" ht="12" customHeight="1">
      <c r="B67" s="102" t="s">
        <v>354</v>
      </c>
      <c r="C67" s="925">
        <v>314</v>
      </c>
      <c r="D67" s="925">
        <v>12306</v>
      </c>
      <c r="E67" s="925">
        <v>21</v>
      </c>
      <c r="F67" s="925">
        <v>294</v>
      </c>
      <c r="G67" s="925" t="s">
        <v>350</v>
      </c>
      <c r="H67" s="925">
        <v>117</v>
      </c>
      <c r="I67" s="925">
        <v>9591</v>
      </c>
      <c r="J67" s="925">
        <v>20003</v>
      </c>
      <c r="K67" s="925">
        <v>293</v>
      </c>
      <c r="L67" s="925" t="s">
        <v>351</v>
      </c>
      <c r="M67" s="925">
        <v>622</v>
      </c>
      <c r="N67" s="925">
        <v>1725</v>
      </c>
      <c r="O67" s="925" t="s">
        <v>355</v>
      </c>
      <c r="P67" s="925">
        <v>-17</v>
      </c>
      <c r="Q67" s="925">
        <v>45269</v>
      </c>
    </row>
    <row r="68" spans="2:17" ht="12" customHeight="1">
      <c r="B68" s="102" t="s">
        <v>144</v>
      </c>
      <c r="C68" s="925">
        <v>25308</v>
      </c>
      <c r="D68" s="925">
        <v>251756</v>
      </c>
      <c r="E68" s="925">
        <v>4983</v>
      </c>
      <c r="F68" s="925">
        <v>714</v>
      </c>
      <c r="G68" s="925">
        <v>288</v>
      </c>
      <c r="H68" s="925">
        <v>148</v>
      </c>
      <c r="I68" s="925">
        <v>7056</v>
      </c>
      <c r="J68" s="925">
        <v>3924</v>
      </c>
      <c r="K68" s="925">
        <v>190</v>
      </c>
      <c r="L68" s="925" t="s">
        <v>351</v>
      </c>
      <c r="M68" s="925">
        <v>254</v>
      </c>
      <c r="N68" s="925">
        <v>12668</v>
      </c>
      <c r="O68" s="925">
        <v>6270</v>
      </c>
      <c r="P68" s="925">
        <v>-5271</v>
      </c>
      <c r="Q68" s="925">
        <v>308288</v>
      </c>
    </row>
    <row r="69" spans="2:17" ht="12" customHeight="1">
      <c r="B69" s="102" t="s">
        <v>63</v>
      </c>
      <c r="C69" s="925">
        <v>641558</v>
      </c>
      <c r="D69" s="925">
        <v>373102</v>
      </c>
      <c r="E69" s="925" t="s">
        <v>349</v>
      </c>
      <c r="F69" s="925" t="s">
        <v>350</v>
      </c>
      <c r="G69" s="925" t="s">
        <v>350</v>
      </c>
      <c r="H69" s="925" t="s">
        <v>350</v>
      </c>
      <c r="I69" s="925">
        <v>125695</v>
      </c>
      <c r="J69" s="925" t="s">
        <v>351</v>
      </c>
      <c r="K69" s="925" t="s">
        <v>350</v>
      </c>
      <c r="L69" s="925" t="s">
        <v>351</v>
      </c>
      <c r="M69" s="925">
        <v>5091</v>
      </c>
      <c r="N69" s="925" t="s">
        <v>349</v>
      </c>
      <c r="O69" s="925" t="s">
        <v>355</v>
      </c>
      <c r="P69" s="925" t="s">
        <v>352</v>
      </c>
      <c r="Q69" s="925">
        <v>1145446</v>
      </c>
    </row>
    <row r="70" spans="2:17" ht="12" customHeight="1">
      <c r="B70" s="102" t="s">
        <v>65</v>
      </c>
      <c r="C70" s="925">
        <v>585513</v>
      </c>
      <c r="D70" s="925">
        <v>704893</v>
      </c>
      <c r="E70" s="925">
        <v>80933</v>
      </c>
      <c r="F70" s="925" t="s">
        <v>350</v>
      </c>
      <c r="G70" s="925" t="s">
        <v>350</v>
      </c>
      <c r="H70" s="925" t="s">
        <v>350</v>
      </c>
      <c r="I70" s="925">
        <v>53598</v>
      </c>
      <c r="J70" s="925" t="s">
        <v>351</v>
      </c>
      <c r="K70" s="925" t="s">
        <v>350</v>
      </c>
      <c r="L70" s="925" t="s">
        <v>351</v>
      </c>
      <c r="M70" s="925" t="s">
        <v>349</v>
      </c>
      <c r="N70" s="925" t="s">
        <v>349</v>
      </c>
      <c r="O70" s="925" t="s">
        <v>355</v>
      </c>
      <c r="P70" s="925">
        <v>-80933</v>
      </c>
      <c r="Q70" s="925">
        <v>1344004</v>
      </c>
    </row>
    <row r="71" spans="2:17" ht="12" customHeight="1">
      <c r="B71" s="102" t="s">
        <v>356</v>
      </c>
      <c r="C71" s="925">
        <v>1325433</v>
      </c>
      <c r="D71" s="925">
        <v>460904</v>
      </c>
      <c r="E71" s="925">
        <v>24332</v>
      </c>
      <c r="F71" s="925" t="s">
        <v>350</v>
      </c>
      <c r="G71" s="925">
        <v>44266</v>
      </c>
      <c r="H71" s="925" t="s">
        <v>350</v>
      </c>
      <c r="I71" s="925">
        <v>40397</v>
      </c>
      <c r="J71" s="925">
        <v>55460</v>
      </c>
      <c r="K71" s="925">
        <v>1552</v>
      </c>
      <c r="L71" s="925" t="s">
        <v>351</v>
      </c>
      <c r="M71" s="925">
        <v>14152</v>
      </c>
      <c r="N71" s="925">
        <v>185341</v>
      </c>
      <c r="O71" s="925">
        <v>464138</v>
      </c>
      <c r="P71" s="925">
        <v>-2151838</v>
      </c>
      <c r="Q71" s="925">
        <v>464137</v>
      </c>
    </row>
    <row r="72" spans="2:17" ht="12" customHeight="1">
      <c r="B72" s="102" t="s">
        <v>357</v>
      </c>
      <c r="C72" s="925">
        <v>24856</v>
      </c>
      <c r="D72" s="925">
        <v>67323</v>
      </c>
      <c r="E72" s="925" t="s">
        <v>349</v>
      </c>
      <c r="F72" s="925" t="s">
        <v>350</v>
      </c>
      <c r="G72" s="925" t="s">
        <v>350</v>
      </c>
      <c r="H72" s="925" t="s">
        <v>350</v>
      </c>
      <c r="I72" s="925" t="s">
        <v>349</v>
      </c>
      <c r="J72" s="925" t="s">
        <v>351</v>
      </c>
      <c r="K72" s="925" t="s">
        <v>350</v>
      </c>
      <c r="L72" s="925" t="s">
        <v>351</v>
      </c>
      <c r="M72" s="925" t="s">
        <v>349</v>
      </c>
      <c r="N72" s="925">
        <v>127</v>
      </c>
      <c r="O72" s="925">
        <v>4399</v>
      </c>
      <c r="P72" s="925" t="s">
        <v>352</v>
      </c>
      <c r="Q72" s="925">
        <v>96705</v>
      </c>
    </row>
    <row r="73" spans="2:17" ht="12" customHeight="1">
      <c r="B73" s="102" t="s">
        <v>71</v>
      </c>
      <c r="C73" s="925">
        <v>16980</v>
      </c>
      <c r="D73" s="925">
        <v>44789</v>
      </c>
      <c r="E73" s="925" t="s">
        <v>349</v>
      </c>
      <c r="F73" s="925" t="s">
        <v>350</v>
      </c>
      <c r="G73" s="925" t="s">
        <v>350</v>
      </c>
      <c r="H73" s="925" t="s">
        <v>350</v>
      </c>
      <c r="I73" s="925" t="s">
        <v>349</v>
      </c>
      <c r="J73" s="925">
        <v>840</v>
      </c>
      <c r="K73" s="925" t="s">
        <v>350</v>
      </c>
      <c r="L73" s="925" t="s">
        <v>351</v>
      </c>
      <c r="M73" s="925">
        <v>207</v>
      </c>
      <c r="N73" s="925" t="s">
        <v>349</v>
      </c>
      <c r="O73" s="925" t="s">
        <v>355</v>
      </c>
      <c r="P73" s="925" t="s">
        <v>352</v>
      </c>
      <c r="Q73" s="925">
        <v>62816</v>
      </c>
    </row>
    <row r="74" spans="2:17" ht="12" customHeight="1">
      <c r="B74" s="102" t="s">
        <v>73</v>
      </c>
      <c r="C74" s="925">
        <v>53210</v>
      </c>
      <c r="D74" s="925">
        <v>240023</v>
      </c>
      <c r="E74" s="925" t="s">
        <v>349</v>
      </c>
      <c r="F74" s="925">
        <v>1687</v>
      </c>
      <c r="G74" s="925" t="s">
        <v>350</v>
      </c>
      <c r="H74" s="925" t="s">
        <v>350</v>
      </c>
      <c r="I74" s="925" t="s">
        <v>349</v>
      </c>
      <c r="J74" s="925">
        <v>310</v>
      </c>
      <c r="K74" s="925" t="s">
        <v>350</v>
      </c>
      <c r="L74" s="925" t="s">
        <v>351</v>
      </c>
      <c r="M74" s="925">
        <v>581</v>
      </c>
      <c r="N74" s="925" t="s">
        <v>349</v>
      </c>
      <c r="O74" s="925" t="s">
        <v>355</v>
      </c>
      <c r="P74" s="925" t="s">
        <v>352</v>
      </c>
      <c r="Q74" s="925">
        <v>295811</v>
      </c>
    </row>
    <row r="75" spans="2:17" ht="12" customHeight="1">
      <c r="B75" s="102" t="s">
        <v>358</v>
      </c>
      <c r="C75" s="925">
        <v>2201</v>
      </c>
      <c r="D75" s="925" t="s">
        <v>355</v>
      </c>
      <c r="E75" s="925" t="s">
        <v>349</v>
      </c>
      <c r="F75" s="925">
        <v>98897</v>
      </c>
      <c r="G75" s="925" t="s">
        <v>350</v>
      </c>
      <c r="H75" s="925" t="s">
        <v>350</v>
      </c>
      <c r="I75" s="925" t="s">
        <v>349</v>
      </c>
      <c r="J75" s="925" t="s">
        <v>351</v>
      </c>
      <c r="K75" s="925" t="s">
        <v>350</v>
      </c>
      <c r="L75" s="925" t="s">
        <v>351</v>
      </c>
      <c r="M75" s="925" t="s">
        <v>349</v>
      </c>
      <c r="N75" s="925" t="s">
        <v>349</v>
      </c>
      <c r="O75" s="925" t="s">
        <v>355</v>
      </c>
      <c r="P75" s="925" t="s">
        <v>352</v>
      </c>
      <c r="Q75" s="925">
        <v>101098</v>
      </c>
    </row>
    <row r="76" spans="2:17" ht="12" customHeight="1">
      <c r="B76" s="926" t="s">
        <v>359</v>
      </c>
      <c r="C76" s="925" t="s">
        <v>360</v>
      </c>
      <c r="D76" s="925">
        <v>423955</v>
      </c>
      <c r="E76" s="925" t="s">
        <v>349</v>
      </c>
      <c r="F76" s="925" t="s">
        <v>350</v>
      </c>
      <c r="G76" s="925" t="s">
        <v>350</v>
      </c>
      <c r="H76" s="925" t="s">
        <v>350</v>
      </c>
      <c r="I76" s="925" t="s">
        <v>349</v>
      </c>
      <c r="J76" s="925" t="s">
        <v>351</v>
      </c>
      <c r="K76" s="925" t="s">
        <v>350</v>
      </c>
      <c r="L76" s="925" t="s">
        <v>351</v>
      </c>
      <c r="M76" s="925" t="s">
        <v>349</v>
      </c>
      <c r="N76" s="925" t="s">
        <v>349</v>
      </c>
      <c r="O76" s="925" t="s">
        <v>355</v>
      </c>
      <c r="P76" s="925" t="s">
        <v>352</v>
      </c>
      <c r="Q76" s="925">
        <v>423955</v>
      </c>
    </row>
    <row r="77" spans="2:17" ht="12" customHeight="1">
      <c r="B77" s="926" t="s">
        <v>81</v>
      </c>
      <c r="C77" s="925">
        <v>9112</v>
      </c>
      <c r="D77" s="925">
        <v>42392</v>
      </c>
      <c r="E77" s="925">
        <v>2216</v>
      </c>
      <c r="F77" s="925">
        <v>249</v>
      </c>
      <c r="G77" s="925" t="s">
        <v>350</v>
      </c>
      <c r="H77" s="925">
        <v>18</v>
      </c>
      <c r="I77" s="925">
        <v>496</v>
      </c>
      <c r="J77" s="925" t="s">
        <v>351</v>
      </c>
      <c r="K77" s="925" t="s">
        <v>350</v>
      </c>
      <c r="L77" s="925" t="s">
        <v>351</v>
      </c>
      <c r="M77" s="925" t="s">
        <v>349</v>
      </c>
      <c r="N77" s="925">
        <v>121</v>
      </c>
      <c r="O77" s="925">
        <v>329</v>
      </c>
      <c r="P77" s="925">
        <v>-2216</v>
      </c>
      <c r="Q77" s="925">
        <v>52717</v>
      </c>
    </row>
    <row r="78" spans="2:17" ht="12" customHeight="1">
      <c r="B78" s="102" t="s">
        <v>361</v>
      </c>
      <c r="C78" s="925">
        <v>94440</v>
      </c>
      <c r="D78" s="925">
        <v>186899</v>
      </c>
      <c r="E78" s="925">
        <v>3440</v>
      </c>
      <c r="F78" s="925">
        <v>1105</v>
      </c>
      <c r="G78" s="925" t="s">
        <v>350</v>
      </c>
      <c r="H78" s="925" t="s">
        <v>350</v>
      </c>
      <c r="I78" s="925">
        <v>233100</v>
      </c>
      <c r="J78" s="925">
        <v>6656</v>
      </c>
      <c r="K78" s="925">
        <v>84</v>
      </c>
      <c r="L78" s="925" t="s">
        <v>351</v>
      </c>
      <c r="M78" s="925">
        <v>282</v>
      </c>
      <c r="N78" s="925">
        <v>170580</v>
      </c>
      <c r="O78" s="925">
        <v>358097</v>
      </c>
      <c r="P78" s="925">
        <v>-3440</v>
      </c>
      <c r="Q78" s="925">
        <v>1051243</v>
      </c>
    </row>
    <row r="79" spans="2:17" ht="12" customHeight="1">
      <c r="B79" s="102" t="s">
        <v>362</v>
      </c>
      <c r="C79" s="925" t="s">
        <v>360</v>
      </c>
      <c r="D79" s="925">
        <v>773259</v>
      </c>
      <c r="E79" s="925" t="s">
        <v>349</v>
      </c>
      <c r="F79" s="925" t="s">
        <v>350</v>
      </c>
      <c r="G79" s="925" t="s">
        <v>350</v>
      </c>
      <c r="H79" s="925" t="s">
        <v>350</v>
      </c>
      <c r="I79" s="925" t="s">
        <v>349</v>
      </c>
      <c r="J79" s="925" t="s">
        <v>351</v>
      </c>
      <c r="K79" s="925" t="s">
        <v>350</v>
      </c>
      <c r="L79" s="925" t="s">
        <v>351</v>
      </c>
      <c r="M79" s="925" t="s">
        <v>349</v>
      </c>
      <c r="N79" s="925" t="s">
        <v>349</v>
      </c>
      <c r="O79" s="925" t="s">
        <v>355</v>
      </c>
      <c r="P79" s="925" t="s">
        <v>352</v>
      </c>
      <c r="Q79" s="925">
        <v>773259</v>
      </c>
    </row>
    <row r="80" spans="2:17" ht="12" customHeight="1">
      <c r="B80" s="926" t="s">
        <v>85</v>
      </c>
      <c r="C80" s="925" t="s">
        <v>360</v>
      </c>
      <c r="D80" s="925">
        <v>64628</v>
      </c>
      <c r="E80" s="925" t="s">
        <v>349</v>
      </c>
      <c r="F80" s="925" t="s">
        <v>350</v>
      </c>
      <c r="G80" s="925" t="s">
        <v>350</v>
      </c>
      <c r="H80" s="925" t="s">
        <v>350</v>
      </c>
      <c r="I80" s="925" t="s">
        <v>349</v>
      </c>
      <c r="J80" s="925" t="s">
        <v>351</v>
      </c>
      <c r="K80" s="925" t="s">
        <v>350</v>
      </c>
      <c r="L80" s="925" t="s">
        <v>351</v>
      </c>
      <c r="M80" s="925" t="s">
        <v>349</v>
      </c>
      <c r="N80" s="925" t="s">
        <v>349</v>
      </c>
      <c r="O80" s="925" t="s">
        <v>355</v>
      </c>
      <c r="P80" s="925" t="s">
        <v>352</v>
      </c>
      <c r="Q80" s="925">
        <v>64628</v>
      </c>
    </row>
    <row r="81" spans="2:17" ht="12" customHeight="1">
      <c r="B81" s="102" t="s">
        <v>86</v>
      </c>
      <c r="C81" s="925" t="s">
        <v>360</v>
      </c>
      <c r="D81" s="925" t="s">
        <v>355</v>
      </c>
      <c r="E81" s="925" t="s">
        <v>349</v>
      </c>
      <c r="F81" s="925" t="s">
        <v>350</v>
      </c>
      <c r="G81" s="925" t="s">
        <v>350</v>
      </c>
      <c r="H81" s="925" t="s">
        <v>350</v>
      </c>
      <c r="I81" s="925" t="s">
        <v>349</v>
      </c>
      <c r="J81" s="925" t="s">
        <v>351</v>
      </c>
      <c r="K81" s="925" t="s">
        <v>350</v>
      </c>
      <c r="L81" s="925" t="s">
        <v>351</v>
      </c>
      <c r="M81" s="925" t="s">
        <v>349</v>
      </c>
      <c r="N81" s="925" t="s">
        <v>349</v>
      </c>
      <c r="O81" s="925" t="s">
        <v>355</v>
      </c>
      <c r="P81" s="925" t="s">
        <v>352</v>
      </c>
      <c r="Q81" s="925" t="s">
        <v>355</v>
      </c>
    </row>
    <row r="82" spans="2:17" ht="12" customHeight="1">
      <c r="B82" s="926" t="s">
        <v>88</v>
      </c>
      <c r="C82" s="925" t="s">
        <v>360</v>
      </c>
      <c r="D82" s="925" t="s">
        <v>355</v>
      </c>
      <c r="E82" s="925" t="s">
        <v>349</v>
      </c>
      <c r="F82" s="925" t="s">
        <v>350</v>
      </c>
      <c r="G82" s="925" t="s">
        <v>350</v>
      </c>
      <c r="H82" s="925" t="s">
        <v>350</v>
      </c>
      <c r="I82" s="925" t="s">
        <v>349</v>
      </c>
      <c r="J82" s="925" t="s">
        <v>351</v>
      </c>
      <c r="K82" s="925" t="s">
        <v>350</v>
      </c>
      <c r="L82" s="925" t="s">
        <v>351</v>
      </c>
      <c r="M82" s="925" t="s">
        <v>349</v>
      </c>
      <c r="N82" s="925" t="s">
        <v>349</v>
      </c>
      <c r="O82" s="925" t="s">
        <v>355</v>
      </c>
      <c r="P82" s="925">
        <v>512687</v>
      </c>
      <c r="Q82" s="925">
        <v>512687</v>
      </c>
    </row>
    <row r="83" spans="2:17" ht="12" customHeight="1">
      <c r="B83" s="100" t="s">
        <v>82</v>
      </c>
      <c r="C83" s="101">
        <f t="shared" ref="C83:Q83" si="6">SUM(C84:C98)</f>
        <v>7120442</v>
      </c>
      <c r="D83" s="101">
        <f t="shared" si="6"/>
        <v>9251012</v>
      </c>
      <c r="E83" s="101">
        <f t="shared" si="6"/>
        <v>297365</v>
      </c>
      <c r="F83" s="101">
        <f t="shared" si="6"/>
        <v>719635</v>
      </c>
      <c r="G83" s="101">
        <f t="shared" si="6"/>
        <v>57396</v>
      </c>
      <c r="H83" s="101">
        <f t="shared" si="6"/>
        <v>5936</v>
      </c>
      <c r="I83" s="101">
        <f t="shared" si="6"/>
        <v>3110879</v>
      </c>
      <c r="J83" s="101">
        <f t="shared" si="6"/>
        <v>34143</v>
      </c>
      <c r="K83" s="101">
        <f t="shared" si="6"/>
        <v>2936</v>
      </c>
      <c r="L83" s="101" t="s">
        <v>351</v>
      </c>
      <c r="M83" s="101">
        <f t="shared" si="6"/>
        <v>45301</v>
      </c>
      <c r="N83" s="101">
        <f t="shared" si="6"/>
        <v>340925</v>
      </c>
      <c r="O83" s="101">
        <f t="shared" si="6"/>
        <v>287011</v>
      </c>
      <c r="P83" s="101">
        <f t="shared" si="6"/>
        <v>-383009</v>
      </c>
      <c r="Q83" s="101">
        <f t="shared" si="6"/>
        <v>20889972</v>
      </c>
    </row>
    <row r="84" spans="2:17" ht="12" customHeight="1">
      <c r="B84" s="102" t="s">
        <v>353</v>
      </c>
      <c r="C84" s="1071" t="s">
        <v>360</v>
      </c>
      <c r="D84" s="1071" t="s">
        <v>355</v>
      </c>
      <c r="E84" s="1071" t="s">
        <v>349</v>
      </c>
      <c r="F84" s="1071" t="s">
        <v>350</v>
      </c>
      <c r="G84" s="1072">
        <v>36814</v>
      </c>
      <c r="H84" s="1073">
        <v>2217</v>
      </c>
      <c r="I84" s="1073">
        <v>297969</v>
      </c>
      <c r="J84" s="1071" t="s">
        <v>351</v>
      </c>
      <c r="K84" s="1071" t="s">
        <v>350</v>
      </c>
      <c r="L84" s="1071" t="s">
        <v>351</v>
      </c>
      <c r="M84" s="1071" t="s">
        <v>349</v>
      </c>
      <c r="N84" s="1071" t="s">
        <v>349</v>
      </c>
      <c r="O84" s="1073">
        <v>5851</v>
      </c>
      <c r="P84" s="1067">
        <v>-342851</v>
      </c>
      <c r="Q84" s="1071" t="s">
        <v>355</v>
      </c>
    </row>
    <row r="85" spans="2:17" ht="12" customHeight="1">
      <c r="B85" s="102" t="s">
        <v>55</v>
      </c>
      <c r="C85" s="1073">
        <v>131143</v>
      </c>
      <c r="D85" s="1071" t="s">
        <v>355</v>
      </c>
      <c r="E85" s="1071" t="s">
        <v>349</v>
      </c>
      <c r="F85" s="1071" t="s">
        <v>350</v>
      </c>
      <c r="G85" s="1074" t="s">
        <v>350</v>
      </c>
      <c r="H85" s="1071" t="s">
        <v>350</v>
      </c>
      <c r="I85" s="1071" t="s">
        <v>349</v>
      </c>
      <c r="J85" s="1071" t="s">
        <v>351</v>
      </c>
      <c r="K85" s="1071" t="s">
        <v>350</v>
      </c>
      <c r="L85" s="1071" t="s">
        <v>351</v>
      </c>
      <c r="M85" s="1071" t="s">
        <v>349</v>
      </c>
      <c r="N85" s="1071" t="s">
        <v>349</v>
      </c>
      <c r="O85" s="1071" t="s">
        <v>355</v>
      </c>
      <c r="P85" s="1067" t="s">
        <v>352</v>
      </c>
      <c r="Q85" s="1073">
        <v>131143</v>
      </c>
    </row>
    <row r="86" spans="2:17" ht="12" customHeight="1">
      <c r="B86" s="102" t="s">
        <v>92</v>
      </c>
      <c r="C86" s="1073">
        <v>1235697</v>
      </c>
      <c r="D86" s="1071" t="s">
        <v>355</v>
      </c>
      <c r="E86" s="1073">
        <v>20492</v>
      </c>
      <c r="F86" s="1073">
        <v>1498</v>
      </c>
      <c r="G86" s="1074" t="s">
        <v>350</v>
      </c>
      <c r="H86" s="1071">
        <v>-8</v>
      </c>
      <c r="I86" s="1073">
        <v>28212</v>
      </c>
      <c r="J86" s="1073">
        <v>25909</v>
      </c>
      <c r="K86" s="1073">
        <v>1130</v>
      </c>
      <c r="L86" s="1073" t="s">
        <v>351</v>
      </c>
      <c r="M86" s="1073">
        <v>19481</v>
      </c>
      <c r="N86" s="1073">
        <v>105898</v>
      </c>
      <c r="O86" s="1071">
        <v>75</v>
      </c>
      <c r="P86" s="1067">
        <v>266584</v>
      </c>
      <c r="Q86" s="1073">
        <v>1704968</v>
      </c>
    </row>
    <row r="87" spans="2:17" ht="12" customHeight="1">
      <c r="B87" s="102" t="s">
        <v>365</v>
      </c>
      <c r="C87" s="1071" t="s">
        <v>360</v>
      </c>
      <c r="D87" s="1073">
        <v>334765</v>
      </c>
      <c r="E87" s="1071" t="s">
        <v>349</v>
      </c>
      <c r="F87" s="1071" t="s">
        <v>350</v>
      </c>
      <c r="G87" s="1074" t="s">
        <v>350</v>
      </c>
      <c r="H87" s="1071" t="s">
        <v>350</v>
      </c>
      <c r="I87" s="1071" t="s">
        <v>349</v>
      </c>
      <c r="J87" s="1071" t="s">
        <v>351</v>
      </c>
      <c r="K87" s="1071" t="s">
        <v>350</v>
      </c>
      <c r="L87" s="1071" t="s">
        <v>351</v>
      </c>
      <c r="M87" s="1071" t="s">
        <v>349</v>
      </c>
      <c r="N87" s="1071" t="s">
        <v>349</v>
      </c>
      <c r="O87" s="1071" t="s">
        <v>355</v>
      </c>
      <c r="P87" s="1067" t="s">
        <v>352</v>
      </c>
      <c r="Q87" s="1073">
        <v>334765</v>
      </c>
    </row>
    <row r="88" spans="2:17" ht="12" customHeight="1">
      <c r="B88" s="102" t="s">
        <v>63</v>
      </c>
      <c r="C88" s="1073">
        <v>1579892</v>
      </c>
      <c r="D88" s="1073">
        <v>376788</v>
      </c>
      <c r="E88" s="1071" t="s">
        <v>349</v>
      </c>
      <c r="F88" s="1071" t="s">
        <v>350</v>
      </c>
      <c r="G88" s="1074" t="s">
        <v>350</v>
      </c>
      <c r="H88" s="1071" t="s">
        <v>350</v>
      </c>
      <c r="I88" s="1073">
        <v>2136725</v>
      </c>
      <c r="J88" s="1071" t="s">
        <v>351</v>
      </c>
      <c r="K88" s="1071" t="s">
        <v>350</v>
      </c>
      <c r="L88" s="1071" t="s">
        <v>351</v>
      </c>
      <c r="M88" s="1073">
        <v>19211</v>
      </c>
      <c r="N88" s="1071" t="s">
        <v>349</v>
      </c>
      <c r="O88" s="1071" t="s">
        <v>355</v>
      </c>
      <c r="P88" s="1067" t="s">
        <v>352</v>
      </c>
      <c r="Q88" s="1073">
        <v>4112616</v>
      </c>
    </row>
    <row r="89" spans="2:17" ht="12" customHeight="1">
      <c r="B89" s="102" t="s">
        <v>65</v>
      </c>
      <c r="C89" s="1073">
        <v>3179295</v>
      </c>
      <c r="D89" s="1073">
        <v>4781167</v>
      </c>
      <c r="E89" s="1073">
        <v>184039</v>
      </c>
      <c r="F89" s="1071" t="s">
        <v>350</v>
      </c>
      <c r="G89" s="1074" t="s">
        <v>350</v>
      </c>
      <c r="H89" s="1071" t="s">
        <v>350</v>
      </c>
      <c r="I89" s="1073">
        <v>484011</v>
      </c>
      <c r="J89" s="1071" t="s">
        <v>351</v>
      </c>
      <c r="K89" s="1071" t="s">
        <v>350</v>
      </c>
      <c r="L89" s="1071" t="s">
        <v>351</v>
      </c>
      <c r="M89" s="1071" t="s">
        <v>349</v>
      </c>
      <c r="N89" s="1071" t="s">
        <v>349</v>
      </c>
      <c r="O89" s="1071" t="s">
        <v>355</v>
      </c>
      <c r="P89" s="1067">
        <v>-184039</v>
      </c>
      <c r="Q89" s="1073">
        <v>8444473</v>
      </c>
    </row>
    <row r="90" spans="2:17" ht="12" customHeight="1">
      <c r="B90" s="102" t="s">
        <v>145</v>
      </c>
      <c r="C90" s="1073">
        <v>398909</v>
      </c>
      <c r="D90" s="1073">
        <v>946987</v>
      </c>
      <c r="E90" s="1073">
        <v>8965</v>
      </c>
      <c r="F90" s="1071" t="s">
        <v>350</v>
      </c>
      <c r="G90" s="1074">
        <v>738</v>
      </c>
      <c r="H90" s="1071" t="s">
        <v>350</v>
      </c>
      <c r="I90" s="1071" t="s">
        <v>349</v>
      </c>
      <c r="J90" s="1071" t="s">
        <v>351</v>
      </c>
      <c r="K90" s="1071" t="s">
        <v>350</v>
      </c>
      <c r="L90" s="1071" t="s">
        <v>351</v>
      </c>
      <c r="M90" s="1071" t="s">
        <v>349</v>
      </c>
      <c r="N90" s="1073">
        <v>3610</v>
      </c>
      <c r="O90" s="1073">
        <v>46992</v>
      </c>
      <c r="P90" s="1067">
        <v>-9703</v>
      </c>
      <c r="Q90" s="1073">
        <v>1396498</v>
      </c>
    </row>
    <row r="91" spans="2:17" ht="12" customHeight="1">
      <c r="B91" s="102" t="s">
        <v>73</v>
      </c>
      <c r="C91" s="1071" t="s">
        <v>360</v>
      </c>
      <c r="D91" s="1073">
        <v>245419</v>
      </c>
      <c r="E91" s="1071" t="s">
        <v>349</v>
      </c>
      <c r="F91" s="1071" t="s">
        <v>350</v>
      </c>
      <c r="G91" s="1072">
        <v>8916</v>
      </c>
      <c r="H91" s="1071" t="s">
        <v>350</v>
      </c>
      <c r="I91" s="1071" t="s">
        <v>349</v>
      </c>
      <c r="J91" s="1073">
        <v>8234</v>
      </c>
      <c r="K91" s="1071" t="s">
        <v>350</v>
      </c>
      <c r="L91" s="1071" t="s">
        <v>351</v>
      </c>
      <c r="M91" s="1071">
        <v>825</v>
      </c>
      <c r="N91" s="1071" t="s">
        <v>349</v>
      </c>
      <c r="O91" s="1071" t="s">
        <v>355</v>
      </c>
      <c r="P91" s="1067">
        <v>-8916</v>
      </c>
      <c r="Q91" s="1073">
        <v>254478</v>
      </c>
    </row>
    <row r="92" spans="2:17" ht="12" customHeight="1">
      <c r="B92" s="102" t="s">
        <v>366</v>
      </c>
      <c r="C92" s="1073">
        <v>63515</v>
      </c>
      <c r="D92" s="1071" t="s">
        <v>355</v>
      </c>
      <c r="E92" s="1071" t="s">
        <v>349</v>
      </c>
      <c r="F92" s="1073">
        <v>717578</v>
      </c>
      <c r="G92" s="1074" t="s">
        <v>350</v>
      </c>
      <c r="H92" s="1071" t="s">
        <v>350</v>
      </c>
      <c r="I92" s="1071" t="s">
        <v>349</v>
      </c>
      <c r="J92" s="1071" t="s">
        <v>351</v>
      </c>
      <c r="K92" s="1071" t="s">
        <v>350</v>
      </c>
      <c r="L92" s="1071" t="s">
        <v>351</v>
      </c>
      <c r="M92" s="1071" t="s">
        <v>349</v>
      </c>
      <c r="N92" s="1071" t="s">
        <v>349</v>
      </c>
      <c r="O92" s="1071" t="s">
        <v>355</v>
      </c>
      <c r="P92" s="1067" t="s">
        <v>352</v>
      </c>
      <c r="Q92" s="1073">
        <v>781093</v>
      </c>
    </row>
    <row r="93" spans="2:17" ht="12" customHeight="1">
      <c r="B93" s="102" t="s">
        <v>359</v>
      </c>
      <c r="C93" s="1071" t="s">
        <v>360</v>
      </c>
      <c r="D93" s="1073">
        <v>93797</v>
      </c>
      <c r="E93" s="1071" t="s">
        <v>349</v>
      </c>
      <c r="F93" s="1071" t="s">
        <v>350</v>
      </c>
      <c r="G93" s="1074" t="s">
        <v>350</v>
      </c>
      <c r="H93" s="1071" t="s">
        <v>350</v>
      </c>
      <c r="I93" s="1071" t="s">
        <v>349</v>
      </c>
      <c r="J93" s="1071" t="s">
        <v>351</v>
      </c>
      <c r="K93" s="1071" t="s">
        <v>350</v>
      </c>
      <c r="L93" s="1071" t="s">
        <v>351</v>
      </c>
      <c r="M93" s="1071" t="s">
        <v>349</v>
      </c>
      <c r="N93" s="1071" t="s">
        <v>349</v>
      </c>
      <c r="O93" s="1071" t="s">
        <v>355</v>
      </c>
      <c r="P93" s="1067" t="s">
        <v>352</v>
      </c>
      <c r="Q93" s="1073">
        <v>93797</v>
      </c>
    </row>
    <row r="94" spans="2:17" ht="12" customHeight="1">
      <c r="B94" s="102" t="s">
        <v>79</v>
      </c>
      <c r="C94" s="1073">
        <v>71066</v>
      </c>
      <c r="D94" s="1073">
        <v>113618</v>
      </c>
      <c r="E94" s="1073">
        <v>19545</v>
      </c>
      <c r="F94" s="1071">
        <v>559</v>
      </c>
      <c r="G94" s="1074" t="s">
        <v>350</v>
      </c>
      <c r="H94" s="1073">
        <v>3727</v>
      </c>
      <c r="I94" s="1073">
        <v>45888</v>
      </c>
      <c r="J94" s="1071" t="s">
        <v>351</v>
      </c>
      <c r="K94" s="1071" t="s">
        <v>350</v>
      </c>
      <c r="L94" s="1071" t="s">
        <v>351</v>
      </c>
      <c r="M94" s="1071" t="s">
        <v>349</v>
      </c>
      <c r="N94" s="1073">
        <v>4235</v>
      </c>
      <c r="O94" s="1073">
        <v>7045</v>
      </c>
      <c r="P94" s="1067">
        <v>-19545</v>
      </c>
      <c r="Q94" s="1073">
        <v>246138</v>
      </c>
    </row>
    <row r="95" spans="2:17" ht="12" customHeight="1">
      <c r="B95" s="102" t="s">
        <v>367</v>
      </c>
      <c r="C95" s="1073">
        <v>51166</v>
      </c>
      <c r="D95" s="1073">
        <v>2115</v>
      </c>
      <c r="E95" s="1073">
        <v>47893</v>
      </c>
      <c r="F95" s="1071" t="s">
        <v>350</v>
      </c>
      <c r="G95" s="1074" t="s">
        <v>350</v>
      </c>
      <c r="H95" s="1071" t="s">
        <v>350</v>
      </c>
      <c r="I95" s="1073">
        <v>115687</v>
      </c>
      <c r="J95" s="1071" t="s">
        <v>351</v>
      </c>
      <c r="K95" s="1071" t="s">
        <v>350</v>
      </c>
      <c r="L95" s="1071" t="s">
        <v>351</v>
      </c>
      <c r="M95" s="1071">
        <v>17</v>
      </c>
      <c r="N95" s="1073">
        <v>226571</v>
      </c>
      <c r="O95" s="1073">
        <v>28894</v>
      </c>
      <c r="P95" s="1067">
        <v>-76676</v>
      </c>
      <c r="Q95" s="1073">
        <v>395667</v>
      </c>
    </row>
    <row r="96" spans="2:17" ht="12" customHeight="1">
      <c r="B96" s="102" t="s">
        <v>368</v>
      </c>
      <c r="C96" s="1071" t="s">
        <v>360</v>
      </c>
      <c r="D96" s="1071" t="s">
        <v>355</v>
      </c>
      <c r="E96" s="1071" t="s">
        <v>349</v>
      </c>
      <c r="F96" s="1071" t="s">
        <v>350</v>
      </c>
      <c r="G96" s="1074" t="s">
        <v>350</v>
      </c>
      <c r="H96" s="1071" t="s">
        <v>350</v>
      </c>
      <c r="I96" s="1071" t="s">
        <v>349</v>
      </c>
      <c r="J96" s="1071" t="s">
        <v>351</v>
      </c>
      <c r="K96" s="1071" t="s">
        <v>350</v>
      </c>
      <c r="L96" s="1071" t="s">
        <v>351</v>
      </c>
      <c r="M96" s="1071" t="s">
        <v>349</v>
      </c>
      <c r="N96" s="1071" t="s">
        <v>349</v>
      </c>
      <c r="O96" s="1071" t="s">
        <v>355</v>
      </c>
      <c r="P96" s="1067" t="s">
        <v>352</v>
      </c>
      <c r="Q96" s="1071" t="s">
        <v>355</v>
      </c>
    </row>
    <row r="97" spans="2:17" ht="12" customHeight="1">
      <c r="B97" s="102" t="s">
        <v>380</v>
      </c>
      <c r="C97" s="1071" t="s">
        <v>360</v>
      </c>
      <c r="D97" s="1073">
        <v>1846131</v>
      </c>
      <c r="E97" s="1071" t="s">
        <v>349</v>
      </c>
      <c r="F97" s="1071" t="s">
        <v>350</v>
      </c>
      <c r="G97" s="1074" t="s">
        <v>350</v>
      </c>
      <c r="H97" s="1071" t="s">
        <v>350</v>
      </c>
      <c r="I97" s="1071" t="s">
        <v>349</v>
      </c>
      <c r="J97" s="1071" t="s">
        <v>351</v>
      </c>
      <c r="K97" s="1071" t="s">
        <v>350</v>
      </c>
      <c r="L97" s="1071" t="s">
        <v>351</v>
      </c>
      <c r="M97" s="1071" t="s">
        <v>349</v>
      </c>
      <c r="N97" s="1071" t="s">
        <v>349</v>
      </c>
      <c r="O97" s="1071" t="s">
        <v>355</v>
      </c>
      <c r="P97" s="1067" t="s">
        <v>352</v>
      </c>
      <c r="Q97" s="1073">
        <v>1846131</v>
      </c>
    </row>
    <row r="98" spans="2:17" ht="12" customHeight="1">
      <c r="B98" s="102" t="s">
        <v>86</v>
      </c>
      <c r="C98" s="1073">
        <v>409759</v>
      </c>
      <c r="D98" s="1073">
        <v>510225</v>
      </c>
      <c r="E98" s="1073">
        <v>16431</v>
      </c>
      <c r="F98" s="1071" t="s">
        <v>350</v>
      </c>
      <c r="G98" s="1072">
        <v>10928</v>
      </c>
      <c r="H98" s="1071" t="s">
        <v>350</v>
      </c>
      <c r="I98" s="1073">
        <v>2387</v>
      </c>
      <c r="J98" s="1071" t="s">
        <v>351</v>
      </c>
      <c r="K98" s="1073">
        <v>1806</v>
      </c>
      <c r="L98" s="1073" t="s">
        <v>351</v>
      </c>
      <c r="M98" s="1073">
        <v>5767</v>
      </c>
      <c r="N98" s="1071">
        <v>611</v>
      </c>
      <c r="O98" s="1073">
        <v>198154</v>
      </c>
      <c r="P98" s="1067">
        <v>-7863</v>
      </c>
      <c r="Q98" s="1073">
        <v>1148205</v>
      </c>
    </row>
    <row r="99" spans="2:17" ht="12" customHeight="1">
      <c r="B99" s="100" t="s">
        <v>102</v>
      </c>
      <c r="C99" s="924">
        <f>C100+C109</f>
        <v>12987339</v>
      </c>
      <c r="D99" s="924">
        <f t="shared" ref="D99:Q99" si="7">D100+D109</f>
        <v>7024743</v>
      </c>
      <c r="E99" s="924">
        <f t="shared" si="7"/>
        <v>521975</v>
      </c>
      <c r="F99" s="924">
        <f t="shared" si="7"/>
        <v>-41119</v>
      </c>
      <c r="G99" s="924">
        <f t="shared" si="7"/>
        <v>293554</v>
      </c>
      <c r="H99" s="924">
        <f t="shared" si="7"/>
        <v>66487</v>
      </c>
      <c r="I99" s="924">
        <f t="shared" si="7"/>
        <v>5467424</v>
      </c>
      <c r="J99" s="924">
        <f t="shared" si="7"/>
        <v>666930</v>
      </c>
      <c r="K99" s="924">
        <f t="shared" si="7"/>
        <v>233475</v>
      </c>
      <c r="L99" s="924" t="s">
        <v>351</v>
      </c>
      <c r="M99" s="924">
        <f t="shared" si="7"/>
        <v>549303</v>
      </c>
      <c r="N99" s="924">
        <f t="shared" si="7"/>
        <v>359766</v>
      </c>
      <c r="O99" s="924">
        <f t="shared" si="7"/>
        <v>24417580</v>
      </c>
      <c r="P99" s="924">
        <f t="shared" si="7"/>
        <v>-27822193</v>
      </c>
      <c r="Q99" s="924">
        <f t="shared" si="7"/>
        <v>24725264</v>
      </c>
    </row>
    <row r="100" spans="2:17" ht="12" customHeight="1">
      <c r="B100" s="100" t="s">
        <v>370</v>
      </c>
      <c r="C100" s="924">
        <f>SUM(C101:C108)</f>
        <v>12987339</v>
      </c>
      <c r="D100" s="924">
        <f t="shared" ref="D100:Q100" si="8">SUM(D101:D108)</f>
        <v>7024743</v>
      </c>
      <c r="E100" s="924">
        <f t="shared" si="8"/>
        <v>521975</v>
      </c>
      <c r="F100" s="924">
        <f t="shared" si="8"/>
        <v>-41119</v>
      </c>
      <c r="G100" s="924">
        <f t="shared" si="8"/>
        <v>293554</v>
      </c>
      <c r="H100" s="924">
        <f t="shared" si="8"/>
        <v>66487</v>
      </c>
      <c r="I100" s="924">
        <f t="shared" si="8"/>
        <v>5467424</v>
      </c>
      <c r="J100" s="924">
        <f t="shared" si="8"/>
        <v>666930</v>
      </c>
      <c r="K100" s="924">
        <f t="shared" si="8"/>
        <v>233475</v>
      </c>
      <c r="L100" s="924" t="s">
        <v>351</v>
      </c>
      <c r="M100" s="924">
        <f t="shared" si="8"/>
        <v>549303</v>
      </c>
      <c r="N100" s="924">
        <f t="shared" si="8"/>
        <v>359766</v>
      </c>
      <c r="O100" s="924">
        <f t="shared" si="8"/>
        <v>24417580</v>
      </c>
      <c r="P100" s="924">
        <f t="shared" si="8"/>
        <v>-28129877</v>
      </c>
      <c r="Q100" s="924">
        <f t="shared" si="8"/>
        <v>24417580</v>
      </c>
    </row>
    <row r="101" spans="2:17" ht="12" customHeight="1">
      <c r="B101" s="102" t="s">
        <v>371</v>
      </c>
      <c r="C101" s="1073">
        <v>6242757</v>
      </c>
      <c r="D101" s="1073">
        <v>5372206</v>
      </c>
      <c r="E101" s="1073">
        <v>220966</v>
      </c>
      <c r="F101" s="1073">
        <v>35503</v>
      </c>
      <c r="G101" s="1072">
        <v>425662</v>
      </c>
      <c r="H101" s="1073">
        <v>78785</v>
      </c>
      <c r="I101" s="1073">
        <v>5157938</v>
      </c>
      <c r="J101" s="1073">
        <v>409509</v>
      </c>
      <c r="K101" s="1073">
        <v>223913</v>
      </c>
      <c r="L101" s="1073" t="s">
        <v>351</v>
      </c>
      <c r="M101" s="1073">
        <v>275161</v>
      </c>
      <c r="N101" s="1073">
        <v>237210</v>
      </c>
      <c r="O101" s="1073">
        <v>12821758</v>
      </c>
      <c r="P101" s="1067">
        <v>-18679610</v>
      </c>
      <c r="Q101" s="1073">
        <v>12821758</v>
      </c>
    </row>
    <row r="102" spans="2:17" ht="12" customHeight="1">
      <c r="B102" s="102" t="s">
        <v>372</v>
      </c>
      <c r="C102" s="1071" t="s">
        <v>360</v>
      </c>
      <c r="D102" s="1071" t="s">
        <v>355</v>
      </c>
      <c r="E102" s="1071" t="s">
        <v>349</v>
      </c>
      <c r="F102" s="1071" t="s">
        <v>350</v>
      </c>
      <c r="G102" s="1074" t="s">
        <v>350</v>
      </c>
      <c r="H102" s="1071" t="s">
        <v>350</v>
      </c>
      <c r="I102" s="1073">
        <v>17681</v>
      </c>
      <c r="J102" s="1071" t="s">
        <v>351</v>
      </c>
      <c r="K102" s="1071" t="s">
        <v>350</v>
      </c>
      <c r="L102" s="1071" t="s">
        <v>351</v>
      </c>
      <c r="M102" s="1071" t="s">
        <v>349</v>
      </c>
      <c r="N102" s="1071" t="s">
        <v>349</v>
      </c>
      <c r="O102" s="1071" t="s">
        <v>355</v>
      </c>
      <c r="P102" s="1067">
        <v>-17681</v>
      </c>
      <c r="Q102" s="1071" t="s">
        <v>355</v>
      </c>
    </row>
    <row r="103" spans="2:17" ht="12" customHeight="1">
      <c r="B103" s="102" t="s">
        <v>105</v>
      </c>
      <c r="C103" s="1071" t="s">
        <v>360</v>
      </c>
      <c r="D103" s="1071" t="s">
        <v>355</v>
      </c>
      <c r="E103" s="1071" t="s">
        <v>349</v>
      </c>
      <c r="F103" s="1071" t="s">
        <v>350</v>
      </c>
      <c r="G103" s="1074" t="s">
        <v>350</v>
      </c>
      <c r="H103" s="1071" t="s">
        <v>350</v>
      </c>
      <c r="I103" s="1071" t="s">
        <v>349</v>
      </c>
      <c r="J103" s="1071" t="s">
        <v>351</v>
      </c>
      <c r="K103" s="1071" t="s">
        <v>350</v>
      </c>
      <c r="L103" s="1071" t="s">
        <v>351</v>
      </c>
      <c r="M103" s="1071" t="s">
        <v>349</v>
      </c>
      <c r="N103" s="1071" t="s">
        <v>349</v>
      </c>
      <c r="O103" s="1071" t="s">
        <v>355</v>
      </c>
      <c r="P103" s="1067" t="s">
        <v>352</v>
      </c>
      <c r="Q103" s="1071" t="s">
        <v>355</v>
      </c>
    </row>
    <row r="104" spans="2:17" ht="12" customHeight="1">
      <c r="B104" s="102" t="s">
        <v>381</v>
      </c>
      <c r="C104" s="1073">
        <v>490094</v>
      </c>
      <c r="D104" s="1073">
        <v>-163951</v>
      </c>
      <c r="E104" s="1071">
        <v>983</v>
      </c>
      <c r="F104" s="1073">
        <v>2907</v>
      </c>
      <c r="G104" s="1074">
        <v>442</v>
      </c>
      <c r="H104" s="1071">
        <v>-1</v>
      </c>
      <c r="I104" s="1071" t="s">
        <v>349</v>
      </c>
      <c r="J104" s="1071" t="s">
        <v>351</v>
      </c>
      <c r="K104" s="1071" t="s">
        <v>350</v>
      </c>
      <c r="L104" s="1071" t="s">
        <v>351</v>
      </c>
      <c r="M104" s="1071" t="s">
        <v>349</v>
      </c>
      <c r="N104" s="1073">
        <v>-1097</v>
      </c>
      <c r="O104" s="1073">
        <v>299005</v>
      </c>
      <c r="P104" s="1067">
        <v>-329377</v>
      </c>
      <c r="Q104" s="1073">
        <v>299005</v>
      </c>
    </row>
    <row r="105" spans="2:17" ht="12" customHeight="1">
      <c r="B105" s="102" t="s">
        <v>374</v>
      </c>
      <c r="C105" s="1073">
        <v>961538</v>
      </c>
      <c r="D105" s="1073">
        <v>335200</v>
      </c>
      <c r="E105" s="1073">
        <v>44193</v>
      </c>
      <c r="F105" s="1071" t="s">
        <v>350</v>
      </c>
      <c r="G105" s="1074" t="s">
        <v>350</v>
      </c>
      <c r="H105" s="1071" t="s">
        <v>350</v>
      </c>
      <c r="I105" s="1073">
        <v>55133</v>
      </c>
      <c r="J105" s="1073">
        <v>58164</v>
      </c>
      <c r="K105" s="1071">
        <v>703</v>
      </c>
      <c r="L105" s="1071" t="s">
        <v>351</v>
      </c>
      <c r="M105" s="1073">
        <v>27949</v>
      </c>
      <c r="N105" s="1073">
        <v>28071</v>
      </c>
      <c r="O105" s="1073">
        <v>1625628</v>
      </c>
      <c r="P105" s="1067">
        <v>-1510951</v>
      </c>
      <c r="Q105" s="1073">
        <v>1625628</v>
      </c>
    </row>
    <row r="106" spans="2:17" ht="12" customHeight="1">
      <c r="B106" s="102" t="s">
        <v>375</v>
      </c>
      <c r="C106" s="1073">
        <v>4985688</v>
      </c>
      <c r="D106" s="1073">
        <v>1239409</v>
      </c>
      <c r="E106" s="1073">
        <v>136887</v>
      </c>
      <c r="F106" s="1071" t="s">
        <v>350</v>
      </c>
      <c r="G106" s="1074" t="s">
        <v>350</v>
      </c>
      <c r="H106" s="1071" t="s">
        <v>350</v>
      </c>
      <c r="I106" s="1073">
        <v>443457</v>
      </c>
      <c r="J106" s="1071" t="s">
        <v>351</v>
      </c>
      <c r="K106" s="1071" t="s">
        <v>350</v>
      </c>
      <c r="L106" s="1071" t="s">
        <v>351</v>
      </c>
      <c r="M106" s="1073">
        <v>186658</v>
      </c>
      <c r="N106" s="1073">
        <v>4377</v>
      </c>
      <c r="O106" s="1073">
        <v>9000506</v>
      </c>
      <c r="P106" s="1067">
        <v>-6996476</v>
      </c>
      <c r="Q106" s="1073">
        <v>9000506</v>
      </c>
    </row>
    <row r="107" spans="2:17" ht="12" customHeight="1">
      <c r="B107" s="102" t="s">
        <v>376</v>
      </c>
      <c r="C107" s="1071" t="s">
        <v>360</v>
      </c>
      <c r="D107" s="1071" t="s">
        <v>355</v>
      </c>
      <c r="E107" s="1071" t="s">
        <v>349</v>
      </c>
      <c r="F107" s="1071" t="s">
        <v>350</v>
      </c>
      <c r="G107" s="1074" t="s">
        <v>350</v>
      </c>
      <c r="H107" s="1071" t="s">
        <v>350</v>
      </c>
      <c r="I107" s="1073">
        <v>117100</v>
      </c>
      <c r="J107" s="1073">
        <v>166380</v>
      </c>
      <c r="K107" s="1073">
        <v>4655</v>
      </c>
      <c r="L107" s="1073" t="s">
        <v>351</v>
      </c>
      <c r="M107" s="1073">
        <v>42455</v>
      </c>
      <c r="N107" s="1073">
        <v>73645</v>
      </c>
      <c r="O107" s="1073">
        <v>131211</v>
      </c>
      <c r="P107" s="1067">
        <v>-404235</v>
      </c>
      <c r="Q107" s="1073">
        <v>131211</v>
      </c>
    </row>
    <row r="108" spans="2:17" ht="12" customHeight="1">
      <c r="B108" s="102" t="s">
        <v>377</v>
      </c>
      <c r="C108" s="1073">
        <v>307262</v>
      </c>
      <c r="D108" s="1073">
        <v>241879</v>
      </c>
      <c r="E108" s="1073">
        <v>118946</v>
      </c>
      <c r="F108" s="1073">
        <v>-79529</v>
      </c>
      <c r="G108" s="1072">
        <v>-132550</v>
      </c>
      <c r="H108" s="1073">
        <v>-12297</v>
      </c>
      <c r="I108" s="1073">
        <v>-323885</v>
      </c>
      <c r="J108" s="1073">
        <v>32877</v>
      </c>
      <c r="K108" s="1073">
        <v>4204</v>
      </c>
      <c r="L108" s="1073" t="s">
        <v>351</v>
      </c>
      <c r="M108" s="1073">
        <v>17080</v>
      </c>
      <c r="N108" s="1073">
        <v>17560</v>
      </c>
      <c r="O108" s="1073">
        <v>539472</v>
      </c>
      <c r="P108" s="1067">
        <v>-191547</v>
      </c>
      <c r="Q108" s="1073">
        <v>539472</v>
      </c>
    </row>
    <row r="109" spans="2:17">
      <c r="B109" s="100" t="s">
        <v>378</v>
      </c>
      <c r="C109" s="95">
        <v>0</v>
      </c>
      <c r="D109" s="95">
        <v>0</v>
      </c>
      <c r="E109" s="95">
        <v>0</v>
      </c>
      <c r="F109" s="95">
        <v>0</v>
      </c>
      <c r="G109" s="95">
        <v>0</v>
      </c>
      <c r="H109" s="95">
        <v>0</v>
      </c>
      <c r="I109" s="95">
        <v>0</v>
      </c>
      <c r="J109" s="95">
        <v>0</v>
      </c>
      <c r="K109" s="95">
        <v>0</v>
      </c>
      <c r="L109" s="95" t="s">
        <v>351</v>
      </c>
      <c r="M109" s="95">
        <v>0</v>
      </c>
      <c r="N109" s="95">
        <v>0</v>
      </c>
      <c r="O109" s="95">
        <v>0</v>
      </c>
      <c r="P109" s="928">
        <v>307684</v>
      </c>
      <c r="Q109" s="928">
        <v>307684</v>
      </c>
    </row>
    <row r="110" spans="2:17">
      <c r="B110" s="103" t="s">
        <v>101</v>
      </c>
      <c r="C110" s="104">
        <f t="shared" ref="C110:Q110" si="9">C63+C83+C99</f>
        <v>23517939</v>
      </c>
      <c r="D110" s="104">
        <f t="shared" si="9"/>
        <v>22154315</v>
      </c>
      <c r="E110" s="104">
        <f t="shared" si="9"/>
        <v>1006145</v>
      </c>
      <c r="F110" s="104">
        <f t="shared" si="9"/>
        <v>785064</v>
      </c>
      <c r="G110" s="104">
        <f t="shared" si="9"/>
        <v>401980</v>
      </c>
      <c r="H110" s="104">
        <f t="shared" si="9"/>
        <v>90053</v>
      </c>
      <c r="I110" s="104">
        <f t="shared" si="9"/>
        <v>9149531</v>
      </c>
      <c r="J110" s="104">
        <f t="shared" si="9"/>
        <v>815075</v>
      </c>
      <c r="K110" s="104">
        <f t="shared" si="9"/>
        <v>239477</v>
      </c>
      <c r="L110" s="104" t="s">
        <v>351</v>
      </c>
      <c r="M110" s="104">
        <f t="shared" si="9"/>
        <v>617173</v>
      </c>
      <c r="N110" s="104">
        <f t="shared" si="9"/>
        <v>1395482</v>
      </c>
      <c r="O110" s="104">
        <f t="shared" si="9"/>
        <v>25578638</v>
      </c>
      <c r="P110" s="104">
        <f t="shared" si="9"/>
        <v>-30289883</v>
      </c>
      <c r="Q110" s="104">
        <f t="shared" si="9"/>
        <v>55460989</v>
      </c>
    </row>
  </sheetData>
  <pageMargins left="0.25" right="0.25" top="0.75" bottom="0.75" header="0.3" footer="0.3"/>
  <pageSetup paperSize="9" scale="65" fitToHeight="2" orientation="landscape" r:id="rId1"/>
  <rowBreaks count="1" manualBreakCount="1">
    <brk id="59" max="16"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Planilha16">
    <pageSetUpPr fitToPage="1"/>
  </sheetPr>
  <dimension ref="B4:N61"/>
  <sheetViews>
    <sheetView zoomScaleNormal="100" workbookViewId="0">
      <selection sqref="A1:O61"/>
    </sheetView>
  </sheetViews>
  <sheetFormatPr defaultColWidth="9.140625" defaultRowHeight="15"/>
  <cols>
    <col min="1" max="1" width="3.140625" style="1" customWidth="1"/>
    <col min="2" max="2" width="41.28515625" style="1" bestFit="1" customWidth="1"/>
    <col min="3" max="3" width="1.7109375" style="3" customWidth="1"/>
    <col min="4" max="5" width="10.5703125" style="1" bestFit="1" customWidth="1"/>
    <col min="6" max="6" width="10.28515625" style="1" customWidth="1"/>
    <col min="7" max="7" width="1.7109375" style="3" customWidth="1"/>
    <col min="8" max="8" width="10.28515625" style="1" customWidth="1"/>
    <col min="9" max="10" width="9.7109375" style="1" customWidth="1"/>
    <col min="11" max="11" width="2.7109375" style="1" hidden="1" customWidth="1"/>
    <col min="12" max="14" width="0" style="1" hidden="1" customWidth="1"/>
    <col min="15" max="15" width="3.85546875" style="1" customWidth="1"/>
    <col min="16" max="16384" width="9.140625" style="1"/>
  </cols>
  <sheetData>
    <row r="4" spans="2:14" ht="35.25" customHeight="1"/>
    <row r="5" spans="2:14">
      <c r="B5" s="2"/>
      <c r="C5" s="4"/>
      <c r="D5" s="2"/>
      <c r="E5" s="2"/>
      <c r="F5" s="2"/>
      <c r="G5" s="4"/>
      <c r="H5" s="2"/>
      <c r="I5" s="2"/>
      <c r="J5" s="2"/>
      <c r="K5" s="2"/>
    </row>
    <row r="6" spans="2:14">
      <c r="B6" s="2"/>
      <c r="C6" s="2"/>
      <c r="D6" s="2"/>
      <c r="E6" s="2"/>
      <c r="F6" s="2"/>
      <c r="G6" s="2"/>
      <c r="H6" s="2"/>
      <c r="I6" s="2"/>
      <c r="J6" s="2"/>
      <c r="K6" s="2"/>
    </row>
    <row r="7" spans="2:14" s="56" customFormat="1" ht="15" customHeight="1">
      <c r="B7" s="1103" t="s">
        <v>382</v>
      </c>
      <c r="C7" s="241"/>
      <c r="D7" s="1107" t="s">
        <v>383</v>
      </c>
      <c r="E7" s="1107"/>
      <c r="F7" s="1107"/>
      <c r="G7" s="241"/>
      <c r="H7" s="1109" t="s">
        <v>384</v>
      </c>
      <c r="I7" s="1110"/>
      <c r="J7" s="1110"/>
      <c r="K7" s="233"/>
      <c r="L7" s="233"/>
      <c r="M7" s="233"/>
      <c r="N7" s="894"/>
    </row>
    <row r="8" spans="2:14" s="56" customFormat="1">
      <c r="B8" s="1106"/>
      <c r="C8" s="241"/>
      <c r="D8" s="420">
        <v>45717</v>
      </c>
      <c r="E8" s="420">
        <v>45717</v>
      </c>
      <c r="F8" s="242" t="s">
        <v>385</v>
      </c>
      <c r="G8" s="242"/>
      <c r="H8" s="242" t="s">
        <v>3</v>
      </c>
      <c r="I8" s="242" t="s">
        <v>4</v>
      </c>
      <c r="J8" s="242" t="s">
        <v>5</v>
      </c>
      <c r="K8" s="242"/>
      <c r="L8" s="242"/>
      <c r="M8" s="242"/>
      <c r="N8" s="242"/>
    </row>
    <row r="9" spans="2:14" s="56" customFormat="1" ht="15.75" thickBot="1">
      <c r="B9" s="168"/>
      <c r="C9" s="243"/>
      <c r="D9" s="244"/>
      <c r="E9" s="245"/>
      <c r="F9" s="169"/>
      <c r="G9" s="246"/>
      <c r="H9" s="247"/>
      <c r="I9" s="248"/>
      <c r="J9" s="169"/>
      <c r="K9" s="169"/>
      <c r="L9" s="248"/>
      <c r="M9" s="248"/>
      <c r="N9" s="169"/>
    </row>
    <row r="10" spans="2:14" s="56" customFormat="1" ht="15.75" thickBot="1">
      <c r="B10" s="558" t="s">
        <v>386</v>
      </c>
      <c r="C10" s="249"/>
      <c r="D10" s="542">
        <v>5208418</v>
      </c>
      <c r="E10" s="542">
        <v>5118975</v>
      </c>
      <c r="F10" s="755">
        <v>1.7472833916946318</v>
      </c>
      <c r="G10" s="251"/>
      <c r="H10" s="756">
        <v>6198.3414274991201</v>
      </c>
      <c r="I10" s="542">
        <v>5675.9815859302398</v>
      </c>
      <c r="J10" s="755">
        <v>9.2029868959356378</v>
      </c>
      <c r="K10" s="251"/>
      <c r="L10" s="542"/>
      <c r="M10" s="542"/>
      <c r="N10" s="755"/>
    </row>
    <row r="11" spans="2:14" s="56" customFormat="1">
      <c r="B11" s="230" t="s">
        <v>387</v>
      </c>
      <c r="C11" s="250"/>
      <c r="D11" s="757">
        <v>5208116</v>
      </c>
      <c r="E11" s="757">
        <v>5118793</v>
      </c>
      <c r="F11" s="758">
        <v>1.7450012141534188</v>
      </c>
      <c r="G11" s="251"/>
      <c r="H11" s="759">
        <v>5611.1473579999802</v>
      </c>
      <c r="I11" s="757">
        <v>5752.7040699999998</v>
      </c>
      <c r="J11" s="758">
        <v>-2.4606986606216963</v>
      </c>
      <c r="K11" s="251"/>
      <c r="L11" s="757"/>
      <c r="M11" s="757"/>
      <c r="N11" s="758"/>
    </row>
    <row r="12" spans="2:14" s="56" customFormat="1">
      <c r="B12" s="231" t="s">
        <v>388</v>
      </c>
      <c r="C12" s="250"/>
      <c r="D12" s="757">
        <v>2</v>
      </c>
      <c r="E12" s="757">
        <v>2</v>
      </c>
      <c r="F12" s="758">
        <v>0</v>
      </c>
      <c r="G12" s="251"/>
      <c r="H12" s="759">
        <v>10.405127999999999</v>
      </c>
      <c r="I12" s="757">
        <v>23.837140999999999</v>
      </c>
      <c r="J12" s="758">
        <v>-56.349094046135818</v>
      </c>
      <c r="K12" s="251"/>
      <c r="L12" s="757"/>
      <c r="M12" s="757"/>
      <c r="N12" s="758"/>
    </row>
    <row r="13" spans="2:14" s="56" customFormat="1">
      <c r="B13" s="231" t="s">
        <v>389</v>
      </c>
      <c r="C13" s="250"/>
      <c r="D13" s="757">
        <v>300</v>
      </c>
      <c r="E13" s="757">
        <v>180</v>
      </c>
      <c r="F13" s="758">
        <v>66.666666666666671</v>
      </c>
      <c r="G13" s="251"/>
      <c r="H13" s="759">
        <v>166.90343471428577</v>
      </c>
      <c r="I13" s="757">
        <v>34.521911517240703</v>
      </c>
      <c r="J13" s="758">
        <v>383.47101124725367</v>
      </c>
      <c r="K13" s="251"/>
      <c r="L13" s="757"/>
      <c r="M13" s="757"/>
      <c r="N13" s="758"/>
    </row>
    <row r="14" spans="2:14" s="56" customFormat="1">
      <c r="B14" s="231" t="s">
        <v>390</v>
      </c>
      <c r="C14" s="250"/>
      <c r="D14" s="757">
        <v>0</v>
      </c>
      <c r="E14" s="757">
        <v>0</v>
      </c>
      <c r="F14" s="758">
        <v>0</v>
      </c>
      <c r="G14" s="251"/>
      <c r="H14" s="757">
        <v>0</v>
      </c>
      <c r="I14" s="757">
        <v>0</v>
      </c>
      <c r="J14" s="758">
        <v>0</v>
      </c>
      <c r="K14" s="251"/>
      <c r="L14" s="757"/>
      <c r="M14" s="757"/>
      <c r="N14" s="758"/>
    </row>
    <row r="15" spans="2:14" s="56" customFormat="1" ht="15.75" customHeight="1" thickBot="1">
      <c r="B15" s="232" t="s">
        <v>391</v>
      </c>
      <c r="C15" s="250"/>
      <c r="D15" s="757">
        <v>0</v>
      </c>
      <c r="E15" s="757">
        <v>0</v>
      </c>
      <c r="F15" s="758">
        <v>0</v>
      </c>
      <c r="G15" s="251"/>
      <c r="H15" s="757">
        <v>409.88550678485331</v>
      </c>
      <c r="I15" s="757">
        <v>-135.08153658700019</v>
      </c>
      <c r="J15" s="758" t="s">
        <v>392</v>
      </c>
      <c r="K15" s="251"/>
      <c r="L15" s="757"/>
      <c r="M15" s="757"/>
      <c r="N15" s="758"/>
    </row>
    <row r="16" spans="2:14" s="56" customFormat="1" ht="15.75" customHeight="1" thickBot="1">
      <c r="B16" s="558" t="s">
        <v>393</v>
      </c>
      <c r="C16" s="249"/>
      <c r="D16" s="542">
        <v>475</v>
      </c>
      <c r="E16" s="542">
        <v>532</v>
      </c>
      <c r="F16" s="755">
        <v>-10.71428571428571</v>
      </c>
      <c r="G16" s="251"/>
      <c r="H16" s="542">
        <v>4720.1196679689992</v>
      </c>
      <c r="I16" s="542">
        <v>4657</v>
      </c>
      <c r="J16" s="755">
        <v>1.3553718696370787</v>
      </c>
      <c r="K16" s="251"/>
      <c r="L16" s="542"/>
      <c r="M16" s="542"/>
      <c r="N16" s="755"/>
    </row>
    <row r="17" spans="2:14" s="56" customFormat="1">
      <c r="B17" s="231" t="s">
        <v>394</v>
      </c>
      <c r="C17" s="250"/>
      <c r="D17" s="757">
        <v>4</v>
      </c>
      <c r="E17" s="757">
        <v>4</v>
      </c>
      <c r="F17" s="758">
        <v>0</v>
      </c>
      <c r="G17" s="251"/>
      <c r="H17" s="757">
        <v>34.445467999999998</v>
      </c>
      <c r="I17" s="757">
        <v>34</v>
      </c>
      <c r="J17" s="758">
        <v>1.3101999999999947</v>
      </c>
      <c r="K17" s="251"/>
      <c r="L17" s="757"/>
      <c r="M17" s="757"/>
      <c r="N17" s="758"/>
    </row>
    <row r="18" spans="2:14" s="56" customFormat="1">
      <c r="B18" s="231" t="s">
        <v>395</v>
      </c>
      <c r="C18" s="250"/>
      <c r="D18" s="757">
        <v>119</v>
      </c>
      <c r="E18" s="757">
        <v>119</v>
      </c>
      <c r="F18" s="758">
        <v>0</v>
      </c>
      <c r="G18" s="251"/>
      <c r="H18" s="757">
        <v>601.02851799999996</v>
      </c>
      <c r="I18" s="757">
        <v>586</v>
      </c>
      <c r="J18" s="758">
        <v>2.5645935153583599</v>
      </c>
      <c r="K18" s="251"/>
      <c r="L18" s="757"/>
      <c r="M18" s="757"/>
      <c r="N18" s="758"/>
    </row>
    <row r="19" spans="2:14" s="56" customFormat="1">
      <c r="B19" s="231" t="s">
        <v>396</v>
      </c>
      <c r="C19" s="250"/>
      <c r="D19" s="757">
        <v>0</v>
      </c>
      <c r="E19" s="757">
        <v>0</v>
      </c>
      <c r="F19" s="758">
        <v>0</v>
      </c>
      <c r="G19" s="251"/>
      <c r="H19" s="757">
        <v>0</v>
      </c>
      <c r="I19" s="757">
        <v>0</v>
      </c>
      <c r="J19" s="758">
        <v>0</v>
      </c>
      <c r="K19" s="251"/>
      <c r="L19" s="757"/>
      <c r="M19" s="757"/>
      <c r="N19" s="758"/>
    </row>
    <row r="20" spans="2:14" s="56" customFormat="1">
      <c r="B20" s="231" t="s">
        <v>397</v>
      </c>
      <c r="C20" s="250"/>
      <c r="D20" s="757">
        <v>348</v>
      </c>
      <c r="E20" s="757">
        <v>403</v>
      </c>
      <c r="F20" s="758">
        <v>-13.64764267990074</v>
      </c>
      <c r="G20" s="251"/>
      <c r="H20" s="757">
        <v>3888.7097506799996</v>
      </c>
      <c r="I20" s="757">
        <v>3788</v>
      </c>
      <c r="J20" s="758">
        <v>2.6586523410770724</v>
      </c>
      <c r="K20" s="251"/>
      <c r="L20" s="757"/>
      <c r="M20" s="757"/>
      <c r="N20" s="758"/>
    </row>
    <row r="21" spans="2:14" s="56" customFormat="1">
      <c r="B21" s="231" t="s">
        <v>398</v>
      </c>
      <c r="C21" s="250"/>
      <c r="D21" s="757">
        <v>4</v>
      </c>
      <c r="E21" s="757">
        <v>6</v>
      </c>
      <c r="F21" s="758">
        <v>-33.333333333333336</v>
      </c>
      <c r="G21" s="251"/>
      <c r="H21" s="757">
        <v>48.205719911999999</v>
      </c>
      <c r="I21" s="757">
        <v>50</v>
      </c>
      <c r="J21" s="758">
        <v>-3.5885601759999997</v>
      </c>
      <c r="K21" s="251"/>
      <c r="L21" s="757"/>
      <c r="M21" s="757"/>
      <c r="N21" s="758"/>
    </row>
    <row r="22" spans="2:14" s="56" customFormat="1" ht="15.75" customHeight="1" thickBot="1">
      <c r="B22" s="232" t="s">
        <v>391</v>
      </c>
      <c r="C22" s="250"/>
      <c r="D22" s="757">
        <v>0</v>
      </c>
      <c r="E22" s="757">
        <v>0</v>
      </c>
      <c r="F22" s="758">
        <v>0</v>
      </c>
      <c r="G22" s="251"/>
      <c r="H22" s="757">
        <v>147.73021137699996</v>
      </c>
      <c r="I22" s="757">
        <v>199</v>
      </c>
      <c r="J22" s="758">
        <v>-25.76371287587942</v>
      </c>
      <c r="K22" s="251"/>
      <c r="L22" s="757"/>
      <c r="M22" s="757"/>
      <c r="N22" s="758"/>
    </row>
    <row r="23" spans="2:14" s="56" customFormat="1" ht="15.75" customHeight="1" thickBot="1">
      <c r="B23" s="558" t="s">
        <v>399</v>
      </c>
      <c r="C23" s="249"/>
      <c r="D23" s="542">
        <v>730</v>
      </c>
      <c r="E23" s="542">
        <v>662</v>
      </c>
      <c r="F23" s="755">
        <v>10.271903323262844</v>
      </c>
      <c r="G23" s="251"/>
      <c r="H23" s="542">
        <v>1251</v>
      </c>
      <c r="I23" s="542">
        <v>1121</v>
      </c>
      <c r="J23" s="755">
        <v>11.596788581623541</v>
      </c>
      <c r="K23" s="251"/>
      <c r="L23" s="542"/>
      <c r="M23" s="542"/>
      <c r="N23" s="755"/>
    </row>
    <row r="24" spans="2:14" s="56" customFormat="1">
      <c r="B24" s="231"/>
      <c r="C24" s="250"/>
      <c r="D24" s="757">
        <v>19</v>
      </c>
      <c r="E24" s="757">
        <v>19</v>
      </c>
      <c r="F24" s="758">
        <v>0</v>
      </c>
      <c r="G24" s="251"/>
      <c r="H24" s="757">
        <v>33</v>
      </c>
      <c r="I24" s="757">
        <v>31</v>
      </c>
      <c r="J24" s="758">
        <v>6.4516129032258007</v>
      </c>
      <c r="K24" s="251"/>
      <c r="L24" s="757"/>
      <c r="M24" s="757"/>
      <c r="N24" s="758"/>
    </row>
    <row r="25" spans="2:14" s="56" customFormat="1">
      <c r="B25" s="231" t="s">
        <v>395</v>
      </c>
      <c r="C25" s="250"/>
      <c r="D25" s="757">
        <v>673</v>
      </c>
      <c r="E25" s="757">
        <v>618</v>
      </c>
      <c r="F25" s="758">
        <v>8.8996763754045425</v>
      </c>
      <c r="G25" s="251"/>
      <c r="H25" s="757">
        <v>652</v>
      </c>
      <c r="I25" s="757">
        <v>568</v>
      </c>
      <c r="J25" s="758">
        <v>14.7887323943662</v>
      </c>
      <c r="K25" s="251"/>
      <c r="L25" s="757"/>
      <c r="M25" s="757"/>
      <c r="N25" s="758"/>
    </row>
    <row r="26" spans="2:14" s="56" customFormat="1">
      <c r="B26" s="231" t="s">
        <v>400</v>
      </c>
      <c r="C26" s="250"/>
      <c r="D26" s="757">
        <v>10</v>
      </c>
      <c r="E26" s="757">
        <v>10</v>
      </c>
      <c r="F26" s="758">
        <v>0</v>
      </c>
      <c r="G26" s="251"/>
      <c r="H26" s="757">
        <v>225</v>
      </c>
      <c r="I26" s="757">
        <v>236</v>
      </c>
      <c r="J26" s="758">
        <v>-4.6610169491525415</v>
      </c>
      <c r="K26" s="251"/>
      <c r="L26" s="757"/>
      <c r="M26" s="757"/>
      <c r="N26" s="758"/>
    </row>
    <row r="27" spans="2:14" s="56" customFormat="1">
      <c r="B27" s="231" t="s">
        <v>397</v>
      </c>
      <c r="C27" s="250"/>
      <c r="D27" s="757">
        <v>17</v>
      </c>
      <c r="E27" s="757">
        <v>4</v>
      </c>
      <c r="F27" s="758">
        <v>325</v>
      </c>
      <c r="G27" s="251"/>
      <c r="H27" s="757">
        <v>107</v>
      </c>
      <c r="I27" s="757">
        <v>88</v>
      </c>
      <c r="J27" s="758">
        <v>21.590909090909083</v>
      </c>
      <c r="K27" s="251"/>
      <c r="L27" s="757"/>
      <c r="M27" s="757"/>
      <c r="N27" s="758"/>
    </row>
    <row r="28" spans="2:14" s="56" customFormat="1">
      <c r="B28" s="231" t="s">
        <v>401</v>
      </c>
      <c r="C28" s="250"/>
      <c r="D28" s="757">
        <v>11</v>
      </c>
      <c r="E28" s="757">
        <v>11</v>
      </c>
      <c r="F28" s="758">
        <v>0</v>
      </c>
      <c r="G28" s="251"/>
      <c r="H28" s="757">
        <v>125</v>
      </c>
      <c r="I28" s="757">
        <v>121</v>
      </c>
      <c r="J28" s="758">
        <v>3.3057851239669311</v>
      </c>
      <c r="K28" s="251"/>
      <c r="L28" s="757"/>
      <c r="M28" s="757"/>
      <c r="N28" s="758"/>
    </row>
    <row r="29" spans="2:14" s="56" customFormat="1" ht="15.75" customHeight="1" thickBot="1">
      <c r="B29" s="232" t="s">
        <v>391</v>
      </c>
      <c r="C29" s="250"/>
      <c r="D29" s="757">
        <v>0</v>
      </c>
      <c r="E29" s="757">
        <v>0</v>
      </c>
      <c r="F29" s="758">
        <v>0</v>
      </c>
      <c r="G29" s="251"/>
      <c r="H29" s="757">
        <v>109</v>
      </c>
      <c r="I29" s="757">
        <v>77</v>
      </c>
      <c r="J29" s="758">
        <v>41.558441558441551</v>
      </c>
      <c r="K29" s="251"/>
      <c r="L29" s="757"/>
      <c r="M29" s="757"/>
      <c r="N29" s="758"/>
    </row>
    <row r="30" spans="2:14" s="56" customFormat="1" ht="15.75" customHeight="1" thickBot="1">
      <c r="B30" s="558" t="s">
        <v>402</v>
      </c>
      <c r="C30" s="249"/>
      <c r="D30" s="542">
        <v>2363</v>
      </c>
      <c r="E30" s="542">
        <v>1487</v>
      </c>
      <c r="F30" s="755">
        <v>58.910558170813722</v>
      </c>
      <c r="G30" s="251"/>
      <c r="H30" s="542">
        <v>6572.3739999999998</v>
      </c>
      <c r="I30" s="542">
        <v>6042</v>
      </c>
      <c r="J30" s="755">
        <v>8.7781198278715564</v>
      </c>
      <c r="K30" s="251"/>
      <c r="L30" s="542"/>
      <c r="M30" s="542"/>
      <c r="N30" s="755"/>
    </row>
    <row r="31" spans="2:14" s="56" customFormat="1">
      <c r="B31" s="231" t="s">
        <v>396</v>
      </c>
      <c r="C31" s="250"/>
      <c r="D31" s="757">
        <v>2148</v>
      </c>
      <c r="E31" s="757">
        <v>1323</v>
      </c>
      <c r="F31" s="758">
        <v>62.358276643990941</v>
      </c>
      <c r="G31" s="251"/>
      <c r="H31" s="757">
        <v>2268.453</v>
      </c>
      <c r="I31" s="757">
        <v>2608</v>
      </c>
      <c r="J31" s="758">
        <v>-13.019440184049081</v>
      </c>
      <c r="K31" s="251"/>
      <c r="L31" s="757"/>
      <c r="M31" s="757"/>
      <c r="N31" s="758"/>
    </row>
    <row r="32" spans="2:14" s="56" customFormat="1">
      <c r="B32" s="231" t="s">
        <v>403</v>
      </c>
      <c r="C32" s="250"/>
      <c r="D32" s="757">
        <v>7</v>
      </c>
      <c r="E32" s="757">
        <v>0</v>
      </c>
      <c r="F32" s="758">
        <v>0</v>
      </c>
      <c r="G32" s="251"/>
      <c r="H32" s="757">
        <v>357</v>
      </c>
      <c r="I32" s="757">
        <v>154</v>
      </c>
      <c r="J32" s="758">
        <v>131.81818181818184</v>
      </c>
      <c r="K32" s="251"/>
      <c r="L32" s="757"/>
      <c r="M32" s="757"/>
      <c r="N32" s="758"/>
    </row>
    <row r="33" spans="2:14" s="56" customFormat="1">
      <c r="B33" s="231" t="s">
        <v>401</v>
      </c>
      <c r="C33" s="250"/>
      <c r="D33" s="757">
        <v>208</v>
      </c>
      <c r="E33" s="757">
        <v>164</v>
      </c>
      <c r="F33" s="758">
        <v>26.829268292682929</v>
      </c>
      <c r="G33" s="251"/>
      <c r="H33" s="757">
        <v>3957.9209999999998</v>
      </c>
      <c r="I33" s="757">
        <v>3213</v>
      </c>
      <c r="J33" s="758">
        <v>23.184593837535019</v>
      </c>
      <c r="K33" s="251"/>
      <c r="L33" s="757"/>
      <c r="M33" s="757"/>
      <c r="N33" s="758"/>
    </row>
    <row r="34" spans="2:14" s="56" customFormat="1">
      <c r="B34" s="232" t="s">
        <v>391</v>
      </c>
      <c r="C34" s="250"/>
      <c r="D34" s="757">
        <v>0</v>
      </c>
      <c r="E34" s="757" t="s">
        <v>392</v>
      </c>
      <c r="F34" s="758">
        <v>0</v>
      </c>
      <c r="G34" s="251"/>
      <c r="H34" s="760">
        <v>-11</v>
      </c>
      <c r="I34" s="760">
        <v>67</v>
      </c>
      <c r="J34" s="761" t="s">
        <v>392</v>
      </c>
      <c r="K34" s="251"/>
      <c r="L34" s="760"/>
      <c r="M34" s="760"/>
      <c r="N34" s="761"/>
    </row>
    <row r="35" spans="2:14" s="56" customFormat="1" ht="15.75" customHeight="1" thickBot="1">
      <c r="B35" s="341" t="s">
        <v>404</v>
      </c>
      <c r="C35" s="250"/>
      <c r="D35" s="762">
        <v>5211986</v>
      </c>
      <c r="E35" s="762">
        <v>5121656</v>
      </c>
      <c r="F35" s="763">
        <v>1.763687369866318</v>
      </c>
      <c r="G35" s="764"/>
      <c r="H35" s="762">
        <v>18741.835095468119</v>
      </c>
      <c r="I35" s="762">
        <v>17495.98158593024</v>
      </c>
      <c r="J35" s="763">
        <v>7.1207980153554784</v>
      </c>
      <c r="K35" s="764"/>
      <c r="L35" s="762"/>
      <c r="M35" s="762"/>
      <c r="N35" s="763"/>
    </row>
    <row r="36" spans="2:14" s="56" customFormat="1" ht="18" customHeight="1" thickBot="1">
      <c r="B36" s="558" t="s">
        <v>405</v>
      </c>
      <c r="C36" s="250"/>
      <c r="D36" s="765"/>
      <c r="E36" s="765"/>
      <c r="F36" s="766"/>
      <c r="G36" s="251"/>
      <c r="H36" s="542">
        <v>4420.15521868</v>
      </c>
      <c r="I36" s="542">
        <v>4095</v>
      </c>
      <c r="J36" s="767">
        <v>7.9402983804639726</v>
      </c>
      <c r="K36" s="251"/>
      <c r="L36" s="542"/>
      <c r="M36" s="542"/>
      <c r="N36" s="767"/>
    </row>
    <row r="37" spans="2:14" s="56" customFormat="1" ht="18" customHeight="1">
      <c r="B37" s="233" t="s">
        <v>406</v>
      </c>
      <c r="C37" s="774"/>
      <c r="D37" s="768"/>
      <c r="E37" s="769"/>
      <c r="F37" s="770"/>
      <c r="G37" s="771"/>
      <c r="H37" s="252">
        <v>14321.679876788119</v>
      </c>
      <c r="I37" s="252">
        <v>13400.98158593024</v>
      </c>
      <c r="J37" s="772">
        <v>6.8703794938762108</v>
      </c>
      <c r="K37" s="773"/>
      <c r="L37" s="252"/>
      <c r="M37" s="252"/>
      <c r="N37" s="772"/>
    </row>
    <row r="38" spans="2:14" s="56" customFormat="1" ht="81.75" customHeight="1">
      <c r="B38" s="1108" t="s">
        <v>407</v>
      </c>
      <c r="C38" s="1108"/>
      <c r="D38" s="1108"/>
      <c r="E38" s="1108"/>
      <c r="F38" s="1108"/>
      <c r="G38" s="1108"/>
      <c r="H38" s="1108"/>
      <c r="I38" s="1108"/>
      <c r="J38" s="1108"/>
      <c r="K38" s="1108"/>
      <c r="L38" s="1108"/>
      <c r="M38" s="1108"/>
      <c r="N38" s="1108"/>
    </row>
    <row r="39" spans="2:14" s="56" customFormat="1" ht="17.25" customHeight="1">
      <c r="B39" s="317"/>
      <c r="C39" s="317"/>
      <c r="D39" s="317"/>
      <c r="E39" s="317"/>
      <c r="F39" s="317"/>
      <c r="G39" s="317"/>
      <c r="H39" s="317"/>
      <c r="I39" s="317"/>
      <c r="J39" s="317"/>
      <c r="K39" s="317"/>
      <c r="L39" s="317"/>
      <c r="M39" s="317"/>
      <c r="N39" s="317"/>
    </row>
    <row r="40" spans="2:14" s="56" customFormat="1">
      <c r="B40" s="1103" t="s">
        <v>408</v>
      </c>
      <c r="C40" s="775"/>
      <c r="D40" s="1105" t="s">
        <v>409</v>
      </c>
      <c r="E40" s="1105"/>
      <c r="F40" s="1105"/>
      <c r="G40" s="776"/>
      <c r="H40" s="1111" t="s">
        <v>410</v>
      </c>
      <c r="I40" s="1111"/>
      <c r="J40" s="1111"/>
      <c r="K40" s="895"/>
      <c r="L40" s="895"/>
      <c r="M40" s="895"/>
      <c r="N40" s="895"/>
    </row>
    <row r="41" spans="2:14" s="56" customFormat="1">
      <c r="B41" s="1104"/>
      <c r="C41" s="253"/>
      <c r="D41" s="420">
        <f>D8</f>
        <v>45717</v>
      </c>
      <c r="E41" s="420">
        <f>E8</f>
        <v>45717</v>
      </c>
      <c r="F41" s="242" t="s">
        <v>5</v>
      </c>
      <c r="G41" s="242"/>
      <c r="H41" s="242" t="str">
        <f>H8</f>
        <v>1Q25</v>
      </c>
      <c r="I41" s="242" t="str">
        <f>I8</f>
        <v>1Q24</v>
      </c>
      <c r="J41" s="242" t="s">
        <v>5</v>
      </c>
      <c r="K41" s="242"/>
      <c r="L41" s="242"/>
      <c r="M41" s="242"/>
      <c r="N41" s="242"/>
    </row>
    <row r="42" spans="2:14" s="56" customFormat="1">
      <c r="B42" s="276" t="s">
        <v>281</v>
      </c>
      <c r="C42" s="145"/>
      <c r="D42" s="254">
        <v>4325856</v>
      </c>
      <c r="E42" s="254">
        <v>4233587</v>
      </c>
      <c r="F42" s="255">
        <v>2.1794520816508456</v>
      </c>
      <c r="G42" s="256"/>
      <c r="H42" s="254">
        <v>2826.9580529999898</v>
      </c>
      <c r="I42" s="254">
        <v>2682.8870000000002</v>
      </c>
      <c r="J42" s="257">
        <v>5.3700007864658339</v>
      </c>
      <c r="K42" s="257"/>
      <c r="L42" s="254"/>
      <c r="M42" s="254"/>
      <c r="N42" s="257"/>
    </row>
    <row r="43" spans="2:14" s="56" customFormat="1">
      <c r="B43" s="277" t="s">
        <v>282</v>
      </c>
      <c r="C43" s="36"/>
      <c r="D43" s="258">
        <v>68726</v>
      </c>
      <c r="E43" s="258">
        <v>69079</v>
      </c>
      <c r="F43" s="259">
        <v>-0.51100913446923135</v>
      </c>
      <c r="G43" s="260"/>
      <c r="H43" s="258">
        <v>3119.2111680000062</v>
      </c>
      <c r="I43" s="258">
        <v>3024.1671249999999</v>
      </c>
      <c r="J43" s="261">
        <v>3.1428171483745659</v>
      </c>
      <c r="K43" s="261"/>
      <c r="L43" s="258"/>
      <c r="M43" s="258"/>
      <c r="N43" s="543"/>
    </row>
    <row r="44" spans="2:14" s="56" customFormat="1">
      <c r="B44" s="278" t="s">
        <v>411</v>
      </c>
      <c r="C44" s="36"/>
      <c r="D44" s="262">
        <v>66509</v>
      </c>
      <c r="E44" s="262">
        <v>67698</v>
      </c>
      <c r="F44" s="259">
        <v>-1.7563295813761148</v>
      </c>
      <c r="G44" s="263"/>
      <c r="H44" s="264">
        <v>339.59617799999597</v>
      </c>
      <c r="I44" s="264">
        <v>434.75400000000002</v>
      </c>
      <c r="J44" s="259">
        <v>-21.88773927324511</v>
      </c>
      <c r="K44" s="259"/>
      <c r="L44" s="264"/>
      <c r="M44" s="264"/>
      <c r="N44" s="544"/>
    </row>
    <row r="45" spans="2:14" s="56" customFormat="1">
      <c r="B45" s="278" t="s">
        <v>412</v>
      </c>
      <c r="C45" s="36"/>
      <c r="D45" s="262">
        <v>2217</v>
      </c>
      <c r="E45" s="262">
        <v>1381</v>
      </c>
      <c r="F45" s="259">
        <v>60.53584359160029</v>
      </c>
      <c r="G45" s="263"/>
      <c r="H45" s="264">
        <v>2779.61499000001</v>
      </c>
      <c r="I45" s="264">
        <v>2589.413125</v>
      </c>
      <c r="J45" s="259">
        <v>7.3453657573474329</v>
      </c>
      <c r="K45" s="259"/>
      <c r="L45" s="264"/>
      <c r="M45" s="264"/>
      <c r="N45" s="544"/>
    </row>
    <row r="46" spans="2:14" s="56" customFormat="1">
      <c r="B46" s="277" t="s">
        <v>413</v>
      </c>
      <c r="C46" s="145"/>
      <c r="D46" s="258">
        <v>449211</v>
      </c>
      <c r="E46" s="258">
        <v>442397</v>
      </c>
      <c r="F46" s="261">
        <v>1.5402455260772552</v>
      </c>
      <c r="G46" s="260"/>
      <c r="H46" s="258">
        <v>1983.780064999999</v>
      </c>
      <c r="I46" s="258">
        <v>1948.8368819999992</v>
      </c>
      <c r="J46" s="261">
        <v>1.7930275911106186</v>
      </c>
      <c r="K46" s="261"/>
      <c r="L46" s="258"/>
      <c r="M46" s="258"/>
      <c r="N46" s="543"/>
    </row>
    <row r="47" spans="2:14" s="56" customFormat="1">
      <c r="B47" s="278" t="s">
        <v>411</v>
      </c>
      <c r="C47" s="36"/>
      <c r="D47" s="262">
        <v>446296</v>
      </c>
      <c r="E47" s="262">
        <v>440550</v>
      </c>
      <c r="F47" s="259">
        <v>1.3042787424809799</v>
      </c>
      <c r="G47" s="263"/>
      <c r="H47" s="264">
        <v>1251.4828660000001</v>
      </c>
      <c r="I47" s="264">
        <v>1302.498</v>
      </c>
      <c r="J47" s="259">
        <v>-3.916714958487455</v>
      </c>
      <c r="K47" s="259"/>
      <c r="L47" s="264"/>
      <c r="M47" s="264"/>
      <c r="N47" s="544"/>
    </row>
    <row r="48" spans="2:14" s="56" customFormat="1">
      <c r="B48" s="278" t="s">
        <v>412</v>
      </c>
      <c r="C48" s="36"/>
      <c r="D48" s="262">
        <v>2915</v>
      </c>
      <c r="E48" s="262">
        <v>1847</v>
      </c>
      <c r="F48" s="259">
        <v>57.823497563616669</v>
      </c>
      <c r="G48" s="263"/>
      <c r="H48" s="264">
        <v>732.29719899999895</v>
      </c>
      <c r="I48" s="264">
        <v>646.33888199999899</v>
      </c>
      <c r="J48" s="259">
        <v>13.299264425190515</v>
      </c>
      <c r="K48" s="259"/>
      <c r="L48" s="264"/>
      <c r="M48" s="264"/>
      <c r="N48" s="544"/>
    </row>
    <row r="49" spans="2:14" s="56" customFormat="1">
      <c r="B49" s="277" t="s">
        <v>284</v>
      </c>
      <c r="C49" s="145"/>
      <c r="D49" s="258">
        <v>312891</v>
      </c>
      <c r="E49" s="258">
        <v>321503</v>
      </c>
      <c r="F49" s="261">
        <v>-2.678668628286518</v>
      </c>
      <c r="G49" s="260"/>
      <c r="H49" s="258">
        <v>762.174313999996</v>
      </c>
      <c r="I49" s="258">
        <v>740.28063199999985</v>
      </c>
      <c r="J49" s="261">
        <v>2.957484101785357</v>
      </c>
      <c r="K49" s="261"/>
      <c r="L49" s="258"/>
      <c r="M49" s="258"/>
      <c r="N49" s="261"/>
    </row>
    <row r="50" spans="2:14" s="56" customFormat="1">
      <c r="B50" s="278" t="s">
        <v>411</v>
      </c>
      <c r="C50" s="36"/>
      <c r="D50" s="262">
        <v>312746</v>
      </c>
      <c r="E50" s="262">
        <v>321421</v>
      </c>
      <c r="F50" s="259">
        <v>-2.6989524642135998</v>
      </c>
      <c r="G50" s="263"/>
      <c r="H50" s="264">
        <v>689.59865799999602</v>
      </c>
      <c r="I50" s="264">
        <v>690.38499999999999</v>
      </c>
      <c r="J50" s="259">
        <v>-0.11389905632421815</v>
      </c>
      <c r="K50" s="259"/>
      <c r="L50" s="264"/>
      <c r="M50" s="264"/>
      <c r="N50" s="544"/>
    </row>
    <row r="51" spans="2:14" s="56" customFormat="1">
      <c r="B51" s="278" t="s">
        <v>412</v>
      </c>
      <c r="C51" s="36"/>
      <c r="D51" s="262">
        <v>145</v>
      </c>
      <c r="E51" s="262">
        <v>82</v>
      </c>
      <c r="F51" s="259">
        <v>76.829268292682926</v>
      </c>
      <c r="G51" s="263"/>
      <c r="H51" s="264">
        <v>72.575655999999995</v>
      </c>
      <c r="I51" s="264">
        <v>49.8956319999999</v>
      </c>
      <c r="J51" s="259">
        <v>45.454928800180625</v>
      </c>
      <c r="K51" s="259"/>
      <c r="L51" s="264"/>
      <c r="M51" s="264"/>
      <c r="N51" s="544"/>
    </row>
    <row r="52" spans="2:14" s="56" customFormat="1">
      <c r="B52" s="277" t="s">
        <v>136</v>
      </c>
      <c r="C52" s="145"/>
      <c r="D52" s="258">
        <v>57204</v>
      </c>
      <c r="E52" s="258">
        <v>55554</v>
      </c>
      <c r="F52" s="261">
        <v>2.9700831623285406</v>
      </c>
      <c r="G52" s="260"/>
      <c r="H52" s="258">
        <v>647.18393899999899</v>
      </c>
      <c r="I52" s="258">
        <v>647.67556500000001</v>
      </c>
      <c r="J52" s="261">
        <v>-7.5906213939225253E-2</v>
      </c>
      <c r="K52" s="261"/>
      <c r="L52" s="258"/>
      <c r="M52" s="258"/>
      <c r="N52" s="543"/>
    </row>
    <row r="53" spans="2:14" s="56" customFormat="1">
      <c r="B53" s="278" t="s">
        <v>411</v>
      </c>
      <c r="C53" s="36"/>
      <c r="D53" s="262">
        <v>56709</v>
      </c>
      <c r="E53" s="262">
        <v>55537</v>
      </c>
      <c r="F53" s="259">
        <v>2.1103048418171566</v>
      </c>
      <c r="G53" s="263"/>
      <c r="H53" s="264">
        <v>503.51160299999901</v>
      </c>
      <c r="I53" s="264">
        <v>642.17899999999997</v>
      </c>
      <c r="J53" s="259">
        <v>-21.593262470432851</v>
      </c>
      <c r="K53" s="259"/>
      <c r="L53" s="264"/>
      <c r="M53" s="264"/>
      <c r="N53" s="544"/>
    </row>
    <row r="54" spans="2:14" s="56" customFormat="1">
      <c r="B54" s="279" t="s">
        <v>412</v>
      </c>
      <c r="C54" s="36"/>
      <c r="D54" s="265">
        <v>495</v>
      </c>
      <c r="E54" s="265">
        <v>17</v>
      </c>
      <c r="F54" s="266">
        <v>2811.7647058823527</v>
      </c>
      <c r="G54" s="263"/>
      <c r="H54" s="267">
        <v>143.672336</v>
      </c>
      <c r="I54" s="267">
        <v>5.4965650000000004</v>
      </c>
      <c r="J54" s="268">
        <v>0</v>
      </c>
      <c r="K54" s="268"/>
      <c r="L54" s="267"/>
      <c r="M54" s="267"/>
      <c r="N54" s="268"/>
    </row>
    <row r="55" spans="2:14" s="56" customFormat="1">
      <c r="B55" s="276" t="s">
        <v>414</v>
      </c>
      <c r="C55" s="145"/>
      <c r="D55" s="254">
        <v>5208116</v>
      </c>
      <c r="E55" s="254">
        <v>5118793</v>
      </c>
      <c r="F55" s="269">
        <v>1.7450012141534188</v>
      </c>
      <c r="G55" s="260"/>
      <c r="H55" s="254">
        <v>5611.1473579999811</v>
      </c>
      <c r="I55" s="254">
        <v>5752.7030000000004</v>
      </c>
      <c r="J55" s="257">
        <v>-2.4606805183584046</v>
      </c>
      <c r="K55" s="257"/>
      <c r="L55" s="254"/>
      <c r="M55" s="254"/>
      <c r="N55" s="545"/>
    </row>
    <row r="56" spans="2:14" s="56" customFormat="1">
      <c r="B56" s="277" t="s">
        <v>415</v>
      </c>
      <c r="C56" s="145"/>
      <c r="D56" s="258">
        <v>5772</v>
      </c>
      <c r="E56" s="258">
        <v>3327</v>
      </c>
      <c r="F56" s="270">
        <v>73.48963029756537</v>
      </c>
      <c r="G56" s="260"/>
      <c r="H56" s="258">
        <v>3728.1601810000088</v>
      </c>
      <c r="I56" s="258">
        <v>3291.1442039999988</v>
      </c>
      <c r="J56" s="261">
        <v>13.278542352196787</v>
      </c>
      <c r="K56" s="261"/>
      <c r="L56" s="258"/>
      <c r="M56" s="258"/>
      <c r="N56" s="261"/>
    </row>
    <row r="57" spans="2:14" s="56" customFormat="1">
      <c r="B57" s="280" t="s">
        <v>416</v>
      </c>
      <c r="C57" s="145"/>
      <c r="D57" s="271">
        <v>7</v>
      </c>
      <c r="E57" s="271">
        <v>7</v>
      </c>
      <c r="F57" s="261">
        <v>0</v>
      </c>
      <c r="G57" s="260"/>
      <c r="H57" s="228">
        <v>247.05349899999999</v>
      </c>
      <c r="I57" s="228">
        <v>239.70437899999999</v>
      </c>
      <c r="J57" s="272">
        <v>3.1659097804800695</v>
      </c>
      <c r="K57" s="272"/>
      <c r="L57" s="228"/>
      <c r="M57" s="228"/>
      <c r="N57" s="546"/>
    </row>
    <row r="58" spans="2:14" s="56" customFormat="1">
      <c r="B58" s="281" t="s">
        <v>417</v>
      </c>
      <c r="C58" s="273"/>
      <c r="D58" s="229">
        <v>5213895</v>
      </c>
      <c r="E58" s="229">
        <v>5122127</v>
      </c>
      <c r="F58" s="274">
        <v>1.7915994663935564</v>
      </c>
      <c r="G58" s="275"/>
      <c r="H58" s="229">
        <v>9586.36103799999</v>
      </c>
      <c r="I58" s="229">
        <v>9283.5515830000004</v>
      </c>
      <c r="J58" s="274">
        <v>3.2617845906570242</v>
      </c>
      <c r="K58" s="274"/>
      <c r="L58" s="229"/>
      <c r="M58" s="229"/>
      <c r="N58" s="274"/>
    </row>
    <row r="59" spans="2:14" s="56" customFormat="1">
      <c r="B59" s="280" t="s">
        <v>418</v>
      </c>
      <c r="C59" s="282"/>
      <c r="D59" s="547">
        <v>441119</v>
      </c>
      <c r="E59" s="547">
        <v>336359</v>
      </c>
      <c r="F59" s="548">
        <v>31.145294164865511</v>
      </c>
      <c r="G59" s="275"/>
      <c r="H59" s="258">
        <v>-895.81603399989388</v>
      </c>
      <c r="I59" s="258">
        <v>-666.50792799989563</v>
      </c>
      <c r="J59" s="261">
        <v>34.404407864752983</v>
      </c>
      <c r="K59" s="261"/>
      <c r="L59" s="258"/>
      <c r="M59" s="258"/>
      <c r="N59" s="261"/>
    </row>
    <row r="60" spans="2:14" s="56" customFormat="1">
      <c r="B60" s="778" t="s">
        <v>419</v>
      </c>
      <c r="C60" s="381"/>
      <c r="D60" s="779"/>
      <c r="E60" s="779"/>
      <c r="F60" s="780"/>
      <c r="G60" s="781"/>
      <c r="H60" s="779">
        <v>8690.545004000096</v>
      </c>
      <c r="I60" s="779">
        <v>8616.043655000105</v>
      </c>
      <c r="J60" s="782">
        <v>0.86468165649040696</v>
      </c>
      <c r="K60" s="782"/>
      <c r="L60" s="779"/>
      <c r="M60" s="779"/>
      <c r="N60" s="782"/>
    </row>
    <row r="61" spans="2:14">
      <c r="C61" s="777"/>
      <c r="G61" s="777"/>
    </row>
  </sheetData>
  <mergeCells count="7">
    <mergeCell ref="B40:B41"/>
    <mergeCell ref="D40:F40"/>
    <mergeCell ref="B7:B8"/>
    <mergeCell ref="D7:F7"/>
    <mergeCell ref="B38:N38"/>
    <mergeCell ref="H7:J7"/>
    <mergeCell ref="H40:J40"/>
  </mergeCells>
  <pageMargins left="0.25" right="0.25" top="0.75" bottom="0.75" header="0.3" footer="0.3"/>
  <pageSetup paperSize="9" scale="74"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Planilha13">
    <pageSetUpPr fitToPage="1"/>
  </sheetPr>
  <dimension ref="B4:K51"/>
  <sheetViews>
    <sheetView showGridLines="0" zoomScaleNormal="100" zoomScaleSheetLayoutView="80" workbookViewId="0"/>
  </sheetViews>
  <sheetFormatPr defaultColWidth="9.140625" defaultRowHeight="15"/>
  <cols>
    <col min="1" max="1" width="2.5703125" style="1" customWidth="1"/>
    <col min="2" max="2" width="58.5703125" style="1" customWidth="1"/>
    <col min="3" max="3" width="16.28515625" style="1" customWidth="1"/>
    <col min="4" max="5" width="18.140625" style="1" customWidth="1"/>
    <col min="6" max="6" width="16.28515625" style="1" customWidth="1"/>
    <col min="7" max="7" width="10" style="56" customWidth="1"/>
    <col min="8" max="8" width="11.28515625" style="56" customWidth="1"/>
    <col min="9" max="9" width="10.7109375" style="56" customWidth="1"/>
    <col min="10" max="10" width="4.140625" style="1" customWidth="1"/>
    <col min="11" max="11" width="9.140625" style="1"/>
    <col min="12" max="12" width="14.140625" style="1" customWidth="1"/>
    <col min="13" max="13" width="16.5703125" style="1" customWidth="1"/>
    <col min="14" max="16384" width="9.140625" style="1"/>
  </cols>
  <sheetData>
    <row r="4" spans="2:10" ht="35.25" customHeight="1"/>
    <row r="5" spans="2:10">
      <c r="B5" s="5"/>
      <c r="C5" s="5"/>
      <c r="D5" s="5"/>
      <c r="E5" s="5"/>
      <c r="F5" s="6"/>
      <c r="G5" s="702"/>
      <c r="J5" s="3"/>
    </row>
    <row r="6" spans="2:10" ht="15" customHeight="1">
      <c r="B6" s="1118" t="s">
        <v>420</v>
      </c>
      <c r="C6" s="105" t="s">
        <v>421</v>
      </c>
      <c r="D6" s="1121" t="s">
        <v>422</v>
      </c>
      <c r="E6" s="1121" t="s">
        <v>423</v>
      </c>
      <c r="F6" s="1123" t="s">
        <v>5</v>
      </c>
      <c r="G6" s="1112" t="s">
        <v>424</v>
      </c>
      <c r="H6" s="1114" t="s">
        <v>425</v>
      </c>
      <c r="I6" s="1115"/>
      <c r="J6" s="16"/>
    </row>
    <row r="7" spans="2:10">
      <c r="B7" s="1119"/>
      <c r="C7" s="106" t="s">
        <v>426</v>
      </c>
      <c r="D7" s="1122"/>
      <c r="E7" s="1122"/>
      <c r="F7" s="1124"/>
      <c r="G7" s="1113"/>
      <c r="H7" s="1116"/>
      <c r="I7" s="1117"/>
      <c r="J7" s="16"/>
    </row>
    <row r="8" spans="2:10">
      <c r="B8" s="107" t="s">
        <v>427</v>
      </c>
      <c r="C8" s="493"/>
      <c r="D8" s="494"/>
      <c r="E8" s="494"/>
      <c r="F8" s="572"/>
      <c r="G8" s="495"/>
      <c r="I8" s="699"/>
      <c r="J8" s="17"/>
    </row>
    <row r="9" spans="2:10">
      <c r="B9" s="108" t="s">
        <v>428</v>
      </c>
      <c r="C9" s="786">
        <v>103</v>
      </c>
      <c r="D9" s="787">
        <v>302.44</v>
      </c>
      <c r="E9" s="787">
        <v>290.10000000000002</v>
      </c>
      <c r="F9" s="713">
        <f>D9/E9-1</f>
        <v>4.2537056187521349E-2</v>
      </c>
      <c r="G9" s="700" t="s">
        <v>429</v>
      </c>
      <c r="H9" s="710" t="s">
        <v>430</v>
      </c>
      <c r="I9" s="710" t="s">
        <v>431</v>
      </c>
    </row>
    <row r="10" spans="2:10">
      <c r="B10" s="108" t="s">
        <v>432</v>
      </c>
      <c r="C10" s="786">
        <v>8</v>
      </c>
      <c r="D10" s="787">
        <v>326.43</v>
      </c>
      <c r="E10" s="787">
        <v>315.25</v>
      </c>
      <c r="F10" s="713">
        <f>D10/E10-1</f>
        <v>3.5463917525773159E-2</v>
      </c>
      <c r="G10" s="700" t="s">
        <v>429</v>
      </c>
      <c r="H10" s="711" t="s">
        <v>433</v>
      </c>
      <c r="I10" s="711" t="s">
        <v>434</v>
      </c>
    </row>
    <row r="11" spans="2:10">
      <c r="B11" s="109" t="s">
        <v>435</v>
      </c>
      <c r="C11" s="786">
        <v>129</v>
      </c>
      <c r="D11" s="787">
        <v>230.24</v>
      </c>
      <c r="E11" s="787">
        <v>221.22</v>
      </c>
      <c r="F11" s="713">
        <f t="shared" ref="F11" si="0">D11/E11-1</f>
        <v>4.0773890245004996E-2</v>
      </c>
      <c r="G11" s="700" t="s">
        <v>436</v>
      </c>
      <c r="H11" s="711" t="s">
        <v>437</v>
      </c>
      <c r="I11" s="711" t="s">
        <v>438</v>
      </c>
    </row>
    <row r="12" spans="2:10">
      <c r="B12" s="109" t="s">
        <v>439</v>
      </c>
      <c r="C12" s="786">
        <v>39</v>
      </c>
      <c r="D12" s="787">
        <v>241.07</v>
      </c>
      <c r="E12" s="787">
        <v>231.28</v>
      </c>
      <c r="F12" s="713">
        <f>D12/E12-1</f>
        <v>4.2329643721895405E-2</v>
      </c>
      <c r="G12" s="700" t="s">
        <v>436</v>
      </c>
      <c r="H12" s="711" t="s">
        <v>440</v>
      </c>
      <c r="I12" s="711" t="s">
        <v>441</v>
      </c>
    </row>
    <row r="13" spans="2:10">
      <c r="B13" s="109" t="s">
        <v>442</v>
      </c>
      <c r="C13" s="788">
        <v>16</v>
      </c>
      <c r="D13" s="787">
        <v>274.8</v>
      </c>
      <c r="E13" s="874">
        <v>261.77999999999997</v>
      </c>
      <c r="F13" s="874">
        <v>0</v>
      </c>
      <c r="G13" s="700" t="s">
        <v>392</v>
      </c>
      <c r="H13" s="700" t="s">
        <v>392</v>
      </c>
      <c r="I13" s="700" t="s">
        <v>392</v>
      </c>
    </row>
    <row r="14" spans="2:10">
      <c r="B14" s="110" t="s">
        <v>443</v>
      </c>
      <c r="C14" s="788"/>
      <c r="D14" s="787"/>
      <c r="E14" s="787"/>
      <c r="F14" s="713"/>
      <c r="G14" s="695"/>
      <c r="H14" s="695"/>
      <c r="I14" s="695"/>
    </row>
    <row r="15" spans="2:10">
      <c r="B15" s="111" t="s">
        <v>444</v>
      </c>
      <c r="C15" s="789">
        <v>16</v>
      </c>
      <c r="D15" s="790">
        <v>283.35000000000002</v>
      </c>
      <c r="E15" s="790">
        <v>262.42</v>
      </c>
      <c r="F15" s="713">
        <f t="shared" ref="F15:F16" si="1">D15/E15-1</f>
        <v>7.9757640423748111E-2</v>
      </c>
      <c r="G15" s="700" t="s">
        <v>392</v>
      </c>
      <c r="H15" s="700" t="s">
        <v>392</v>
      </c>
      <c r="I15" s="700" t="s">
        <v>392</v>
      </c>
    </row>
    <row r="16" spans="2:10">
      <c r="B16" s="112" t="s">
        <v>445</v>
      </c>
      <c r="C16" s="707">
        <f>C12+C9+C10+C11+C15+C13</f>
        <v>311</v>
      </c>
      <c r="D16" s="708">
        <f>(D9*C9+D10*C10+D11*C11+D15*C15+C12*D12+C13*D13)/C16</f>
        <v>263.00916398713827</v>
      </c>
      <c r="E16" s="708">
        <f>(E9*C9+E10*C10+E11*C11+E15*C15+C12*E12+C13*E13)/C16</f>
        <v>251.91897106109326</v>
      </c>
      <c r="F16" s="709">
        <f t="shared" si="1"/>
        <v>4.4022857347077338E-2</v>
      </c>
      <c r="G16" s="701" t="s">
        <v>392</v>
      </c>
      <c r="H16" s="701" t="s">
        <v>392</v>
      </c>
      <c r="I16" s="701" t="s">
        <v>392</v>
      </c>
    </row>
    <row r="17" spans="2:10">
      <c r="B17" s="114" t="s">
        <v>446</v>
      </c>
      <c r="C17" s="115"/>
      <c r="D17" s="116"/>
      <c r="E17" s="116"/>
      <c r="F17" s="117"/>
      <c r="G17" s="703"/>
      <c r="J17" s="14"/>
    </row>
    <row r="18" spans="2:10" ht="24.75" customHeight="1">
      <c r="B18" s="1120" t="s">
        <v>447</v>
      </c>
      <c r="C18" s="1120"/>
      <c r="D18" s="1120"/>
      <c r="E18" s="1120"/>
      <c r="F18" s="1125"/>
      <c r="G18" s="704"/>
      <c r="I18" s="47"/>
    </row>
    <row r="19" spans="2:10">
      <c r="B19" s="118"/>
      <c r="C19" s="119"/>
      <c r="D19" s="120"/>
      <c r="E19" s="120"/>
      <c r="F19" s="121"/>
      <c r="G19" s="704"/>
    </row>
    <row r="20" spans="2:10">
      <c r="B20" s="1118" t="s">
        <v>448</v>
      </c>
      <c r="C20" s="105" t="s">
        <v>421</v>
      </c>
      <c r="D20" s="1121" t="str">
        <f>+D6</f>
        <v>Mar/25</v>
      </c>
      <c r="E20" s="1121" t="str">
        <f>+E6</f>
        <v>Mar/24</v>
      </c>
      <c r="F20" s="1123" t="s">
        <v>5</v>
      </c>
      <c r="G20" s="704"/>
    </row>
    <row r="21" spans="2:10">
      <c r="B21" s="1119"/>
      <c r="C21" s="106" t="s">
        <v>426</v>
      </c>
      <c r="D21" s="1122"/>
      <c r="E21" s="1122"/>
      <c r="F21" s="1124"/>
      <c r="G21" s="704"/>
    </row>
    <row r="22" spans="2:10">
      <c r="B22" s="122" t="s">
        <v>449</v>
      </c>
      <c r="C22" s="657">
        <v>477.76232836559143</v>
      </c>
      <c r="D22" s="658">
        <v>234.3692587169663</v>
      </c>
      <c r="E22" s="658">
        <v>205.71051362296339</v>
      </c>
      <c r="F22" s="712">
        <f>D22/E22-1</f>
        <v>0.13931589878060446</v>
      </c>
      <c r="G22" s="704"/>
    </row>
    <row r="23" spans="2:10">
      <c r="B23" s="123" t="s">
        <v>450</v>
      </c>
      <c r="C23" s="659">
        <v>76.619604838709662</v>
      </c>
      <c r="D23" s="660">
        <v>313.21694702284469</v>
      </c>
      <c r="E23" s="660">
        <v>301.38485750244183</v>
      </c>
      <c r="F23" s="713">
        <f>D23/E23-1</f>
        <v>3.925907100461079E-2</v>
      </c>
      <c r="G23" s="704"/>
    </row>
    <row r="24" spans="2:10">
      <c r="B24" s="123" t="s">
        <v>451</v>
      </c>
      <c r="C24" s="659">
        <v>0</v>
      </c>
      <c r="D24" s="660">
        <v>0</v>
      </c>
      <c r="E24" s="660">
        <v>195.93812240589205</v>
      </c>
      <c r="F24" s="713" t="s">
        <v>392</v>
      </c>
      <c r="G24" s="704"/>
    </row>
    <row r="25" spans="2:10">
      <c r="B25" s="123" t="s">
        <v>452</v>
      </c>
      <c r="C25" s="659">
        <v>63.230760752688184</v>
      </c>
      <c r="D25" s="660">
        <v>322.92989839274065</v>
      </c>
      <c r="E25" s="660">
        <v>310.72972123451115</v>
      </c>
      <c r="F25" s="713">
        <f t="shared" ref="F25:F33" si="2">D25/E25-1</f>
        <v>3.9262987492020063E-2</v>
      </c>
      <c r="G25" s="704"/>
    </row>
    <row r="26" spans="2:10">
      <c r="B26" s="123" t="s">
        <v>453</v>
      </c>
      <c r="C26" s="659">
        <v>53.7112056451613</v>
      </c>
      <c r="D26" s="660">
        <v>253.95462821791082</v>
      </c>
      <c r="E26" s="660">
        <v>263.79150272926415</v>
      </c>
      <c r="F26" s="713">
        <f t="shared" si="2"/>
        <v>-3.7290338807649759E-2</v>
      </c>
      <c r="G26" s="704"/>
    </row>
    <row r="27" spans="2:10">
      <c r="B27" s="123" t="s">
        <v>454</v>
      </c>
      <c r="C27" s="659">
        <v>107.51694489247315</v>
      </c>
      <c r="D27" s="660">
        <v>188.74056111210373</v>
      </c>
      <c r="E27" s="660">
        <v>184.0590602329037</v>
      </c>
      <c r="F27" s="713">
        <f t="shared" si="2"/>
        <v>2.5434775518663244E-2</v>
      </c>
      <c r="G27" s="704"/>
    </row>
    <row r="28" spans="2:10">
      <c r="B28" s="123" t="s">
        <v>455</v>
      </c>
      <c r="C28" s="659">
        <v>26.576108870967751</v>
      </c>
      <c r="D28" s="660">
        <v>241.2136385533027</v>
      </c>
      <c r="E28" s="660">
        <v>171.89160771521227</v>
      </c>
      <c r="F28" s="713">
        <f t="shared" si="2"/>
        <v>0.40328921091332304</v>
      </c>
      <c r="G28" s="704"/>
    </row>
    <row r="29" spans="2:10">
      <c r="B29" s="123" t="s">
        <v>456</v>
      </c>
      <c r="C29" s="659">
        <v>96.797451612903231</v>
      </c>
      <c r="D29" s="660">
        <v>305.71275328496051</v>
      </c>
      <c r="E29" s="660">
        <v>344.81140699792974</v>
      </c>
      <c r="F29" s="713">
        <f t="shared" si="2"/>
        <v>-0.11339141605951564</v>
      </c>
      <c r="G29" s="704"/>
    </row>
    <row r="30" spans="2:10">
      <c r="B30" s="123" t="s">
        <v>457</v>
      </c>
      <c r="C30" s="659">
        <v>401.41218548387099</v>
      </c>
      <c r="D30" s="660">
        <v>176.28096171732628</v>
      </c>
      <c r="E30" s="660">
        <v>160.59562716710113</v>
      </c>
      <c r="F30" s="713">
        <f t="shared" si="2"/>
        <v>9.7669748715538907E-2</v>
      </c>
      <c r="G30" s="704"/>
    </row>
    <row r="31" spans="2:10">
      <c r="B31" s="123" t="s">
        <v>458</v>
      </c>
      <c r="C31" s="659">
        <v>151.04110752688172</v>
      </c>
      <c r="D31" s="660">
        <v>200.40999991599526</v>
      </c>
      <c r="E31" s="660">
        <v>192.8399999602432</v>
      </c>
      <c r="F31" s="713">
        <f t="shared" si="2"/>
        <v>3.9255340994154286E-2</v>
      </c>
      <c r="G31" s="704"/>
    </row>
    <row r="32" spans="2:10">
      <c r="B32" s="123" t="s">
        <v>459</v>
      </c>
      <c r="C32" s="659">
        <v>251.31108333333333</v>
      </c>
      <c r="D32" s="660">
        <v>176.33000008995833</v>
      </c>
      <c r="E32" s="660">
        <v>169.67000001449946</v>
      </c>
      <c r="F32" s="713">
        <f t="shared" si="2"/>
        <v>3.9252667383095075E-2</v>
      </c>
      <c r="G32" s="704"/>
    </row>
    <row r="33" spans="2:11">
      <c r="B33" s="124" t="s">
        <v>460</v>
      </c>
      <c r="C33" s="661">
        <v>949.97576409005364</v>
      </c>
      <c r="D33" s="660">
        <v>226.1663050956071</v>
      </c>
      <c r="E33" s="662">
        <v>224.70095795916743</v>
      </c>
      <c r="F33" s="713">
        <f t="shared" si="2"/>
        <v>6.5213212696046963E-3</v>
      </c>
      <c r="G33" s="704"/>
    </row>
    <row r="34" spans="2:11">
      <c r="B34" s="125" t="s">
        <v>461</v>
      </c>
      <c r="C34" s="663">
        <v>2655.9545454126342</v>
      </c>
      <c r="D34" s="664">
        <v>220.83355493860449</v>
      </c>
      <c r="E34" s="665">
        <v>209.11454427853974</v>
      </c>
      <c r="F34" s="714">
        <f>D34/E34-1</f>
        <v>5.6041107520742761E-2</v>
      </c>
      <c r="G34" s="704"/>
    </row>
    <row r="35" spans="2:11" ht="9.75" customHeight="1">
      <c r="B35" s="694" t="s">
        <v>462</v>
      </c>
      <c r="C35" s="126"/>
      <c r="D35" s="127"/>
      <c r="E35" s="237"/>
      <c r="F35" s="128"/>
      <c r="G35" s="704"/>
    </row>
    <row r="36" spans="2:11" ht="9.75" customHeight="1">
      <c r="B36" s="694" t="s">
        <v>463</v>
      </c>
      <c r="C36" s="238"/>
      <c r="D36" s="239"/>
      <c r="E36" s="117"/>
      <c r="F36" s="129"/>
      <c r="G36" s="704"/>
      <c r="J36" s="14"/>
    </row>
    <row r="37" spans="2:11" ht="9.75" customHeight="1">
      <c r="B37" s="694" t="s">
        <v>464</v>
      </c>
      <c r="C37" s="130"/>
      <c r="D37" s="131"/>
      <c r="E37" s="132"/>
      <c r="F37" s="133"/>
      <c r="G37" s="704"/>
      <c r="J37" s="16"/>
    </row>
    <row r="38" spans="2:11" ht="9.75" customHeight="1">
      <c r="B38" s="694" t="s">
        <v>465</v>
      </c>
      <c r="C38" s="134"/>
      <c r="D38" s="135"/>
      <c r="E38" s="132"/>
      <c r="F38" s="133"/>
      <c r="G38" s="704"/>
      <c r="J38" s="16"/>
    </row>
    <row r="39" spans="2:11" ht="13.5" customHeight="1">
      <c r="B39" s="694" t="s">
        <v>466</v>
      </c>
      <c r="C39" s="134"/>
      <c r="D39" s="135"/>
      <c r="E39" s="132"/>
      <c r="F39" s="133"/>
      <c r="G39" s="704"/>
      <c r="J39" s="16"/>
    </row>
    <row r="40" spans="2:11" ht="24" customHeight="1">
      <c r="B40" s="1120" t="s">
        <v>467</v>
      </c>
      <c r="C40" s="1120"/>
      <c r="D40" s="1120"/>
      <c r="E40" s="1120"/>
      <c r="F40" s="1120"/>
      <c r="G40" s="705"/>
      <c r="J40" s="16"/>
    </row>
    <row r="41" spans="2:11">
      <c r="B41" s="136"/>
      <c r="C41" s="137"/>
      <c r="D41" s="132"/>
      <c r="E41" s="132"/>
      <c r="F41" s="132"/>
      <c r="G41" s="144"/>
      <c r="J41" s="15"/>
    </row>
    <row r="42" spans="2:11">
      <c r="B42" s="1118" t="s">
        <v>468</v>
      </c>
      <c r="C42" s="105"/>
      <c r="D42" s="1121" t="str">
        <f>+D20</f>
        <v>Mar/25</v>
      </c>
      <c r="E42" s="1121" t="str">
        <f>+E20</f>
        <v>Mar/24</v>
      </c>
      <c r="F42" s="1123" t="s">
        <v>5</v>
      </c>
      <c r="G42" s="144"/>
      <c r="J42" s="18"/>
    </row>
    <row r="43" spans="2:11">
      <c r="B43" s="1119"/>
      <c r="C43" s="106"/>
      <c r="D43" s="1122"/>
      <c r="E43" s="1122"/>
      <c r="F43" s="1124"/>
      <c r="G43" s="144"/>
    </row>
    <row r="44" spans="2:11">
      <c r="B44" s="138" t="s">
        <v>282</v>
      </c>
      <c r="C44" s="139"/>
      <c r="D44" s="791">
        <v>540.05407159802223</v>
      </c>
      <c r="E44" s="875">
        <v>551.55926376482125</v>
      </c>
      <c r="F44" s="792">
        <f>D44/E44-1</f>
        <v>-2.0859394307453205E-2</v>
      </c>
      <c r="G44" s="144"/>
      <c r="K44" s="496"/>
    </row>
    <row r="45" spans="2:11">
      <c r="B45" s="140" t="s">
        <v>281</v>
      </c>
      <c r="C45" s="141"/>
      <c r="D45" s="793">
        <v>514.65899325524254</v>
      </c>
      <c r="E45" s="876">
        <v>545.20027107036856</v>
      </c>
      <c r="F45" s="713">
        <f>D45/E45-1</f>
        <v>-5.6018456768492819E-2</v>
      </c>
      <c r="G45" s="144"/>
      <c r="K45" s="496"/>
    </row>
    <row r="46" spans="2:11">
      <c r="B46" s="140" t="s">
        <v>413</v>
      </c>
      <c r="C46" s="141"/>
      <c r="D46" s="793">
        <v>570.73448775835732</v>
      </c>
      <c r="E46" s="876">
        <v>614.06647469625727</v>
      </c>
      <c r="F46" s="713">
        <f t="shared" ref="F46:F48" si="3">D46/E46-1</f>
        <v>-7.0565628842274353E-2</v>
      </c>
      <c r="G46" s="144"/>
      <c r="K46" s="496"/>
    </row>
    <row r="47" spans="2:11">
      <c r="B47" s="140" t="s">
        <v>284</v>
      </c>
      <c r="C47" s="141"/>
      <c r="D47" s="793">
        <v>559.67554766138642</v>
      </c>
      <c r="E47" s="876">
        <v>596.53888918206621</v>
      </c>
      <c r="F47" s="713">
        <f t="shared" si="3"/>
        <v>-6.1795370241870207E-2</v>
      </c>
      <c r="G47" s="144"/>
      <c r="H47" s="706"/>
      <c r="K47" s="496"/>
    </row>
    <row r="48" spans="2:11">
      <c r="B48" s="142" t="s">
        <v>267</v>
      </c>
      <c r="C48" s="143"/>
      <c r="D48" s="793">
        <v>607.46666238266403</v>
      </c>
      <c r="E48" s="876">
        <v>467.64055118549425</v>
      </c>
      <c r="F48" s="713">
        <f t="shared" si="3"/>
        <v>0.29900339233349849</v>
      </c>
      <c r="G48" s="144"/>
      <c r="K48" s="496"/>
    </row>
    <row r="49" spans="2:7">
      <c r="B49" s="112" t="s">
        <v>469</v>
      </c>
      <c r="C49" s="113"/>
      <c r="D49" s="794">
        <v>598.09322314450378</v>
      </c>
      <c r="E49" s="877">
        <v>616.50157879033475</v>
      </c>
      <c r="F49" s="795">
        <f>D49/E49-1</f>
        <v>-2.985938119080056E-2</v>
      </c>
      <c r="G49" s="144"/>
    </row>
    <row r="50" spans="2:7">
      <c r="B50" s="112" t="s">
        <v>470</v>
      </c>
      <c r="C50" s="113"/>
      <c r="D50" s="796">
        <v>40.409488359236242</v>
      </c>
      <c r="E50" s="878">
        <v>38.158808404247615</v>
      </c>
      <c r="F50" s="795">
        <f>D50/E50-1</f>
        <v>5.898192446539019E-2</v>
      </c>
      <c r="G50" s="144"/>
    </row>
    <row r="51" spans="2:7">
      <c r="B51" s="144" t="s">
        <v>471</v>
      </c>
      <c r="C51" s="137"/>
      <c r="D51" s="144"/>
      <c r="E51" s="132"/>
      <c r="F51" s="132"/>
      <c r="G51" s="144"/>
    </row>
  </sheetData>
  <mergeCells count="16">
    <mergeCell ref="G6:G7"/>
    <mergeCell ref="H6:I7"/>
    <mergeCell ref="B20:B21"/>
    <mergeCell ref="B6:B7"/>
    <mergeCell ref="B42:B43"/>
    <mergeCell ref="B40:F40"/>
    <mergeCell ref="D20:D21"/>
    <mergeCell ref="E20:E21"/>
    <mergeCell ref="D6:D7"/>
    <mergeCell ref="E6:E7"/>
    <mergeCell ref="F6:F7"/>
    <mergeCell ref="D42:D43"/>
    <mergeCell ref="E42:E43"/>
    <mergeCell ref="F42:F43"/>
    <mergeCell ref="F20:F21"/>
    <mergeCell ref="B18:F18"/>
  </mergeCells>
  <phoneticPr fontId="14" type="noConversion"/>
  <conditionalFormatting sqref="F44:I48">
    <cfRule type="cellIs" dxfId="2" priority="1" operator="lessThan">
      <formula>-100</formula>
    </cfRule>
    <cfRule type="cellIs" dxfId="1" priority="2" operator="greaterThan">
      <formula>1000</formula>
    </cfRule>
    <cfRule type="cellIs" dxfId="0" priority="3" operator="equal">
      <formula>"RECEITA OPERACIONAL"</formula>
    </cfRule>
  </conditionalFormatting>
  <pageMargins left="0.25" right="0.25" top="0.75" bottom="0.75" header="0.3" footer="0.3"/>
  <pageSetup paperSize="9" scale="60" orientation="portrait" r:id="rId1"/>
  <ignoredErrors>
    <ignoredError sqref="F22 F44" unlockedFormula="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Planilha14">
    <pageSetUpPr fitToPage="1"/>
  </sheetPr>
  <dimension ref="B4:H27"/>
  <sheetViews>
    <sheetView showGridLines="0" zoomScaleNormal="100" workbookViewId="0">
      <selection activeCell="C20" sqref="C20:D26"/>
    </sheetView>
  </sheetViews>
  <sheetFormatPr defaultColWidth="9.140625" defaultRowHeight="15"/>
  <cols>
    <col min="1" max="1" width="5.7109375" style="1" customWidth="1"/>
    <col min="2" max="2" width="60.7109375" style="1" customWidth="1"/>
    <col min="3" max="3" width="11.7109375" style="1" customWidth="1"/>
    <col min="4" max="4" width="11" style="1" customWidth="1"/>
    <col min="5" max="5" width="12.7109375" style="1" customWidth="1"/>
    <col min="6" max="7" width="11.7109375" style="1" hidden="1" customWidth="1"/>
    <col min="8" max="8" width="0" style="1" hidden="1" customWidth="1"/>
    <col min="9" max="9" width="3.42578125" style="1" customWidth="1"/>
    <col min="10" max="16384" width="9.140625" style="1"/>
  </cols>
  <sheetData>
    <row r="4" spans="2:8" ht="35.25" customHeight="1"/>
    <row r="6" spans="2:8">
      <c r="B6" s="145"/>
      <c r="C6" s="145"/>
      <c r="D6" s="145"/>
      <c r="E6" s="146" t="s">
        <v>44</v>
      </c>
      <c r="H6" s="146" t="s">
        <v>44</v>
      </c>
    </row>
    <row r="7" spans="2:8" ht="30" customHeight="1">
      <c r="B7" s="147" t="s">
        <v>472</v>
      </c>
      <c r="C7" s="483" t="s">
        <v>3</v>
      </c>
      <c r="D7" s="483" t="s">
        <v>4</v>
      </c>
      <c r="E7" s="484" t="s">
        <v>5</v>
      </c>
      <c r="F7" s="483"/>
      <c r="G7" s="483"/>
      <c r="H7" s="484" t="s">
        <v>5</v>
      </c>
    </row>
    <row r="8" spans="2:8">
      <c r="B8" s="148" t="s">
        <v>473</v>
      </c>
      <c r="C8" s="869">
        <v>938409</v>
      </c>
      <c r="D8" s="869">
        <v>955517</v>
      </c>
      <c r="E8" s="870">
        <f>(C8/D8-1)*100</f>
        <v>-1.7904443353702781</v>
      </c>
      <c r="F8" s="799"/>
      <c r="G8" s="799"/>
      <c r="H8" s="870" t="e">
        <f>(F8/G8-1)*100</f>
        <v>#DIV/0!</v>
      </c>
    </row>
    <row r="9" spans="2:8">
      <c r="B9" s="149" t="s">
        <v>474</v>
      </c>
      <c r="C9" s="871">
        <v>242995</v>
      </c>
      <c r="D9" s="871">
        <v>213086</v>
      </c>
      <c r="E9" s="801">
        <f t="shared" ref="E9:E16" si="0">(C9/D9-1)*100</f>
        <v>14.036116872999639</v>
      </c>
      <c r="F9" s="800"/>
      <c r="G9" s="800"/>
      <c r="H9" s="801" t="e">
        <f t="shared" ref="H9:H16" si="1">(F9/G9-1)*100</f>
        <v>#DIV/0!</v>
      </c>
    </row>
    <row r="10" spans="2:8">
      <c r="B10" s="149" t="s">
        <v>475</v>
      </c>
      <c r="C10" s="871">
        <v>77413</v>
      </c>
      <c r="D10" s="871">
        <v>65834</v>
      </c>
      <c r="E10" s="801">
        <f t="shared" si="0"/>
        <v>17.588176322265081</v>
      </c>
      <c r="F10" s="800"/>
      <c r="G10" s="800"/>
      <c r="H10" s="801" t="e">
        <f t="shared" si="1"/>
        <v>#DIV/0!</v>
      </c>
    </row>
    <row r="11" spans="2:8">
      <c r="B11" s="149" t="s">
        <v>476</v>
      </c>
      <c r="C11" s="871">
        <v>592145</v>
      </c>
      <c r="D11" s="871">
        <v>427943</v>
      </c>
      <c r="E11" s="801">
        <f t="shared" si="0"/>
        <v>38.370063302823041</v>
      </c>
      <c r="F11" s="800"/>
      <c r="G11" s="800"/>
      <c r="H11" s="801" t="e">
        <f t="shared" si="1"/>
        <v>#DIV/0!</v>
      </c>
    </row>
    <row r="12" spans="2:8">
      <c r="B12" s="149" t="s">
        <v>477</v>
      </c>
      <c r="C12" s="871">
        <v>105869.32594</v>
      </c>
      <c r="D12" s="871">
        <v>84217</v>
      </c>
      <c r="E12" s="801">
        <f t="shared" si="0"/>
        <v>25.710160585155005</v>
      </c>
      <c r="F12" s="800"/>
      <c r="G12" s="800"/>
      <c r="H12" s="801" t="e">
        <f t="shared" si="1"/>
        <v>#DIV/0!</v>
      </c>
    </row>
    <row r="13" spans="2:8">
      <c r="B13" s="149" t="s">
        <v>401</v>
      </c>
      <c r="C13" s="871">
        <v>497313</v>
      </c>
      <c r="D13" s="871">
        <v>403569</v>
      </c>
      <c r="E13" s="801">
        <f t="shared" si="0"/>
        <v>23.228741553488994</v>
      </c>
      <c r="F13" s="800"/>
      <c r="G13" s="800"/>
      <c r="H13" s="801" t="e">
        <f t="shared" si="1"/>
        <v>#DIV/0!</v>
      </c>
    </row>
    <row r="14" spans="2:8">
      <c r="B14" s="150" t="s">
        <v>478</v>
      </c>
      <c r="C14" s="871">
        <v>0</v>
      </c>
      <c r="D14" s="871">
        <v>12839</v>
      </c>
      <c r="E14" s="802" t="s">
        <v>392</v>
      </c>
      <c r="F14" s="800"/>
      <c r="G14" s="800"/>
      <c r="H14" s="802" t="s">
        <v>392</v>
      </c>
    </row>
    <row r="15" spans="2:8">
      <c r="B15" s="150" t="s">
        <v>479</v>
      </c>
      <c r="C15" s="872">
        <v>-201791</v>
      </c>
      <c r="D15" s="872">
        <v>-189538</v>
      </c>
      <c r="E15" s="802">
        <f t="shared" si="0"/>
        <v>6.4646667159092175</v>
      </c>
      <c r="F15" s="803"/>
      <c r="G15" s="803"/>
      <c r="H15" s="802" t="e">
        <f t="shared" si="1"/>
        <v>#DIV/0!</v>
      </c>
    </row>
    <row r="16" spans="2:8">
      <c r="B16" s="151" t="s">
        <v>101</v>
      </c>
      <c r="C16" s="804">
        <v>2252353.3259399999</v>
      </c>
      <c r="D16" s="804">
        <v>1973467</v>
      </c>
      <c r="E16" s="570">
        <f t="shared" si="0"/>
        <v>14.131795765523304</v>
      </c>
      <c r="F16" s="805">
        <f>SUM(F8:F15)</f>
        <v>0</v>
      </c>
      <c r="G16" s="805">
        <f>SUM(G8:G15)</f>
        <v>0</v>
      </c>
      <c r="H16" s="806" t="e">
        <f t="shared" si="1"/>
        <v>#DIV/0!</v>
      </c>
    </row>
    <row r="17" spans="2:8">
      <c r="B17" s="56"/>
      <c r="C17" s="56"/>
      <c r="D17" s="56"/>
      <c r="E17" s="56"/>
    </row>
    <row r="18" spans="2:8">
      <c r="B18" s="152"/>
      <c r="C18" s="56"/>
      <c r="D18" s="56"/>
      <c r="E18" s="153" t="s">
        <v>44</v>
      </c>
      <c r="H18" s="153" t="s">
        <v>44</v>
      </c>
    </row>
    <row r="19" spans="2:8" ht="30" customHeight="1">
      <c r="B19" s="147" t="s">
        <v>480</v>
      </c>
      <c r="C19" s="483" t="s">
        <v>3</v>
      </c>
      <c r="D19" s="483" t="s">
        <v>4</v>
      </c>
      <c r="E19" s="484" t="s">
        <v>5</v>
      </c>
      <c r="F19" s="483"/>
      <c r="G19" s="483"/>
      <c r="H19" s="484" t="s">
        <v>5</v>
      </c>
    </row>
    <row r="20" spans="2:8">
      <c r="B20" s="154" t="s">
        <v>481</v>
      </c>
      <c r="C20" s="807">
        <v>-40786</v>
      </c>
      <c r="D20" s="807">
        <v>-53116</v>
      </c>
      <c r="E20" s="808">
        <f t="shared" ref="E20:E26" si="2">IFERROR(IF(OR((C20/D20-1)*100&lt;=-100,(C20/D20-1)*100&gt;=1000),0,(C20/D20-1)*100),0)</f>
        <v>-23.213344378341738</v>
      </c>
      <c r="F20" s="807"/>
      <c r="G20" s="807"/>
      <c r="H20" s="808">
        <f t="shared" ref="H20:H26" si="3">IFERROR(IF(OR((F20/G20-1)*100&lt;=-100,(F20/G20-1)*100&gt;=1000),0,(F20/G20-1)*100),0)</f>
        <v>0</v>
      </c>
    </row>
    <row r="21" spans="2:8">
      <c r="B21" s="155" t="s">
        <v>482</v>
      </c>
      <c r="C21" s="809">
        <v>-5897</v>
      </c>
      <c r="D21" s="809">
        <v>-13083</v>
      </c>
      <c r="E21" s="808">
        <f t="shared" si="2"/>
        <v>-54.926240158984939</v>
      </c>
      <c r="F21" s="809"/>
      <c r="G21" s="809"/>
      <c r="H21" s="808">
        <f t="shared" si="3"/>
        <v>0</v>
      </c>
    </row>
    <row r="22" spans="2:8">
      <c r="B22" s="155" t="s">
        <v>483</v>
      </c>
      <c r="C22" s="809">
        <v>-608847.9</v>
      </c>
      <c r="D22" s="809">
        <v>-662464</v>
      </c>
      <c r="E22" s="808">
        <f t="shared" si="2"/>
        <v>-8.0934360206743268</v>
      </c>
      <c r="F22" s="809"/>
      <c r="G22" s="809"/>
      <c r="H22" s="808">
        <f t="shared" si="3"/>
        <v>0</v>
      </c>
    </row>
    <row r="23" spans="2:8">
      <c r="B23" s="155" t="s">
        <v>484</v>
      </c>
      <c r="C23" s="809">
        <v>-105643</v>
      </c>
      <c r="D23" s="809">
        <v>-105679</v>
      </c>
      <c r="E23" s="808">
        <f t="shared" si="2"/>
        <v>-3.4065424540352662E-2</v>
      </c>
      <c r="F23" s="809"/>
      <c r="G23" s="809"/>
      <c r="H23" s="808">
        <f t="shared" si="3"/>
        <v>0</v>
      </c>
    </row>
    <row r="24" spans="2:8">
      <c r="B24" s="156" t="s">
        <v>485</v>
      </c>
      <c r="C24" s="873">
        <v>-3</v>
      </c>
      <c r="D24" s="873">
        <v>-51</v>
      </c>
      <c r="E24" s="808"/>
      <c r="F24" s="873"/>
      <c r="G24" s="873"/>
      <c r="H24" s="808"/>
    </row>
    <row r="25" spans="2:8">
      <c r="B25" s="156" t="s">
        <v>486</v>
      </c>
      <c r="C25" s="810">
        <v>78652</v>
      </c>
      <c r="D25" s="810">
        <v>86319</v>
      </c>
      <c r="E25" s="808">
        <f t="shared" si="2"/>
        <v>-8.8821696266175429</v>
      </c>
      <c r="F25" s="810"/>
      <c r="G25" s="810"/>
      <c r="H25" s="808">
        <f t="shared" si="3"/>
        <v>0</v>
      </c>
    </row>
    <row r="26" spans="2:8">
      <c r="B26" s="157" t="s">
        <v>487</v>
      </c>
      <c r="C26" s="811">
        <v>-682524.9</v>
      </c>
      <c r="D26" s="811">
        <v>-748074</v>
      </c>
      <c r="E26" s="812">
        <f t="shared" si="2"/>
        <v>-8.7623817964532886</v>
      </c>
      <c r="F26" s="811">
        <f>SUM(F20:F25)</f>
        <v>0</v>
      </c>
      <c r="G26" s="811">
        <f>SUM(G20:G25)</f>
        <v>0</v>
      </c>
      <c r="H26" s="812">
        <f t="shared" si="3"/>
        <v>0</v>
      </c>
    </row>
    <row r="27" spans="2:8">
      <c r="B27" s="40"/>
      <c r="C27" s="41"/>
      <c r="D27" s="41"/>
      <c r="E27" s="42"/>
    </row>
  </sheetData>
  <phoneticPr fontId="14" type="noConversion"/>
  <pageMargins left="0.25" right="0.25" top="0.75" bottom="0.75" header="0.3" footer="0.3"/>
  <pageSetup paperSize="9" scale="94" orientation="portrait" r:id="rId1"/>
  <ignoredErrors>
    <ignoredError sqref="E16 E26" formula="1"/>
    <ignoredError sqref="F16:G16" formulaRange="1"/>
    <ignoredError sqref="F26:G26" formula="1" formulaRange="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Planilha23"/>
  <dimension ref="B4:O111"/>
  <sheetViews>
    <sheetView zoomScaleNormal="100" zoomScaleSheetLayoutView="80" workbookViewId="0">
      <selection activeCell="H36" sqref="H36"/>
    </sheetView>
  </sheetViews>
  <sheetFormatPr defaultColWidth="9.140625" defaultRowHeight="15"/>
  <cols>
    <col min="1" max="1" width="2.85546875" style="56" customWidth="1"/>
    <col min="2" max="2" width="60.7109375" style="56" customWidth="1"/>
    <col min="3" max="3" width="10.7109375" style="56" customWidth="1"/>
    <col min="4" max="4" width="12.7109375" style="56" customWidth="1"/>
    <col min="5" max="5" width="10.7109375" style="56" customWidth="1"/>
    <col min="6" max="7" width="10.5703125" style="56" customWidth="1"/>
    <col min="8" max="8" width="12.7109375" style="56" customWidth="1"/>
    <col min="9" max="9" width="2.85546875" style="56" customWidth="1"/>
    <col min="10" max="16384" width="9.140625" style="56"/>
  </cols>
  <sheetData>
    <row r="4" spans="2:8" ht="35.25" customHeight="1"/>
    <row r="6" spans="2:8">
      <c r="H6" s="99" t="s">
        <v>488</v>
      </c>
    </row>
    <row r="7" spans="2:8" ht="30" customHeight="1">
      <c r="B7" s="158" t="s">
        <v>489</v>
      </c>
      <c r="C7" s="160">
        <v>2025</v>
      </c>
      <c r="D7" s="160">
        <v>2026</v>
      </c>
      <c r="E7" s="160">
        <v>2027</v>
      </c>
      <c r="F7" s="160">
        <v>2028</v>
      </c>
      <c r="G7" s="160">
        <v>2029</v>
      </c>
      <c r="H7" s="160">
        <v>2030</v>
      </c>
    </row>
    <row r="8" spans="2:8">
      <c r="B8" s="291" t="s">
        <v>490</v>
      </c>
      <c r="C8" s="292">
        <f>C9+C10+C11</f>
        <v>2042</v>
      </c>
      <c r="D8" s="292">
        <f t="shared" ref="D8:F8" si="0">D9+D10+D11</f>
        <v>2043</v>
      </c>
      <c r="E8" s="292">
        <f t="shared" si="0"/>
        <v>2054</v>
      </c>
      <c r="F8" s="292">
        <f t="shared" si="0"/>
        <v>2068</v>
      </c>
      <c r="G8" s="292">
        <f>G9+G10+G11</f>
        <v>2069</v>
      </c>
      <c r="H8" s="292">
        <f>H9+H10+H11</f>
        <v>2069</v>
      </c>
    </row>
    <row r="9" spans="2:8">
      <c r="B9" s="293" t="s">
        <v>491</v>
      </c>
      <c r="C9" s="292">
        <v>1445</v>
      </c>
      <c r="D9" s="292">
        <v>1444</v>
      </c>
      <c r="E9" s="292">
        <v>1444</v>
      </c>
      <c r="F9" s="292">
        <v>1439</v>
      </c>
      <c r="G9" s="292">
        <v>1432</v>
      </c>
      <c r="H9" s="292">
        <v>1432</v>
      </c>
    </row>
    <row r="10" spans="2:8">
      <c r="B10" s="293" t="s">
        <v>492</v>
      </c>
      <c r="C10" s="292">
        <v>73</v>
      </c>
      <c r="D10" s="292">
        <v>73</v>
      </c>
      <c r="E10" s="292">
        <v>73</v>
      </c>
      <c r="F10" s="292">
        <v>73</v>
      </c>
      <c r="G10" s="292">
        <v>73</v>
      </c>
      <c r="H10" s="292">
        <v>73</v>
      </c>
    </row>
    <row r="11" spans="2:8">
      <c r="B11" s="293" t="s">
        <v>493</v>
      </c>
      <c r="C11" s="292">
        <v>524</v>
      </c>
      <c r="D11" s="292">
        <v>526</v>
      </c>
      <c r="E11" s="292">
        <v>537</v>
      </c>
      <c r="F11" s="292">
        <v>556</v>
      </c>
      <c r="G11" s="292">
        <v>564</v>
      </c>
      <c r="H11" s="292">
        <v>564</v>
      </c>
    </row>
    <row r="12" spans="2:8">
      <c r="B12" s="294" t="s">
        <v>494</v>
      </c>
      <c r="C12" s="295">
        <v>544</v>
      </c>
      <c r="D12" s="295">
        <v>544</v>
      </c>
      <c r="E12" s="295">
        <v>544</v>
      </c>
      <c r="F12" s="295">
        <v>544</v>
      </c>
      <c r="G12" s="295">
        <v>544</v>
      </c>
      <c r="H12" s="295">
        <v>544</v>
      </c>
    </row>
    <row r="13" spans="2:8" ht="15.75" thickBot="1">
      <c r="B13" s="296" t="s">
        <v>495</v>
      </c>
      <c r="C13" s="297">
        <v>142</v>
      </c>
      <c r="D13" s="297">
        <v>35</v>
      </c>
      <c r="E13" s="297">
        <v>0</v>
      </c>
      <c r="F13" s="297">
        <v>0</v>
      </c>
      <c r="G13" s="297">
        <v>0</v>
      </c>
      <c r="H13" s="297">
        <v>0</v>
      </c>
    </row>
    <row r="14" spans="2:8" ht="15.75" thickBot="1">
      <c r="B14" s="549" t="s">
        <v>496</v>
      </c>
      <c r="C14" s="550">
        <f>C8+C12+C13</f>
        <v>2728</v>
      </c>
      <c r="D14" s="550">
        <f t="shared" ref="D14:F14" si="1">D8+D12+D13</f>
        <v>2622</v>
      </c>
      <c r="E14" s="550">
        <f t="shared" si="1"/>
        <v>2598</v>
      </c>
      <c r="F14" s="550">
        <f t="shared" si="1"/>
        <v>2612</v>
      </c>
      <c r="G14" s="550">
        <f>G8+G12+G13</f>
        <v>2613</v>
      </c>
      <c r="H14" s="550">
        <f>H8+H12+H13</f>
        <v>2613</v>
      </c>
    </row>
    <row r="15" spans="2:8" ht="15.75" thickBot="1">
      <c r="B15" s="549" t="s">
        <v>497</v>
      </c>
      <c r="C15" s="550">
        <f>C16+C18</f>
        <v>2432</v>
      </c>
      <c r="D15" s="550">
        <f t="shared" ref="D15:F15" si="2">D16+D18</f>
        <v>2180</v>
      </c>
      <c r="E15" s="550">
        <f t="shared" si="2"/>
        <v>1851</v>
      </c>
      <c r="F15" s="550">
        <f t="shared" si="2"/>
        <v>1490</v>
      </c>
      <c r="G15" s="550">
        <f>G16+G18</f>
        <v>1198</v>
      </c>
      <c r="H15" s="550">
        <f>H16+H18</f>
        <v>956</v>
      </c>
    </row>
    <row r="16" spans="2:8">
      <c r="B16" s="161" t="s">
        <v>498</v>
      </c>
      <c r="C16" s="162">
        <v>782</v>
      </c>
      <c r="D16" s="162">
        <v>782</v>
      </c>
      <c r="E16" s="162">
        <v>782</v>
      </c>
      <c r="F16" s="162">
        <v>782</v>
      </c>
      <c r="G16" s="162">
        <v>782</v>
      </c>
      <c r="H16" s="162">
        <v>782</v>
      </c>
    </row>
    <row r="17" spans="2:15">
      <c r="B17" s="163" t="s">
        <v>499</v>
      </c>
      <c r="C17" s="164">
        <v>0.28999999999999998</v>
      </c>
      <c r="D17" s="164">
        <v>0.3</v>
      </c>
      <c r="E17" s="164">
        <v>0.3</v>
      </c>
      <c r="F17" s="164">
        <v>0.3</v>
      </c>
      <c r="G17" s="164">
        <v>0.29938744257274119</v>
      </c>
      <c r="H17" s="164">
        <v>0.3</v>
      </c>
    </row>
    <row r="18" spans="2:15">
      <c r="B18" s="163" t="s">
        <v>500</v>
      </c>
      <c r="C18" s="165">
        <v>1650</v>
      </c>
      <c r="D18" s="165">
        <v>1398</v>
      </c>
      <c r="E18" s="165">
        <v>1069</v>
      </c>
      <c r="F18" s="165">
        <v>708</v>
      </c>
      <c r="G18" s="165">
        <v>416</v>
      </c>
      <c r="H18" s="165">
        <v>174</v>
      </c>
    </row>
    <row r="19" spans="2:15">
      <c r="B19" s="163" t="s">
        <v>501</v>
      </c>
      <c r="C19" s="164">
        <v>0.61</v>
      </c>
      <c r="D19" s="164">
        <v>0.54</v>
      </c>
      <c r="E19" s="164">
        <v>0.41178736517719566</v>
      </c>
      <c r="F19" s="164">
        <v>0.28000000000000003</v>
      </c>
      <c r="G19" s="164">
        <v>0.16426493108728943</v>
      </c>
      <c r="H19" s="164">
        <v>7.0000000000000007E-2</v>
      </c>
    </row>
    <row r="20" spans="2:15">
      <c r="B20" s="166" t="s">
        <v>502</v>
      </c>
      <c r="C20" s="167">
        <v>296</v>
      </c>
      <c r="D20" s="167">
        <v>440</v>
      </c>
      <c r="E20" s="167">
        <v>745</v>
      </c>
      <c r="F20" s="167">
        <v>1121</v>
      </c>
      <c r="G20" s="167">
        <v>1414</v>
      </c>
      <c r="H20" s="167">
        <v>1656</v>
      </c>
    </row>
    <row r="21" spans="2:15">
      <c r="B21" s="163" t="s">
        <v>503</v>
      </c>
      <c r="C21" s="164">
        <v>0.10000000000000003</v>
      </c>
      <c r="D21" s="164">
        <v>0.15999999999999998</v>
      </c>
      <c r="E21" s="164">
        <v>0.28821263482280429</v>
      </c>
      <c r="F21" s="164">
        <v>0.42</v>
      </c>
      <c r="G21" s="164">
        <v>0.53634762633996935</v>
      </c>
      <c r="H21" s="164">
        <v>0.62999999999999989</v>
      </c>
    </row>
    <row r="22" spans="2:15" s="298" customFormat="1" ht="20.100000000000001" customHeight="1">
      <c r="B22" s="159" t="s">
        <v>504</v>
      </c>
      <c r="C22" s="571">
        <v>173.16246346624118</v>
      </c>
      <c r="D22" s="571">
        <v>182.28520790513602</v>
      </c>
      <c r="E22" s="571">
        <v>183.51406466598559</v>
      </c>
      <c r="F22" s="571">
        <v>193.57201389688851</v>
      </c>
      <c r="G22" s="571">
        <v>205.94923742141893</v>
      </c>
      <c r="H22" s="571">
        <v>220.94343985690162</v>
      </c>
      <c r="K22" s="56"/>
      <c r="L22" s="56"/>
      <c r="M22" s="56"/>
      <c r="N22" s="56"/>
      <c r="O22" s="56"/>
    </row>
    <row r="23" spans="2:15">
      <c r="B23" s="48" t="s">
        <v>505</v>
      </c>
      <c r="C23" s="299"/>
      <c r="D23" s="299"/>
      <c r="E23" s="299"/>
      <c r="F23" s="299"/>
      <c r="G23" s="299"/>
      <c r="H23" s="299"/>
    </row>
    <row r="24" spans="2:15">
      <c r="B24" s="48" t="s">
        <v>506</v>
      </c>
      <c r="C24" s="299"/>
      <c r="D24" s="299"/>
      <c r="E24" s="299"/>
      <c r="F24" s="299"/>
      <c r="G24" s="299"/>
      <c r="H24" s="299"/>
    </row>
    <row r="25" spans="2:15">
      <c r="B25" s="48" t="s">
        <v>507</v>
      </c>
      <c r="C25" s="299"/>
      <c r="D25" s="299"/>
      <c r="E25" s="299"/>
      <c r="F25" s="299"/>
      <c r="G25" s="299"/>
      <c r="H25" s="299"/>
    </row>
    <row r="26" spans="2:15">
      <c r="B26" s="48" t="s">
        <v>508</v>
      </c>
      <c r="C26" s="299"/>
      <c r="D26" s="299"/>
      <c r="E26" s="299"/>
      <c r="F26" s="299"/>
      <c r="G26" s="299"/>
      <c r="H26" s="299"/>
    </row>
    <row r="27" spans="2:15">
      <c r="B27" s="48" t="s">
        <v>509</v>
      </c>
    </row>
    <row r="28" spans="2:15">
      <c r="B28" s="48" t="s">
        <v>510</v>
      </c>
    </row>
    <row r="70" spans="2:9" ht="127.5" customHeight="1">
      <c r="B70" s="1126" t="s">
        <v>511</v>
      </c>
      <c r="C70" s="1126"/>
      <c r="D70" s="1126"/>
      <c r="E70" s="1126"/>
      <c r="F70" s="1126"/>
      <c r="G70" s="1126"/>
      <c r="H70" s="1126"/>
      <c r="I70" s="300"/>
    </row>
    <row r="91" spans="2:2">
      <c r="B91" s="754" t="s">
        <v>512</v>
      </c>
    </row>
    <row r="111" spans="2:9" ht="127.5" customHeight="1">
      <c r="B111" s="1126" t="str">
        <f>B70</f>
        <v xml:space="preserve">Comments:
1- Excluding losses and internal consumption.
2- Considering the GFs of wind SPEs constant for all periods.
3- Considering the Sales of wind SPEs constant for all periods.
4- Considering energy purchases in each period.
5 - Prices updated according to the contractual readjustment index, from the reference dates until March/2025.
6 - The GPS CCGF RAG is not considered in the calculation of average prices.
7 - Average gross energy prices (with PIS/COFINS and without ICMS)
</v>
      </c>
      <c r="C111" s="1126"/>
      <c r="D111" s="1126"/>
      <c r="E111" s="1126"/>
      <c r="F111" s="1126"/>
      <c r="G111" s="1126"/>
      <c r="H111" s="1126"/>
      <c r="I111" s="300"/>
    </row>
  </sheetData>
  <mergeCells count="2">
    <mergeCell ref="B70:H70"/>
    <mergeCell ref="B111:H111"/>
  </mergeCells>
  <printOptions horizontalCentered="1"/>
  <pageMargins left="0.23622047244094491" right="0.23622047244094491" top="0.74803149606299213" bottom="0.74803149606299213" header="0.31496062992125984" footer="0.31496062992125984"/>
  <pageSetup paperSize="8" scale="92" fitToHeight="2" orientation="portrait" r:id="rId1"/>
  <rowBreaks count="1" manualBreakCount="1">
    <brk id="70" max="7"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Planilha24">
    <pageSetUpPr fitToPage="1"/>
  </sheetPr>
  <dimension ref="B3:I64"/>
  <sheetViews>
    <sheetView showGridLines="0" zoomScaleNormal="100" zoomScaleSheetLayoutView="100" workbookViewId="0">
      <selection sqref="A1:I63"/>
    </sheetView>
  </sheetViews>
  <sheetFormatPr defaultColWidth="9.140625" defaultRowHeight="15"/>
  <cols>
    <col min="1" max="1" width="2.140625" style="56" customWidth="1"/>
    <col min="2" max="2" width="60.7109375" style="56" customWidth="1"/>
    <col min="3" max="3" width="15.85546875" style="56" customWidth="1"/>
    <col min="4" max="6" width="16.7109375" style="56" customWidth="1"/>
    <col min="7" max="7" width="10.5703125" style="56" customWidth="1"/>
    <col min="8" max="8" width="12.7109375" style="56" customWidth="1"/>
    <col min="9" max="9" width="2.5703125" style="56" customWidth="1"/>
    <col min="10" max="10" width="9.85546875" style="56" bestFit="1" customWidth="1"/>
    <col min="11" max="16384" width="9.140625" style="56"/>
  </cols>
  <sheetData>
    <row r="3" spans="2:9" ht="35.25" customHeight="1"/>
    <row r="6" spans="2:9" ht="32.450000000000003" customHeight="1">
      <c r="B6" s="318" t="s">
        <v>513</v>
      </c>
      <c r="C6" s="319" t="s">
        <v>514</v>
      </c>
      <c r="D6" s="318" t="s">
        <v>515</v>
      </c>
      <c r="E6" s="318" t="s">
        <v>516</v>
      </c>
      <c r="F6" s="320" t="s">
        <v>517</v>
      </c>
      <c r="G6" s="320" t="s">
        <v>518</v>
      </c>
      <c r="H6" s="320" t="s">
        <v>519</v>
      </c>
      <c r="I6" s="300"/>
    </row>
    <row r="7" spans="2:9" ht="13.9" customHeight="1">
      <c r="B7" s="321" t="s">
        <v>520</v>
      </c>
      <c r="C7" s="322"/>
      <c r="D7" s="323"/>
      <c r="E7" s="323"/>
      <c r="F7" s="323"/>
      <c r="G7" s="323"/>
      <c r="H7" s="323"/>
      <c r="I7" s="300"/>
    </row>
    <row r="8" spans="2:9">
      <c r="B8" s="324" t="s">
        <v>521</v>
      </c>
      <c r="C8" s="1139" t="s">
        <v>522</v>
      </c>
      <c r="D8" s="666">
        <v>321.36737956638439</v>
      </c>
      <c r="E8" s="666" t="s">
        <v>523</v>
      </c>
      <c r="F8" s="498">
        <v>5.6999999714807252</v>
      </c>
      <c r="G8" s="1127">
        <v>41275</v>
      </c>
      <c r="H8" s="1127">
        <v>48579</v>
      </c>
      <c r="I8" s="300"/>
    </row>
    <row r="9" spans="2:9">
      <c r="B9" s="325" t="s">
        <v>524</v>
      </c>
      <c r="C9" s="1139"/>
      <c r="D9" s="667">
        <v>312.00512965076098</v>
      </c>
      <c r="E9" s="667" t="s">
        <v>523</v>
      </c>
      <c r="F9" s="499">
        <v>9.0999999144421615</v>
      </c>
      <c r="G9" s="1128"/>
      <c r="H9" s="1128"/>
      <c r="I9" s="300"/>
    </row>
    <row r="10" spans="2:9">
      <c r="B10" s="325" t="s">
        <v>525</v>
      </c>
      <c r="C10" s="1139"/>
      <c r="D10" s="667">
        <v>312.00512965076098</v>
      </c>
      <c r="E10" s="667" t="s">
        <v>523</v>
      </c>
      <c r="F10" s="499">
        <v>14.899999914442169</v>
      </c>
      <c r="G10" s="1128"/>
      <c r="H10" s="1128"/>
      <c r="I10" s="300"/>
    </row>
    <row r="11" spans="2:9">
      <c r="B11" s="325" t="s">
        <v>526</v>
      </c>
      <c r="C11" s="1139"/>
      <c r="D11" s="668">
        <v>312.00512965076098</v>
      </c>
      <c r="E11" s="730" t="s">
        <v>523</v>
      </c>
      <c r="F11" s="499">
        <v>13.999999914442164</v>
      </c>
      <c r="G11" s="1129"/>
      <c r="H11" s="1129"/>
      <c r="I11" s="300"/>
    </row>
    <row r="12" spans="2:9" ht="13.9" customHeight="1">
      <c r="B12" s="321" t="s">
        <v>527</v>
      </c>
      <c r="C12" s="326"/>
      <c r="D12" s="669"/>
      <c r="E12" s="670"/>
      <c r="F12" s="501"/>
      <c r="G12" s="338"/>
      <c r="H12" s="338"/>
      <c r="I12" s="300"/>
    </row>
    <row r="13" spans="2:9">
      <c r="B13" s="327" t="s">
        <v>528</v>
      </c>
      <c r="C13" s="1140" t="s">
        <v>522</v>
      </c>
      <c r="D13" s="666">
        <v>315.33548223268673</v>
      </c>
      <c r="E13" s="731" t="s">
        <v>523</v>
      </c>
      <c r="F13" s="502">
        <v>13.199999999999998</v>
      </c>
      <c r="G13" s="1127">
        <v>41275</v>
      </c>
      <c r="H13" s="1127">
        <v>48579</v>
      </c>
      <c r="I13" s="300"/>
    </row>
    <row r="14" spans="2:9">
      <c r="B14" s="325" t="s">
        <v>529</v>
      </c>
      <c r="C14" s="1139"/>
      <c r="D14" s="667">
        <v>315.33548223268673</v>
      </c>
      <c r="E14" s="667" t="s">
        <v>523</v>
      </c>
      <c r="F14" s="499">
        <v>12.800000000000006</v>
      </c>
      <c r="G14" s="1128"/>
      <c r="H14" s="1128"/>
      <c r="I14" s="300"/>
    </row>
    <row r="15" spans="2:9">
      <c r="B15" s="328" t="s">
        <v>530</v>
      </c>
      <c r="C15" s="1139"/>
      <c r="D15" s="667">
        <v>315.33548223268673</v>
      </c>
      <c r="E15" s="667" t="s">
        <v>523</v>
      </c>
      <c r="F15" s="499">
        <v>12.500000028519276</v>
      </c>
      <c r="G15" s="1128"/>
      <c r="H15" s="1128"/>
      <c r="I15" s="300"/>
    </row>
    <row r="16" spans="2:9" ht="13.9" customHeight="1">
      <c r="B16" s="325" t="s">
        <v>531</v>
      </c>
      <c r="C16" s="1139"/>
      <c r="D16" s="667">
        <v>315.33548223268673</v>
      </c>
      <c r="E16" s="667" t="s">
        <v>523</v>
      </c>
      <c r="F16" s="499">
        <v>13.70000000000001</v>
      </c>
      <c r="G16" s="1128"/>
      <c r="H16" s="1128"/>
      <c r="I16" s="300"/>
    </row>
    <row r="17" spans="2:9">
      <c r="B17" s="329" t="s">
        <v>532</v>
      </c>
      <c r="C17" s="1141" t="s">
        <v>533</v>
      </c>
      <c r="D17" s="667">
        <v>222.23006454407101</v>
      </c>
      <c r="E17" s="667" t="s">
        <v>523</v>
      </c>
      <c r="F17" s="499">
        <v>15.7</v>
      </c>
      <c r="G17" s="1131">
        <v>41821</v>
      </c>
      <c r="H17" s="1131">
        <v>49125</v>
      </c>
      <c r="I17" s="300"/>
    </row>
    <row r="18" spans="2:9">
      <c r="B18" s="325" t="s">
        <v>534</v>
      </c>
      <c r="C18" s="1139"/>
      <c r="D18" s="667">
        <v>222.23006454407101</v>
      </c>
      <c r="E18" s="667" t="s">
        <v>523</v>
      </c>
      <c r="F18" s="499">
        <v>16</v>
      </c>
      <c r="G18" s="1128"/>
      <c r="H18" s="1128"/>
      <c r="I18" s="300"/>
    </row>
    <row r="19" spans="2:9">
      <c r="B19" s="329" t="s">
        <v>535</v>
      </c>
      <c r="C19" s="1142"/>
      <c r="D19" s="668">
        <v>220.50853335178022</v>
      </c>
      <c r="E19" s="730" t="s">
        <v>523</v>
      </c>
      <c r="F19" s="499">
        <v>9</v>
      </c>
      <c r="G19" s="1129"/>
      <c r="H19" s="1129"/>
      <c r="I19" s="300"/>
    </row>
    <row r="20" spans="2:9" ht="13.9" customHeight="1">
      <c r="B20" s="321" t="s">
        <v>536</v>
      </c>
      <c r="C20" s="322"/>
      <c r="D20" s="670"/>
      <c r="E20" s="670"/>
      <c r="F20" s="501"/>
      <c r="G20" s="338"/>
      <c r="H20" s="338"/>
      <c r="I20" s="300"/>
    </row>
    <row r="21" spans="2:9">
      <c r="B21" s="330" t="s">
        <v>537</v>
      </c>
      <c r="C21" s="1132" t="s">
        <v>538</v>
      </c>
      <c r="D21" s="666">
        <v>261.40615948928155</v>
      </c>
      <c r="E21" s="731" t="s">
        <v>539</v>
      </c>
      <c r="F21" s="499">
        <v>9.6</v>
      </c>
      <c r="G21" s="1127">
        <v>43009</v>
      </c>
      <c r="H21" s="1127">
        <v>50313</v>
      </c>
      <c r="I21" s="300"/>
    </row>
    <row r="22" spans="2:9">
      <c r="B22" s="332" t="s">
        <v>540</v>
      </c>
      <c r="C22" s="1132"/>
      <c r="D22" s="667">
        <v>261.40615948928155</v>
      </c>
      <c r="E22" s="667" t="s">
        <v>539</v>
      </c>
      <c r="F22" s="499">
        <v>9.1</v>
      </c>
      <c r="G22" s="1128"/>
      <c r="H22" s="1128"/>
      <c r="I22" s="300"/>
    </row>
    <row r="23" spans="2:9">
      <c r="B23" s="332" t="s">
        <v>541</v>
      </c>
      <c r="C23" s="1132"/>
      <c r="D23" s="667">
        <v>261.40615948928155</v>
      </c>
      <c r="E23" s="667" t="s">
        <v>539</v>
      </c>
      <c r="F23" s="499">
        <v>8.3000000000000007</v>
      </c>
      <c r="G23" s="1128"/>
      <c r="H23" s="1128"/>
      <c r="I23" s="300"/>
    </row>
    <row r="24" spans="2:9">
      <c r="B24" s="332" t="s">
        <v>542</v>
      </c>
      <c r="C24" s="1132"/>
      <c r="D24" s="667">
        <v>261.40615948928155</v>
      </c>
      <c r="E24" s="667" t="s">
        <v>539</v>
      </c>
      <c r="F24" s="499">
        <v>10.3</v>
      </c>
      <c r="G24" s="1128"/>
      <c r="H24" s="1128"/>
      <c r="I24" s="300"/>
    </row>
    <row r="25" spans="2:9">
      <c r="B25" s="332" t="s">
        <v>543</v>
      </c>
      <c r="C25" s="1132"/>
      <c r="D25" s="667">
        <v>261.40615948928155</v>
      </c>
      <c r="E25" s="667" t="s">
        <v>539</v>
      </c>
      <c r="F25" s="499">
        <v>12</v>
      </c>
      <c r="G25" s="1128"/>
      <c r="H25" s="1128"/>
      <c r="I25" s="300"/>
    </row>
    <row r="26" spans="2:9">
      <c r="B26" s="332" t="s">
        <v>544</v>
      </c>
      <c r="C26" s="1132"/>
      <c r="D26" s="667">
        <v>261.40615948928155</v>
      </c>
      <c r="E26" s="667" t="s">
        <v>539</v>
      </c>
      <c r="F26" s="499">
        <v>10.6</v>
      </c>
      <c r="G26" s="1128"/>
      <c r="H26" s="1128"/>
      <c r="I26" s="300"/>
    </row>
    <row r="27" spans="2:9">
      <c r="B27" s="332" t="s">
        <v>545</v>
      </c>
      <c r="C27" s="1132"/>
      <c r="D27" s="668">
        <v>261.40615948928155</v>
      </c>
      <c r="E27" s="730" t="s">
        <v>539</v>
      </c>
      <c r="F27" s="499">
        <v>11.3</v>
      </c>
      <c r="G27" s="1129"/>
      <c r="H27" s="1129"/>
      <c r="I27" s="300"/>
    </row>
    <row r="28" spans="2:9" ht="13.9" customHeight="1">
      <c r="B28" s="321" t="s">
        <v>546</v>
      </c>
      <c r="C28" s="322"/>
      <c r="D28" s="670"/>
      <c r="E28" s="670"/>
      <c r="F28" s="501"/>
      <c r="G28" s="338"/>
      <c r="H28" s="338"/>
      <c r="I28" s="300"/>
    </row>
    <row r="29" spans="2:9">
      <c r="B29" s="333" t="s">
        <v>547</v>
      </c>
      <c r="C29" s="1132" t="s">
        <v>548</v>
      </c>
      <c r="D29" s="666">
        <v>247.60471521956089</v>
      </c>
      <c r="E29" s="731" t="s">
        <v>539</v>
      </c>
      <c r="F29" s="499">
        <v>9.6999999999999975</v>
      </c>
      <c r="G29" s="1127">
        <v>43466</v>
      </c>
      <c r="H29" s="1127">
        <v>50770</v>
      </c>
      <c r="I29" s="300"/>
    </row>
    <row r="30" spans="2:9">
      <c r="B30" s="332" t="s">
        <v>549</v>
      </c>
      <c r="C30" s="1132"/>
      <c r="D30" s="667">
        <v>247.60471521956089</v>
      </c>
      <c r="E30" s="667" t="s">
        <v>539</v>
      </c>
      <c r="F30" s="499">
        <v>10</v>
      </c>
      <c r="G30" s="1128"/>
      <c r="H30" s="1128"/>
      <c r="I30" s="300"/>
    </row>
    <row r="31" spans="2:9">
      <c r="B31" s="332" t="s">
        <v>550</v>
      </c>
      <c r="C31" s="1132"/>
      <c r="D31" s="667">
        <v>247.60471521956089</v>
      </c>
      <c r="E31" s="667" t="s">
        <v>539</v>
      </c>
      <c r="F31" s="499">
        <v>9.6000000000000032</v>
      </c>
      <c r="G31" s="1128"/>
      <c r="H31" s="1128"/>
      <c r="I31" s="300"/>
    </row>
    <row r="32" spans="2:9">
      <c r="B32" s="332" t="s">
        <v>551</v>
      </c>
      <c r="C32" s="1132"/>
      <c r="D32" s="667">
        <v>247.60471521956089</v>
      </c>
      <c r="E32" s="667" t="s">
        <v>539</v>
      </c>
      <c r="F32" s="499">
        <v>8.7000000000000011</v>
      </c>
      <c r="G32" s="1128"/>
      <c r="H32" s="1128"/>
      <c r="I32" s="300"/>
    </row>
    <row r="33" spans="2:9">
      <c r="B33" s="332" t="s">
        <v>552</v>
      </c>
      <c r="C33" s="1132"/>
      <c r="D33" s="667">
        <v>247.60471521956089</v>
      </c>
      <c r="E33" s="667" t="s">
        <v>539</v>
      </c>
      <c r="F33" s="499">
        <v>8.3999999999999986</v>
      </c>
      <c r="G33" s="1128"/>
      <c r="H33" s="1128"/>
      <c r="I33" s="300"/>
    </row>
    <row r="34" spans="2:9">
      <c r="B34" s="332" t="s">
        <v>553</v>
      </c>
      <c r="C34" s="1132"/>
      <c r="D34" s="668">
        <v>247.60471521956089</v>
      </c>
      <c r="E34" s="730" t="s">
        <v>539</v>
      </c>
      <c r="F34" s="499">
        <v>8.3999999999999986</v>
      </c>
      <c r="G34" s="1129"/>
      <c r="H34" s="1129"/>
      <c r="I34" s="300"/>
    </row>
    <row r="35" spans="2:9">
      <c r="B35" s="321" t="s">
        <v>554</v>
      </c>
      <c r="C35" s="326"/>
      <c r="D35" s="670"/>
      <c r="E35" s="670"/>
      <c r="F35" s="501"/>
      <c r="G35" s="338"/>
      <c r="H35" s="338"/>
      <c r="I35" s="300"/>
    </row>
    <row r="36" spans="2:9">
      <c r="B36" s="332" t="s">
        <v>555</v>
      </c>
      <c r="C36" s="1133" t="s">
        <v>556</v>
      </c>
      <c r="D36" s="666">
        <v>133.1368691848231</v>
      </c>
      <c r="E36" s="731" t="s">
        <v>539</v>
      </c>
      <c r="F36" s="499">
        <v>8.199999999999994</v>
      </c>
      <c r="G36" s="1127">
        <v>45292</v>
      </c>
      <c r="H36" s="1127">
        <v>52596</v>
      </c>
      <c r="I36" s="300"/>
    </row>
    <row r="37" spans="2:9">
      <c r="B37" s="333" t="s">
        <v>557</v>
      </c>
      <c r="C37" s="1132"/>
      <c r="D37" s="667">
        <v>133.1368691848231</v>
      </c>
      <c r="E37" s="667" t="s">
        <v>539</v>
      </c>
      <c r="F37" s="499">
        <v>8.2999999999999918</v>
      </c>
      <c r="G37" s="1128"/>
      <c r="H37" s="1128"/>
      <c r="I37" s="300"/>
    </row>
    <row r="38" spans="2:9">
      <c r="B38" s="332" t="s">
        <v>558</v>
      </c>
      <c r="C38" s="1132"/>
      <c r="D38" s="667">
        <v>133.1368691848231</v>
      </c>
      <c r="E38" s="667" t="s">
        <v>539</v>
      </c>
      <c r="F38" s="499">
        <v>8.2999999999999918</v>
      </c>
      <c r="G38" s="1128"/>
      <c r="H38" s="1128"/>
      <c r="I38" s="300"/>
    </row>
    <row r="39" spans="2:9">
      <c r="B39" s="332" t="s">
        <v>559</v>
      </c>
      <c r="C39" s="1135"/>
      <c r="D39" s="667">
        <v>133.1368691848231</v>
      </c>
      <c r="E39" s="667" t="s">
        <v>539</v>
      </c>
      <c r="F39" s="499">
        <v>8.199999999999994</v>
      </c>
      <c r="G39" s="1130"/>
      <c r="H39" s="1130"/>
      <c r="I39" s="300"/>
    </row>
    <row r="40" spans="2:9" ht="24.75" customHeight="1">
      <c r="B40" s="334" t="s">
        <v>560</v>
      </c>
      <c r="C40" s="331" t="s">
        <v>561</v>
      </c>
      <c r="D40" s="671">
        <v>111.06224303044833</v>
      </c>
      <c r="E40" s="732" t="s">
        <v>539</v>
      </c>
      <c r="F40" s="503">
        <v>3.300000000122381</v>
      </c>
      <c r="G40" s="234">
        <v>44927</v>
      </c>
      <c r="H40" s="419">
        <v>52231</v>
      </c>
      <c r="I40" s="300"/>
    </row>
    <row r="41" spans="2:9">
      <c r="B41" s="321" t="s">
        <v>562</v>
      </c>
      <c r="C41" s="322"/>
      <c r="D41" s="670"/>
      <c r="E41" s="670"/>
      <c r="F41" s="501"/>
      <c r="G41" s="338"/>
      <c r="H41" s="338"/>
      <c r="I41" s="300"/>
    </row>
    <row r="42" spans="2:9" ht="15" customHeight="1">
      <c r="B42" s="332" t="s">
        <v>563</v>
      </c>
      <c r="C42" s="1132" t="s">
        <v>564</v>
      </c>
      <c r="D42" s="666">
        <v>135.82038470955501</v>
      </c>
      <c r="E42" s="731" t="s">
        <v>539</v>
      </c>
      <c r="F42" s="499">
        <v>1.6000000001600001</v>
      </c>
      <c r="G42" s="1127">
        <v>45658</v>
      </c>
      <c r="H42" s="1127">
        <v>52962</v>
      </c>
      <c r="I42" s="300"/>
    </row>
    <row r="43" spans="2:9">
      <c r="B43" s="333" t="s">
        <v>565</v>
      </c>
      <c r="C43" s="1132"/>
      <c r="D43" s="667">
        <v>135.82038470955501</v>
      </c>
      <c r="E43" s="667" t="s">
        <v>539</v>
      </c>
      <c r="F43" s="499">
        <v>4.1000000004099997</v>
      </c>
      <c r="G43" s="1128"/>
      <c r="H43" s="1128"/>
      <c r="I43" s="300"/>
    </row>
    <row r="44" spans="2:9">
      <c r="B44" s="332" t="s">
        <v>566</v>
      </c>
      <c r="C44" s="1132"/>
      <c r="D44" s="667">
        <v>135.82038470955501</v>
      </c>
      <c r="E44" s="667" t="s">
        <v>539</v>
      </c>
      <c r="F44" s="499">
        <v>4.4000000004399995</v>
      </c>
      <c r="G44" s="1128"/>
      <c r="H44" s="1128"/>
      <c r="I44" s="300"/>
    </row>
    <row r="45" spans="2:9">
      <c r="B45" s="332" t="s">
        <v>567</v>
      </c>
      <c r="C45" s="1132"/>
      <c r="D45" s="668">
        <v>135.82038470955501</v>
      </c>
      <c r="E45" s="730" t="s">
        <v>539</v>
      </c>
      <c r="F45" s="499">
        <v>4.3000000004299999</v>
      </c>
      <c r="G45" s="1129"/>
      <c r="H45" s="1129"/>
      <c r="I45" s="300"/>
    </row>
    <row r="46" spans="2:9">
      <c r="B46" s="321" t="s">
        <v>568</v>
      </c>
      <c r="C46" s="335"/>
      <c r="D46" s="670"/>
      <c r="E46" s="670"/>
      <c r="F46" s="501"/>
      <c r="G46" s="338"/>
      <c r="H46" s="338"/>
    </row>
    <row r="47" spans="2:9" ht="15" customHeight="1">
      <c r="B47" s="332" t="s">
        <v>569</v>
      </c>
      <c r="C47" s="1136" t="s">
        <v>570</v>
      </c>
      <c r="D47" s="666">
        <v>143.57780311016319</v>
      </c>
      <c r="E47" s="731" t="s">
        <v>539</v>
      </c>
      <c r="F47" s="499">
        <v>11.700000000000003</v>
      </c>
      <c r="G47" s="1127">
        <v>44927</v>
      </c>
      <c r="H47" s="1127">
        <v>52231</v>
      </c>
    </row>
    <row r="48" spans="2:9">
      <c r="B48" s="333" t="s">
        <v>571</v>
      </c>
      <c r="C48" s="1137"/>
      <c r="D48" s="667">
        <v>143.57780311016319</v>
      </c>
      <c r="E48" s="667" t="s">
        <v>539</v>
      </c>
      <c r="F48" s="499">
        <v>12.800000000000011</v>
      </c>
      <c r="G48" s="1128"/>
      <c r="H48" s="1128"/>
    </row>
    <row r="49" spans="2:9">
      <c r="B49" s="332" t="s">
        <v>572</v>
      </c>
      <c r="C49" s="1137"/>
      <c r="D49" s="667">
        <v>143.57780311016319</v>
      </c>
      <c r="E49" s="667" t="s">
        <v>539</v>
      </c>
      <c r="F49" s="499">
        <v>14.100000000000005</v>
      </c>
      <c r="G49" s="1128"/>
      <c r="H49" s="1128"/>
    </row>
    <row r="50" spans="2:9">
      <c r="B50" s="332" t="s">
        <v>573</v>
      </c>
      <c r="C50" s="1138"/>
      <c r="D50" s="668">
        <v>143.57780311016319</v>
      </c>
      <c r="E50" s="730" t="s">
        <v>539</v>
      </c>
      <c r="F50" s="499">
        <v>14.999999999999996</v>
      </c>
      <c r="G50" s="1129"/>
      <c r="H50" s="1129"/>
    </row>
    <row r="51" spans="2:9">
      <c r="B51" s="321" t="s">
        <v>574</v>
      </c>
      <c r="C51" s="335"/>
      <c r="D51" s="670"/>
      <c r="E51" s="670"/>
      <c r="F51" s="501"/>
      <c r="G51" s="338"/>
      <c r="H51" s="338"/>
    </row>
    <row r="52" spans="2:9" ht="15" customHeight="1">
      <c r="B52" s="332" t="s">
        <v>575</v>
      </c>
      <c r="C52" s="1136" t="s">
        <v>570</v>
      </c>
      <c r="D52" s="666">
        <v>146.53817018459955</v>
      </c>
      <c r="E52" s="731" t="s">
        <v>539</v>
      </c>
      <c r="F52" s="499">
        <v>16.499999999999993</v>
      </c>
      <c r="G52" s="1127">
        <v>44927</v>
      </c>
      <c r="H52" s="1127">
        <v>52231</v>
      </c>
    </row>
    <row r="53" spans="2:9">
      <c r="B53" s="333" t="s">
        <v>576</v>
      </c>
      <c r="C53" s="1137"/>
      <c r="D53" s="667">
        <v>146.53817018459955</v>
      </c>
      <c r="E53" s="667" t="s">
        <v>539</v>
      </c>
      <c r="F53" s="499">
        <v>16.999999999999996</v>
      </c>
      <c r="G53" s="1128"/>
      <c r="H53" s="1128"/>
    </row>
    <row r="54" spans="2:9">
      <c r="B54" s="332" t="s">
        <v>577</v>
      </c>
      <c r="C54" s="1137"/>
      <c r="D54" s="667">
        <v>146.53817018459955</v>
      </c>
      <c r="E54" s="667" t="s">
        <v>539</v>
      </c>
      <c r="F54" s="499">
        <v>18</v>
      </c>
      <c r="G54" s="1128"/>
      <c r="H54" s="1128"/>
    </row>
    <row r="55" spans="2:9">
      <c r="B55" s="332" t="s">
        <v>578</v>
      </c>
      <c r="C55" s="1137"/>
      <c r="D55" s="667">
        <v>146.53817018459955</v>
      </c>
      <c r="E55" s="667" t="s">
        <v>539</v>
      </c>
      <c r="F55" s="499">
        <v>7.5000000000000009</v>
      </c>
      <c r="G55" s="1128"/>
      <c r="H55" s="1128"/>
    </row>
    <row r="56" spans="2:9">
      <c r="B56" s="336" t="s">
        <v>579</v>
      </c>
      <c r="C56" s="1143"/>
      <c r="D56" s="672">
        <v>146.53817018459955</v>
      </c>
      <c r="E56" s="672" t="s">
        <v>539</v>
      </c>
      <c r="F56" s="499">
        <v>8.1000000000000014</v>
      </c>
      <c r="G56" s="1129"/>
      <c r="H56" s="1129"/>
    </row>
    <row r="57" spans="2:9">
      <c r="B57" s="321" t="s">
        <v>580</v>
      </c>
      <c r="C57" s="326"/>
      <c r="D57" s="669"/>
      <c r="E57" s="670"/>
      <c r="F57" s="501"/>
      <c r="G57" s="339"/>
      <c r="H57" s="339"/>
      <c r="I57" s="300"/>
    </row>
    <row r="58" spans="2:9">
      <c r="B58" s="332" t="s">
        <v>581</v>
      </c>
      <c r="C58" s="1133" t="s">
        <v>582</v>
      </c>
      <c r="D58" s="666">
        <v>215.56185511570411</v>
      </c>
      <c r="E58" s="731" t="s">
        <v>392</v>
      </c>
      <c r="F58" s="499">
        <v>13.1</v>
      </c>
      <c r="G58" s="1127">
        <v>41821</v>
      </c>
      <c r="H58" s="1127">
        <v>49125</v>
      </c>
      <c r="I58" s="300"/>
    </row>
    <row r="59" spans="2:9">
      <c r="B59" s="333" t="s">
        <v>583</v>
      </c>
      <c r="C59" s="1132"/>
      <c r="D59" s="667">
        <v>215.56185511570411</v>
      </c>
      <c r="E59" s="667" t="s">
        <v>392</v>
      </c>
      <c r="F59" s="499">
        <v>13.9</v>
      </c>
      <c r="G59" s="1128"/>
      <c r="H59" s="1128"/>
      <c r="I59" s="300"/>
    </row>
    <row r="60" spans="2:9">
      <c r="B60" s="332" t="s">
        <v>584</v>
      </c>
      <c r="C60" s="1132"/>
      <c r="D60" s="667">
        <v>215.56185511570411</v>
      </c>
      <c r="E60" s="667" t="s">
        <v>392</v>
      </c>
      <c r="F60" s="499">
        <v>14.8</v>
      </c>
      <c r="G60" s="1128"/>
      <c r="H60" s="1128"/>
      <c r="I60" s="300"/>
    </row>
    <row r="61" spans="2:9">
      <c r="B61" s="337" t="s">
        <v>585</v>
      </c>
      <c r="C61" s="1134"/>
      <c r="D61" s="673">
        <v>215.56185511570411</v>
      </c>
      <c r="E61" s="733" t="s">
        <v>392</v>
      </c>
      <c r="F61" s="500">
        <v>14.3</v>
      </c>
      <c r="G61" s="1129"/>
      <c r="H61" s="1129"/>
      <c r="I61" s="300"/>
    </row>
    <row r="62" spans="2:9">
      <c r="B62" s="301" t="s">
        <v>586</v>
      </c>
      <c r="I62" s="300"/>
    </row>
    <row r="63" spans="2:9">
      <c r="B63" s="497" t="s">
        <v>587</v>
      </c>
      <c r="I63" s="300"/>
    </row>
    <row r="64" spans="2:9">
      <c r="B64" s="301" t="s">
        <v>588</v>
      </c>
    </row>
  </sheetData>
  <mergeCells count="30">
    <mergeCell ref="C42:C45"/>
    <mergeCell ref="C58:C61"/>
    <mergeCell ref="C36:C39"/>
    <mergeCell ref="C47:C50"/>
    <mergeCell ref="G8:G11"/>
    <mergeCell ref="G42:G45"/>
    <mergeCell ref="C8:C11"/>
    <mergeCell ref="C21:C27"/>
    <mergeCell ref="C29:C34"/>
    <mergeCell ref="C13:C16"/>
    <mergeCell ref="C17:C19"/>
    <mergeCell ref="G47:G50"/>
    <mergeCell ref="C52:C56"/>
    <mergeCell ref="G52:G56"/>
    <mergeCell ref="H8:H11"/>
    <mergeCell ref="G13:G16"/>
    <mergeCell ref="H13:H16"/>
    <mergeCell ref="G17:G19"/>
    <mergeCell ref="H17:H19"/>
    <mergeCell ref="H42:H45"/>
    <mergeCell ref="G58:G61"/>
    <mergeCell ref="H58:H61"/>
    <mergeCell ref="G21:G27"/>
    <mergeCell ref="H21:H27"/>
    <mergeCell ref="G29:G34"/>
    <mergeCell ref="H29:H34"/>
    <mergeCell ref="G36:G39"/>
    <mergeCell ref="H36:H39"/>
    <mergeCell ref="H47:H50"/>
    <mergeCell ref="H52:H56"/>
  </mergeCells>
  <printOptions horizontalCentered="1"/>
  <pageMargins left="0.23622047244094491" right="0.23622047244094491" top="0.74803149606299213" bottom="0.74803149606299213" header="0.31496062992125984" footer="0.31496062992125984"/>
  <pageSetup paperSize="8"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pageSetUpPr fitToPage="1"/>
  </sheetPr>
  <dimension ref="B4:H46"/>
  <sheetViews>
    <sheetView zoomScaleNormal="100" workbookViewId="0">
      <selection sqref="A1:I45"/>
    </sheetView>
  </sheetViews>
  <sheetFormatPr defaultColWidth="9.140625" defaultRowHeight="15"/>
  <cols>
    <col min="1" max="1" width="2.5703125" style="1" customWidth="1"/>
    <col min="2" max="2" width="61.140625" style="1" customWidth="1"/>
    <col min="3" max="5" width="14" style="1" customWidth="1"/>
    <col min="6" max="8" width="16.28515625" style="1" hidden="1" customWidth="1"/>
    <col min="9" max="9" width="2.7109375" style="1" customWidth="1"/>
    <col min="10" max="16384" width="9.140625" style="1"/>
  </cols>
  <sheetData>
    <row r="4" spans="2:8" ht="35.25" customHeight="1"/>
    <row r="5" spans="2:8" ht="24.75" customHeight="1">
      <c r="E5" s="51" t="s">
        <v>1</v>
      </c>
      <c r="H5" s="51" t="s">
        <v>1</v>
      </c>
    </row>
    <row r="6" spans="2:8">
      <c r="B6" s="1075" t="s">
        <v>2</v>
      </c>
      <c r="C6" s="1079" t="s">
        <v>3</v>
      </c>
      <c r="D6" s="1079" t="s">
        <v>4</v>
      </c>
      <c r="E6" s="1077" t="s">
        <v>5</v>
      </c>
      <c r="F6" s="1079">
        <v>2024</v>
      </c>
      <c r="G6" s="1079">
        <v>2023</v>
      </c>
      <c r="H6" s="1077" t="s">
        <v>5</v>
      </c>
    </row>
    <row r="7" spans="2:8">
      <c r="B7" s="1076"/>
      <c r="C7" s="1080"/>
      <c r="D7" s="1080"/>
      <c r="E7" s="1078"/>
      <c r="F7" s="1080"/>
      <c r="G7" s="1080"/>
      <c r="H7" s="1078"/>
    </row>
    <row r="8" spans="2:8">
      <c r="B8" s="423" t="s">
        <v>6</v>
      </c>
      <c r="C8" s="610">
        <v>5892086</v>
      </c>
      <c r="D8" s="610">
        <v>5416998</v>
      </c>
      <c r="E8" s="829">
        <v>8.8000000000000007</v>
      </c>
      <c r="F8" s="610">
        <v>22651036</v>
      </c>
      <c r="G8" s="610">
        <v>21479468</v>
      </c>
      <c r="H8" s="611">
        <v>5.4543622775014677</v>
      </c>
    </row>
    <row r="9" spans="2:8">
      <c r="B9" s="424" t="s">
        <v>7</v>
      </c>
      <c r="C9" s="612">
        <v>2192099</v>
      </c>
      <c r="D9" s="613">
        <v>2205465</v>
      </c>
      <c r="E9" s="830">
        <v>-0.6</v>
      </c>
      <c r="F9" s="612">
        <v>8454990</v>
      </c>
      <c r="G9" s="613">
        <v>7946168</v>
      </c>
      <c r="H9" s="614">
        <v>6.4033632311826238</v>
      </c>
    </row>
    <row r="10" spans="2:8">
      <c r="B10" s="424" t="s">
        <v>8</v>
      </c>
      <c r="C10" s="612">
        <v>974940</v>
      </c>
      <c r="D10" s="613">
        <v>740230</v>
      </c>
      <c r="E10" s="830">
        <v>31.7</v>
      </c>
      <c r="F10" s="612">
        <v>3120628</v>
      </c>
      <c r="G10" s="613">
        <v>3602788</v>
      </c>
      <c r="H10" s="614">
        <v>-13.382968967366383</v>
      </c>
    </row>
    <row r="11" spans="2:8">
      <c r="B11" s="424" t="s">
        <v>9</v>
      </c>
      <c r="C11" s="612">
        <v>1928023</v>
      </c>
      <c r="D11" s="613">
        <v>1805284</v>
      </c>
      <c r="E11" s="830">
        <v>6.8</v>
      </c>
      <c r="F11" s="612">
        <v>7048036</v>
      </c>
      <c r="G11" s="613">
        <v>6002192</v>
      </c>
      <c r="H11" s="614">
        <v>17.424367631025461</v>
      </c>
    </row>
    <row r="12" spans="2:8">
      <c r="B12" s="424" t="s">
        <v>10</v>
      </c>
      <c r="C12" s="612">
        <v>639690</v>
      </c>
      <c r="D12" s="613">
        <v>573647</v>
      </c>
      <c r="E12" s="830">
        <v>11.5</v>
      </c>
      <c r="F12" s="612">
        <v>2550809</v>
      </c>
      <c r="G12" s="613">
        <v>2333787</v>
      </c>
      <c r="H12" s="614">
        <v>9.2991348396404661</v>
      </c>
    </row>
    <row r="13" spans="2:8">
      <c r="B13" s="424" t="s">
        <v>11</v>
      </c>
      <c r="C13" s="612">
        <v>24016</v>
      </c>
      <c r="D13" s="613">
        <v>18970</v>
      </c>
      <c r="E13" s="830">
        <v>26.6</v>
      </c>
      <c r="F13" s="612">
        <v>82424</v>
      </c>
      <c r="G13" s="613">
        <v>62167</v>
      </c>
      <c r="H13" s="614">
        <v>32.584811877684295</v>
      </c>
    </row>
    <row r="14" spans="2:8">
      <c r="B14" s="424" t="s">
        <v>12</v>
      </c>
      <c r="C14" s="612">
        <v>-14456</v>
      </c>
      <c r="D14" s="613">
        <v>-54417</v>
      </c>
      <c r="E14" s="830">
        <v>-73.400000000000006</v>
      </c>
      <c r="F14" s="612">
        <v>838280</v>
      </c>
      <c r="G14" s="613">
        <v>971203</v>
      </c>
      <c r="H14" s="614">
        <v>-13.68642806910605</v>
      </c>
    </row>
    <row r="15" spans="2:8">
      <c r="B15" s="424" t="s">
        <v>13</v>
      </c>
      <c r="C15" s="612">
        <v>147774</v>
      </c>
      <c r="D15" s="613">
        <v>127819</v>
      </c>
      <c r="E15" s="830">
        <v>15.6</v>
      </c>
      <c r="F15" s="612">
        <v>555869</v>
      </c>
      <c r="G15" s="613">
        <v>561163</v>
      </c>
      <c r="H15" s="614">
        <v>-0.94339790755983977</v>
      </c>
    </row>
    <row r="16" spans="2:8">
      <c r="B16" s="425" t="s">
        <v>14</v>
      </c>
      <c r="C16" s="615">
        <v>-4610970</v>
      </c>
      <c r="D16" s="615">
        <v>-4463552</v>
      </c>
      <c r="E16" s="831">
        <v>3.3</v>
      </c>
      <c r="F16" s="615">
        <v>-18867990</v>
      </c>
      <c r="G16" s="615">
        <v>-18092563</v>
      </c>
      <c r="H16" s="616">
        <v>4.2858880745641148</v>
      </c>
    </row>
    <row r="17" spans="2:8">
      <c r="B17" s="424" t="s">
        <v>15</v>
      </c>
      <c r="C17" s="612">
        <v>-2252353</v>
      </c>
      <c r="D17" s="613">
        <v>-1973467</v>
      </c>
      <c r="E17" s="830">
        <v>14.1</v>
      </c>
      <c r="F17" s="612">
        <v>-8924895</v>
      </c>
      <c r="G17" s="613">
        <v>-7716190</v>
      </c>
      <c r="H17" s="614">
        <v>15.664531329581056</v>
      </c>
    </row>
    <row r="18" spans="2:8">
      <c r="B18" s="424" t="s">
        <v>16</v>
      </c>
      <c r="C18" s="613">
        <v>-682523</v>
      </c>
      <c r="D18" s="613">
        <v>-748074</v>
      </c>
      <c r="E18" s="830">
        <v>-8.8000000000000007</v>
      </c>
      <c r="F18" s="613">
        <v>-2865490</v>
      </c>
      <c r="G18" s="613">
        <v>-2896710</v>
      </c>
      <c r="H18" s="614">
        <v>-1.077774440658541</v>
      </c>
    </row>
    <row r="19" spans="2:8">
      <c r="B19" s="424" t="s">
        <v>17</v>
      </c>
      <c r="C19" s="613">
        <v>-249222</v>
      </c>
      <c r="D19" s="613">
        <v>-293873</v>
      </c>
      <c r="E19" s="830">
        <v>-15.2</v>
      </c>
      <c r="F19" s="613">
        <v>-1081797</v>
      </c>
      <c r="G19" s="613">
        <v>-1878332</v>
      </c>
      <c r="H19" s="614">
        <v>-42.406507475781709</v>
      </c>
    </row>
    <row r="20" spans="2:8">
      <c r="B20" s="424" t="s">
        <v>18</v>
      </c>
      <c r="C20" s="613">
        <v>-60937</v>
      </c>
      <c r="D20" s="613">
        <v>-68976</v>
      </c>
      <c r="E20" s="830">
        <v>-11.7</v>
      </c>
      <c r="F20" s="613">
        <v>-259352</v>
      </c>
      <c r="G20" s="613">
        <v>-260159</v>
      </c>
      <c r="H20" s="614">
        <v>-0.31019491926090881</v>
      </c>
    </row>
    <row r="21" spans="2:8">
      <c r="B21" s="424" t="s">
        <v>19</v>
      </c>
      <c r="C21" s="613">
        <v>-23001</v>
      </c>
      <c r="D21" s="613">
        <v>-18452</v>
      </c>
      <c r="E21" s="830">
        <v>24.7</v>
      </c>
      <c r="F21" s="613">
        <v>-86882</v>
      </c>
      <c r="G21" s="613">
        <v>-102667</v>
      </c>
      <c r="H21" s="614">
        <v>-15.374950081330907</v>
      </c>
    </row>
    <row r="22" spans="2:8">
      <c r="B22" s="424" t="s">
        <v>20</v>
      </c>
      <c r="C22" s="613" t="s">
        <v>21</v>
      </c>
      <c r="D22" s="613">
        <v>-936</v>
      </c>
      <c r="E22" s="830">
        <v>0</v>
      </c>
      <c r="F22" s="613">
        <v>-936</v>
      </c>
      <c r="G22" s="613">
        <v>-17654</v>
      </c>
      <c r="H22" s="614">
        <v>-94.698085419734895</v>
      </c>
    </row>
    <row r="23" spans="2:8">
      <c r="B23" s="424" t="s">
        <v>22</v>
      </c>
      <c r="C23" s="613">
        <v>-282321</v>
      </c>
      <c r="D23" s="613">
        <v>-244101</v>
      </c>
      <c r="E23" s="830">
        <v>15.7</v>
      </c>
      <c r="F23" s="613">
        <v>-1074308</v>
      </c>
      <c r="G23" s="613">
        <v>-996312</v>
      </c>
      <c r="H23" s="614">
        <v>7.828471402532533</v>
      </c>
    </row>
    <row r="24" spans="2:8">
      <c r="B24" s="424" t="s">
        <v>23</v>
      </c>
      <c r="C24" s="613">
        <v>-355020</v>
      </c>
      <c r="D24" s="613">
        <v>-364628</v>
      </c>
      <c r="E24" s="830">
        <v>-2.6</v>
      </c>
      <c r="F24" s="613">
        <v>-1465478</v>
      </c>
      <c r="G24" s="613">
        <v>-1382040</v>
      </c>
      <c r="H24" s="614">
        <v>6.037307169112327</v>
      </c>
    </row>
    <row r="25" spans="2:8">
      <c r="B25" s="424" t="s">
        <v>24</v>
      </c>
      <c r="C25" s="613">
        <v>-70511</v>
      </c>
      <c r="D25" s="613">
        <v>-86021</v>
      </c>
      <c r="E25" s="830">
        <v>-18</v>
      </c>
      <c r="F25" s="613">
        <v>-345102</v>
      </c>
      <c r="G25" s="613">
        <v>-92235</v>
      </c>
      <c r="H25" s="614">
        <v>274.15514717840301</v>
      </c>
    </row>
    <row r="26" spans="2:8">
      <c r="B26" s="424" t="s">
        <v>25</v>
      </c>
      <c r="C26" s="613">
        <v>-635191</v>
      </c>
      <c r="D26" s="613">
        <v>-570924</v>
      </c>
      <c r="E26" s="830">
        <v>11.3</v>
      </c>
      <c r="F26" s="613">
        <v>-2522908</v>
      </c>
      <c r="G26" s="613">
        <v>-2319720</v>
      </c>
      <c r="H26" s="614">
        <v>8.7591605883468695</v>
      </c>
    </row>
    <row r="27" spans="2:8">
      <c r="B27" s="424" t="s">
        <v>26</v>
      </c>
      <c r="C27" s="613">
        <v>109</v>
      </c>
      <c r="D27" s="613">
        <v>-94100</v>
      </c>
      <c r="E27" s="830">
        <v>-100.1</v>
      </c>
      <c r="F27" s="613">
        <v>-240842</v>
      </c>
      <c r="G27" s="613">
        <v>-430544</v>
      </c>
      <c r="H27" s="614">
        <v>-44.061001895276675</v>
      </c>
    </row>
    <row r="28" spans="2:8">
      <c r="B28" s="425" t="s">
        <v>27</v>
      </c>
      <c r="C28" s="615">
        <v>100416</v>
      </c>
      <c r="D28" s="615">
        <v>81643</v>
      </c>
      <c r="E28" s="831">
        <v>23</v>
      </c>
      <c r="F28" s="615">
        <v>281202</v>
      </c>
      <c r="G28" s="615">
        <v>307809</v>
      </c>
      <c r="H28" s="616">
        <v>-8.6439967642271682</v>
      </c>
    </row>
    <row r="29" spans="2:8">
      <c r="B29" s="425" t="s">
        <v>28</v>
      </c>
      <c r="C29" s="615">
        <v>1381532</v>
      </c>
      <c r="D29" s="615">
        <v>1035089</v>
      </c>
      <c r="E29" s="831">
        <v>33.5</v>
      </c>
      <c r="F29" s="615">
        <v>4064248</v>
      </c>
      <c r="G29" s="615">
        <v>3694714</v>
      </c>
      <c r="H29" s="616">
        <v>10.001694312469112</v>
      </c>
    </row>
    <row r="30" spans="2:8">
      <c r="B30" s="425" t="s">
        <v>29</v>
      </c>
      <c r="C30" s="615">
        <v>-446525</v>
      </c>
      <c r="D30" s="615">
        <v>-268174</v>
      </c>
      <c r="E30" s="831">
        <v>66.5</v>
      </c>
      <c r="F30" s="615">
        <v>-1157014</v>
      </c>
      <c r="G30" s="615">
        <v>-1204990</v>
      </c>
      <c r="H30" s="616">
        <v>-3.9814438294093701</v>
      </c>
    </row>
    <row r="31" spans="2:8">
      <c r="B31" s="424" t="s">
        <v>30</v>
      </c>
      <c r="C31" s="613">
        <v>297640</v>
      </c>
      <c r="D31" s="613">
        <v>251661</v>
      </c>
      <c r="E31" s="830">
        <v>18.3</v>
      </c>
      <c r="F31" s="613">
        <v>1184779</v>
      </c>
      <c r="G31" s="613">
        <v>1069116</v>
      </c>
      <c r="H31" s="614">
        <v>10.818564122134555</v>
      </c>
    </row>
    <row r="32" spans="2:8">
      <c r="B32" s="424" t="s">
        <v>31</v>
      </c>
      <c r="C32" s="613">
        <v>-744165</v>
      </c>
      <c r="D32" s="613">
        <v>-519835</v>
      </c>
      <c r="E32" s="830">
        <v>43.2</v>
      </c>
      <c r="F32" s="613">
        <v>-2341793</v>
      </c>
      <c r="G32" s="613">
        <v>-2274106</v>
      </c>
      <c r="H32" s="614">
        <v>2.9764223831254988</v>
      </c>
    </row>
    <row r="33" spans="2:8">
      <c r="B33" s="425" t="s">
        <v>32</v>
      </c>
      <c r="C33" s="615">
        <v>935007</v>
      </c>
      <c r="D33" s="615">
        <v>766915</v>
      </c>
      <c r="E33" s="831">
        <v>21.9</v>
      </c>
      <c r="F33" s="615">
        <v>2907234</v>
      </c>
      <c r="G33" s="615">
        <v>2489724</v>
      </c>
      <c r="H33" s="617">
        <v>16.769328648476687</v>
      </c>
    </row>
    <row r="34" spans="2:8">
      <c r="B34" s="425" t="s">
        <v>33</v>
      </c>
      <c r="C34" s="615">
        <v>-270340</v>
      </c>
      <c r="D34" s="615">
        <v>-234725</v>
      </c>
      <c r="E34" s="831">
        <v>15.2</v>
      </c>
      <c r="F34" s="615">
        <v>-599435</v>
      </c>
      <c r="G34" s="615">
        <v>-354057</v>
      </c>
      <c r="H34" s="617">
        <v>69.304659984126843</v>
      </c>
    </row>
    <row r="35" spans="2:8">
      <c r="B35" s="424" t="s">
        <v>34</v>
      </c>
      <c r="C35" s="613">
        <v>-228982</v>
      </c>
      <c r="D35" s="613">
        <v>-146666</v>
      </c>
      <c r="E35" s="830">
        <v>56.1</v>
      </c>
      <c r="F35" s="613">
        <v>-177999</v>
      </c>
      <c r="G35" s="613">
        <v>-371104</v>
      </c>
      <c r="H35" s="614">
        <v>-52.035278520306981</v>
      </c>
    </row>
    <row r="36" spans="2:8">
      <c r="B36" s="424" t="s">
        <v>35</v>
      </c>
      <c r="C36" s="613">
        <v>-41358</v>
      </c>
      <c r="D36" s="613">
        <v>-88059</v>
      </c>
      <c r="E36" s="830">
        <v>-53</v>
      </c>
      <c r="F36" s="613">
        <v>-421436</v>
      </c>
      <c r="G36" s="613">
        <v>17047</v>
      </c>
      <c r="H36" s="614">
        <v>-2572.2003871648967</v>
      </c>
    </row>
    <row r="37" spans="2:8">
      <c r="B37" s="425" t="s">
        <v>36</v>
      </c>
      <c r="C37" s="615">
        <v>664667</v>
      </c>
      <c r="D37" s="615">
        <v>532190</v>
      </c>
      <c r="E37" s="831">
        <v>24.9</v>
      </c>
      <c r="F37" s="615">
        <v>2307799</v>
      </c>
      <c r="G37" s="615">
        <v>2135667</v>
      </c>
      <c r="H37" s="617">
        <v>8.0598707570047168</v>
      </c>
    </row>
    <row r="38" spans="2:8">
      <c r="B38" s="425" t="s">
        <v>37</v>
      </c>
      <c r="C38" s="615" t="s">
        <v>21</v>
      </c>
      <c r="D38" s="615">
        <v>1353</v>
      </c>
      <c r="E38" s="831" t="s">
        <v>21</v>
      </c>
      <c r="F38" s="615">
        <v>491571</v>
      </c>
      <c r="G38" s="615">
        <v>191501</v>
      </c>
      <c r="H38" s="616">
        <v>0</v>
      </c>
    </row>
    <row r="39" spans="2:8">
      <c r="B39" s="425" t="s">
        <v>38</v>
      </c>
      <c r="C39" s="615">
        <v>664667</v>
      </c>
      <c r="D39" s="615">
        <v>533543</v>
      </c>
      <c r="E39" s="831">
        <v>24.6</v>
      </c>
      <c r="F39" s="615">
        <v>2799370</v>
      </c>
      <c r="G39" s="615">
        <v>2327168</v>
      </c>
      <c r="H39" s="617">
        <v>20.290842775424899</v>
      </c>
    </row>
    <row r="40" spans="2:8">
      <c r="B40" s="424" t="s">
        <v>39</v>
      </c>
      <c r="C40" s="613">
        <v>665508</v>
      </c>
      <c r="D40" s="613">
        <v>539198</v>
      </c>
      <c r="E40" s="830">
        <v>21.6</v>
      </c>
      <c r="F40" s="613">
        <v>2345941</v>
      </c>
      <c r="G40" s="613">
        <v>2158077</v>
      </c>
      <c r="H40" s="614">
        <v>8.7051574156065783</v>
      </c>
    </row>
    <row r="41" spans="2:8">
      <c r="B41" s="424" t="s">
        <v>40</v>
      </c>
      <c r="C41" s="613" t="s">
        <v>21</v>
      </c>
      <c r="D41" s="613">
        <v>-7815</v>
      </c>
      <c r="E41" s="830" t="s">
        <v>21</v>
      </c>
      <c r="F41" s="613">
        <v>463690</v>
      </c>
      <c r="G41" s="613">
        <v>100733</v>
      </c>
      <c r="H41" s="614">
        <v>360.31588456613025</v>
      </c>
    </row>
    <row r="42" spans="2:8">
      <c r="B42" s="424" t="s">
        <v>41</v>
      </c>
      <c r="C42" s="613">
        <v>-841</v>
      </c>
      <c r="D42" s="613">
        <v>-1513</v>
      </c>
      <c r="E42" s="830">
        <v>-44.4</v>
      </c>
      <c r="F42" s="613">
        <v>-26800</v>
      </c>
      <c r="G42" s="613">
        <v>873</v>
      </c>
      <c r="H42" s="614">
        <v>-3169.8739977090495</v>
      </c>
    </row>
    <row r="43" spans="2:8">
      <c r="B43" s="426" t="s">
        <v>42</v>
      </c>
      <c r="C43" s="613" t="s">
        <v>21</v>
      </c>
      <c r="D43" s="613">
        <v>3673</v>
      </c>
      <c r="E43" s="830" t="s">
        <v>21</v>
      </c>
      <c r="F43" s="613">
        <v>16539</v>
      </c>
      <c r="G43" s="613">
        <v>67485</v>
      </c>
      <c r="H43" s="618">
        <v>-75.492331629250941</v>
      </c>
    </row>
    <row r="44" spans="2:8">
      <c r="B44" s="32" t="s">
        <v>43</v>
      </c>
      <c r="C44" s="619">
        <v>1736552</v>
      </c>
      <c r="D44" s="619">
        <v>1399717</v>
      </c>
      <c r="E44" s="832">
        <v>24.1</v>
      </c>
      <c r="F44" s="619">
        <v>5529726</v>
      </c>
      <c r="G44" s="619">
        <v>5076754</v>
      </c>
      <c r="H44" s="620">
        <v>8.9224729029612213</v>
      </c>
    </row>
    <row r="46" spans="2:8">
      <c r="H46" s="51"/>
    </row>
  </sheetData>
  <mergeCells count="7">
    <mergeCell ref="B6:B7"/>
    <mergeCell ref="H6:H7"/>
    <mergeCell ref="F6:F7"/>
    <mergeCell ref="G6:G7"/>
    <mergeCell ref="C6:C7"/>
    <mergeCell ref="D6:D7"/>
    <mergeCell ref="E6:E7"/>
  </mergeCells>
  <conditionalFormatting sqref="B8">
    <cfRule type="cellIs" dxfId="25" priority="34" operator="equal">
      <formula>"RECEITA OPERACIONAL"</formula>
    </cfRule>
  </conditionalFormatting>
  <conditionalFormatting sqref="H8 H16 H28:H30 H38 H43:H44">
    <cfRule type="cellIs" dxfId="24" priority="1" operator="lessThan">
      <formula>-100</formula>
    </cfRule>
    <cfRule type="cellIs" dxfId="23" priority="2" operator="greaterThan">
      <formula>1000</formula>
    </cfRule>
    <cfRule type="cellIs" dxfId="22" priority="3" operator="equal">
      <formula>"RECEITA OPERACIONAL"</formula>
    </cfRule>
  </conditionalFormatting>
  <printOptions horizontalCentered="1"/>
  <pageMargins left="0.23622047244094491" right="0.23622047244094491" top="0.74803149606299213" bottom="0.74803149606299213" header="0.31496062992125984" footer="0.31496062992125984"/>
  <pageSetup paperSize="9" scale="71"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Planilha17"/>
  <dimension ref="B4:N49"/>
  <sheetViews>
    <sheetView view="pageBreakPreview" zoomScaleNormal="100" zoomScaleSheetLayoutView="100" workbookViewId="0">
      <selection activeCell="A50" sqref="A50:XFD95"/>
    </sheetView>
  </sheetViews>
  <sheetFormatPr defaultColWidth="9.140625" defaultRowHeight="15"/>
  <cols>
    <col min="1" max="1" width="2.5703125" style="1" customWidth="1"/>
    <col min="2" max="2" width="32.28515625" style="1" customWidth="1"/>
    <col min="3" max="14" width="12.42578125" style="1" customWidth="1"/>
    <col min="15" max="15" width="2.5703125" style="1" customWidth="1"/>
    <col min="16" max="16384" width="9.140625" style="1"/>
  </cols>
  <sheetData>
    <row r="4" spans="2:14" ht="35.25" customHeight="1"/>
    <row r="5" spans="2:14" s="56" customFormat="1" ht="15.75" thickBot="1">
      <c r="N5" s="284" t="s">
        <v>589</v>
      </c>
    </row>
    <row r="6" spans="2:14" ht="30" customHeight="1" thickBot="1">
      <c r="B6" s="1145" t="s">
        <v>590</v>
      </c>
      <c r="C6" s="1144" t="s">
        <v>591</v>
      </c>
      <c r="D6" s="1144"/>
      <c r="E6" s="1144" t="s">
        <v>592</v>
      </c>
      <c r="F6" s="1144"/>
      <c r="G6" s="1144" t="s">
        <v>593</v>
      </c>
      <c r="H6" s="1144"/>
      <c r="I6" s="1144" t="s">
        <v>594</v>
      </c>
      <c r="J6" s="1144"/>
      <c r="K6" s="1144" t="s">
        <v>595</v>
      </c>
      <c r="L6" s="1144"/>
      <c r="M6" s="1144" t="s">
        <v>596</v>
      </c>
      <c r="N6" s="1144"/>
    </row>
    <row r="7" spans="2:14" ht="15.75" thickBot="1">
      <c r="B7" s="1146"/>
      <c r="C7" s="486" t="s">
        <v>3</v>
      </c>
      <c r="D7" s="487" t="s">
        <v>4</v>
      </c>
      <c r="E7" s="486" t="s">
        <v>3</v>
      </c>
      <c r="F7" s="487" t="s">
        <v>4</v>
      </c>
      <c r="G7" s="486" t="s">
        <v>3</v>
      </c>
      <c r="H7" s="487" t="s">
        <v>4</v>
      </c>
      <c r="I7" s="486" t="s">
        <v>3</v>
      </c>
      <c r="J7" s="487" t="s">
        <v>4</v>
      </c>
      <c r="K7" s="486" t="s">
        <v>3</v>
      </c>
      <c r="L7" s="487" t="s">
        <v>4</v>
      </c>
      <c r="M7" s="486" t="s">
        <v>3</v>
      </c>
      <c r="N7" s="487" t="s">
        <v>4</v>
      </c>
    </row>
    <row r="8" spans="2:14">
      <c r="B8" s="170" t="s">
        <v>597</v>
      </c>
      <c r="C8" s="575"/>
      <c r="D8" s="576"/>
      <c r="E8" s="577">
        <v>6303</v>
      </c>
      <c r="F8" s="578">
        <v>5998</v>
      </c>
      <c r="G8" s="577">
        <v>752</v>
      </c>
      <c r="H8" s="576">
        <v>641</v>
      </c>
      <c r="I8" s="579"/>
      <c r="J8" s="576"/>
      <c r="K8" s="580"/>
      <c r="L8" s="581"/>
      <c r="M8" s="582">
        <f>(C8+E8+G8+I8)-K8</f>
        <v>7055</v>
      </c>
      <c r="N8" s="582">
        <f>(D8+F8+H8+J8)-L8</f>
        <v>6639</v>
      </c>
    </row>
    <row r="9" spans="2:14">
      <c r="B9" s="171" t="s">
        <v>598</v>
      </c>
      <c r="C9" s="583">
        <v>6050</v>
      </c>
      <c r="D9" s="578">
        <v>6150</v>
      </c>
      <c r="E9" s="579">
        <v>252</v>
      </c>
      <c r="F9" s="576">
        <v>86</v>
      </c>
      <c r="G9" s="579">
        <v>191</v>
      </c>
      <c r="H9" s="576">
        <v>158</v>
      </c>
      <c r="I9" s="577">
        <v>6583</v>
      </c>
      <c r="J9" s="578">
        <v>6042</v>
      </c>
      <c r="K9" s="582">
        <v>4419</v>
      </c>
      <c r="L9" s="584">
        <v>4094</v>
      </c>
      <c r="M9" s="582">
        <f t="shared" ref="M9:N24" si="0">(C9+E9+G9+I9)-K9</f>
        <v>8657</v>
      </c>
      <c r="N9" s="582">
        <f t="shared" si="0"/>
        <v>8342</v>
      </c>
    </row>
    <row r="10" spans="2:14">
      <c r="B10" s="172" t="s">
        <v>599</v>
      </c>
      <c r="C10" s="575"/>
      <c r="D10" s="585"/>
      <c r="E10" s="586">
        <v>165</v>
      </c>
      <c r="F10" s="585"/>
      <c r="G10" s="586">
        <v>191</v>
      </c>
      <c r="H10" s="585">
        <v>154</v>
      </c>
      <c r="I10" s="586"/>
      <c r="J10" s="585"/>
      <c r="K10" s="587">
        <v>356</v>
      </c>
      <c r="L10" s="588">
        <v>154</v>
      </c>
      <c r="M10" s="587"/>
      <c r="N10" s="587"/>
    </row>
    <row r="11" spans="2:14">
      <c r="B11" s="172" t="s">
        <v>600</v>
      </c>
      <c r="C11" s="589">
        <v>67</v>
      </c>
      <c r="D11" s="585">
        <v>64</v>
      </c>
      <c r="E11" s="586"/>
      <c r="F11" s="585"/>
      <c r="G11" s="586"/>
      <c r="H11" s="585"/>
      <c r="I11" s="590">
        <v>3996</v>
      </c>
      <c r="J11" s="591">
        <v>3876</v>
      </c>
      <c r="K11" s="592">
        <v>4063</v>
      </c>
      <c r="L11" s="593">
        <v>3940</v>
      </c>
      <c r="M11" s="587"/>
      <c r="N11" s="587"/>
    </row>
    <row r="12" spans="2:14">
      <c r="B12" s="172" t="s">
        <v>601</v>
      </c>
      <c r="C12" s="594">
        <v>1095</v>
      </c>
      <c r="D12" s="591">
        <v>1134</v>
      </c>
      <c r="E12" s="586"/>
      <c r="F12" s="585"/>
      <c r="G12" s="586"/>
      <c r="H12" s="585"/>
      <c r="I12" s="595"/>
      <c r="J12" s="596"/>
      <c r="K12" s="597"/>
      <c r="L12" s="598"/>
      <c r="M12" s="592">
        <f t="shared" si="0"/>
        <v>1095</v>
      </c>
      <c r="N12" s="599">
        <f t="shared" si="0"/>
        <v>1134</v>
      </c>
    </row>
    <row r="13" spans="2:14">
      <c r="B13" s="173" t="s">
        <v>602</v>
      </c>
      <c r="C13" s="594">
        <v>3469</v>
      </c>
      <c r="D13" s="591">
        <v>3390</v>
      </c>
      <c r="E13" s="586"/>
      <c r="F13" s="585"/>
      <c r="G13" s="586"/>
      <c r="H13" s="585"/>
      <c r="I13" s="595"/>
      <c r="J13" s="596"/>
      <c r="K13" s="597"/>
      <c r="L13" s="598"/>
      <c r="M13" s="592">
        <f t="shared" si="0"/>
        <v>3469</v>
      </c>
      <c r="N13" s="599">
        <f t="shared" si="0"/>
        <v>3390</v>
      </c>
    </row>
    <row r="14" spans="2:14">
      <c r="B14" s="172" t="s">
        <v>603</v>
      </c>
      <c r="C14" s="589">
        <v>0</v>
      </c>
      <c r="D14" s="585">
        <v>182</v>
      </c>
      <c r="E14" s="586"/>
      <c r="F14" s="585"/>
      <c r="G14" s="586"/>
      <c r="H14" s="585"/>
      <c r="I14" s="595">
        <v>11</v>
      </c>
      <c r="J14" s="596"/>
      <c r="K14" s="597"/>
      <c r="L14" s="598"/>
      <c r="M14" s="587">
        <f t="shared" si="0"/>
        <v>11</v>
      </c>
      <c r="N14" s="597">
        <f t="shared" si="0"/>
        <v>182</v>
      </c>
    </row>
    <row r="15" spans="2:14">
      <c r="B15" s="172" t="s">
        <v>456</v>
      </c>
      <c r="C15" s="589">
        <v>209</v>
      </c>
      <c r="D15" s="585">
        <v>213</v>
      </c>
      <c r="E15" s="586"/>
      <c r="F15" s="585"/>
      <c r="G15" s="586"/>
      <c r="H15" s="585"/>
      <c r="I15" s="595"/>
      <c r="J15" s="596"/>
      <c r="K15" s="597"/>
      <c r="L15" s="598"/>
      <c r="M15" s="587">
        <f t="shared" si="0"/>
        <v>209</v>
      </c>
      <c r="N15" s="597">
        <f t="shared" si="0"/>
        <v>213</v>
      </c>
    </row>
    <row r="16" spans="2:14">
      <c r="B16" s="172" t="s">
        <v>604</v>
      </c>
      <c r="C16" s="594">
        <v>861</v>
      </c>
      <c r="D16" s="591">
        <v>1048</v>
      </c>
      <c r="E16" s="586"/>
      <c r="F16" s="585"/>
      <c r="G16" s="586"/>
      <c r="H16" s="585"/>
      <c r="I16" s="595"/>
      <c r="J16" s="596"/>
      <c r="K16" s="597"/>
      <c r="L16" s="598"/>
      <c r="M16" s="592">
        <f t="shared" si="0"/>
        <v>861</v>
      </c>
      <c r="N16" s="599">
        <f t="shared" si="0"/>
        <v>1048</v>
      </c>
    </row>
    <row r="17" spans="2:14">
      <c r="B17" s="172" t="s">
        <v>477</v>
      </c>
      <c r="C17" s="589">
        <v>94</v>
      </c>
      <c r="D17" s="585">
        <v>106</v>
      </c>
      <c r="E17" s="586"/>
      <c r="F17" s="585"/>
      <c r="G17" s="586"/>
      <c r="H17" s="585"/>
      <c r="I17" s="595"/>
      <c r="J17" s="596"/>
      <c r="K17" s="597"/>
      <c r="L17" s="598"/>
      <c r="M17" s="587">
        <f t="shared" si="0"/>
        <v>94</v>
      </c>
      <c r="N17" s="597">
        <f t="shared" si="0"/>
        <v>106</v>
      </c>
    </row>
    <row r="18" spans="2:14">
      <c r="B18" s="174" t="s">
        <v>605</v>
      </c>
      <c r="C18" s="589">
        <v>255</v>
      </c>
      <c r="D18" s="585">
        <v>13</v>
      </c>
      <c r="E18" s="586">
        <v>33</v>
      </c>
      <c r="F18" s="585"/>
      <c r="G18" s="586"/>
      <c r="H18" s="585">
        <v>4</v>
      </c>
      <c r="I18" s="590">
        <v>2576</v>
      </c>
      <c r="J18" s="600">
        <v>2166</v>
      </c>
      <c r="K18" s="597"/>
      <c r="L18" s="598"/>
      <c r="M18" s="592">
        <f t="shared" si="0"/>
        <v>2864</v>
      </c>
      <c r="N18" s="599">
        <f t="shared" si="0"/>
        <v>2183</v>
      </c>
    </row>
    <row r="19" spans="2:14">
      <c r="B19" s="174" t="s">
        <v>309</v>
      </c>
      <c r="C19" s="589"/>
      <c r="D19" s="585"/>
      <c r="E19" s="586"/>
      <c r="F19" s="585"/>
      <c r="G19" s="586"/>
      <c r="H19" s="585"/>
      <c r="I19" s="586"/>
      <c r="J19" s="596"/>
      <c r="K19" s="597"/>
      <c r="L19" s="598"/>
      <c r="M19" s="587"/>
      <c r="N19" s="597">
        <f t="shared" si="0"/>
        <v>0</v>
      </c>
    </row>
    <row r="20" spans="2:14">
      <c r="B20" s="174" t="s">
        <v>234</v>
      </c>
      <c r="C20" s="589"/>
      <c r="D20" s="585"/>
      <c r="E20" s="586">
        <v>33</v>
      </c>
      <c r="F20" s="596">
        <v>33</v>
      </c>
      <c r="G20" s="586"/>
      <c r="H20" s="585"/>
      <c r="I20" s="595"/>
      <c r="J20" s="596"/>
      <c r="K20" s="597"/>
      <c r="L20" s="598"/>
      <c r="M20" s="587">
        <f t="shared" si="0"/>
        <v>33</v>
      </c>
      <c r="N20" s="597">
        <f t="shared" si="0"/>
        <v>33</v>
      </c>
    </row>
    <row r="21" spans="2:14" ht="15.75" thickBot="1">
      <c r="B21" s="175" t="s">
        <v>606</v>
      </c>
      <c r="C21" s="601"/>
      <c r="D21" s="602"/>
      <c r="E21" s="603">
        <v>21</v>
      </c>
      <c r="F21" s="604">
        <v>53</v>
      </c>
      <c r="G21" s="603"/>
      <c r="H21" s="605"/>
      <c r="I21" s="603"/>
      <c r="J21" s="604"/>
      <c r="K21" s="551"/>
      <c r="L21" s="606"/>
      <c r="M21" s="607">
        <f t="shared" si="0"/>
        <v>21</v>
      </c>
      <c r="N21" s="607">
        <f t="shared" si="0"/>
        <v>53</v>
      </c>
    </row>
    <row r="22" spans="2:14" ht="20.100000000000001" customHeight="1" thickBot="1">
      <c r="B22" s="283" t="s">
        <v>607</v>
      </c>
      <c r="C22" s="552">
        <f t="shared" ref="C22:J22" si="1">SUM(C23:C36)</f>
        <v>6050</v>
      </c>
      <c r="D22" s="553">
        <f t="shared" si="1"/>
        <v>6150</v>
      </c>
      <c r="E22" s="554">
        <f t="shared" si="1"/>
        <v>6555</v>
      </c>
      <c r="F22" s="553">
        <f t="shared" si="1"/>
        <v>6084</v>
      </c>
      <c r="G22" s="554">
        <f t="shared" si="1"/>
        <v>943</v>
      </c>
      <c r="H22" s="555">
        <f t="shared" si="1"/>
        <v>799</v>
      </c>
      <c r="I22" s="554">
        <f t="shared" si="1"/>
        <v>6583</v>
      </c>
      <c r="J22" s="553">
        <f t="shared" si="1"/>
        <v>6042</v>
      </c>
      <c r="K22" s="556">
        <f>SUM(K23:K36)</f>
        <v>4420</v>
      </c>
      <c r="L22" s="557">
        <f t="shared" ref="L22" si="2">SUM(L23:L36)</f>
        <v>4094</v>
      </c>
      <c r="M22" s="556">
        <f t="shared" si="0"/>
        <v>15711</v>
      </c>
      <c r="N22" s="556">
        <f t="shared" si="0"/>
        <v>14981</v>
      </c>
    </row>
    <row r="23" spans="2:14">
      <c r="B23" s="176" t="s">
        <v>608</v>
      </c>
      <c r="C23" s="608">
        <v>5611</v>
      </c>
      <c r="D23" s="600">
        <v>5753</v>
      </c>
      <c r="E23" s="595"/>
      <c r="F23" s="596"/>
      <c r="G23" s="595"/>
      <c r="H23" s="596"/>
      <c r="I23" s="595"/>
      <c r="J23" s="596"/>
      <c r="K23" s="597"/>
      <c r="L23" s="598"/>
      <c r="M23" s="592">
        <f t="shared" si="0"/>
        <v>5611</v>
      </c>
      <c r="N23" s="599">
        <f t="shared" si="0"/>
        <v>5753</v>
      </c>
    </row>
    <row r="24" spans="2:14">
      <c r="B24" s="177" t="s">
        <v>609</v>
      </c>
      <c r="C24" s="589">
        <v>10</v>
      </c>
      <c r="D24" s="585">
        <v>24</v>
      </c>
      <c r="E24" s="595"/>
      <c r="F24" s="596"/>
      <c r="G24" s="595"/>
      <c r="H24" s="596"/>
      <c r="I24" s="595"/>
      <c r="J24" s="596"/>
      <c r="K24" s="597"/>
      <c r="L24" s="598"/>
      <c r="M24" s="587">
        <f t="shared" si="0"/>
        <v>10</v>
      </c>
      <c r="N24" s="597">
        <f t="shared" si="0"/>
        <v>24</v>
      </c>
    </row>
    <row r="25" spans="2:14">
      <c r="B25" s="173" t="s">
        <v>610</v>
      </c>
      <c r="C25" s="609"/>
      <c r="D25" s="596"/>
      <c r="E25" s="586">
        <v>48</v>
      </c>
      <c r="F25" s="596">
        <v>46</v>
      </c>
      <c r="G25" s="595"/>
      <c r="H25" s="596"/>
      <c r="I25" s="595"/>
      <c r="J25" s="596"/>
      <c r="K25" s="597"/>
      <c r="L25" s="598"/>
      <c r="M25" s="587">
        <f t="shared" ref="M25:N36" si="3">(C25+E25+G25+I25)-K25</f>
        <v>48</v>
      </c>
      <c r="N25" s="597">
        <f t="shared" si="3"/>
        <v>46</v>
      </c>
    </row>
    <row r="26" spans="2:14">
      <c r="B26" s="177" t="s">
        <v>611</v>
      </c>
      <c r="C26" s="589">
        <v>167</v>
      </c>
      <c r="D26" s="585">
        <v>35</v>
      </c>
      <c r="E26" s="595"/>
      <c r="F26" s="596"/>
      <c r="G26" s="595"/>
      <c r="H26" s="596"/>
      <c r="I26" s="595"/>
      <c r="J26" s="596"/>
      <c r="K26" s="597"/>
      <c r="L26" s="598"/>
      <c r="M26" s="587">
        <f t="shared" si="3"/>
        <v>167</v>
      </c>
      <c r="N26" s="597">
        <f t="shared" si="3"/>
        <v>35</v>
      </c>
    </row>
    <row r="27" spans="2:14">
      <c r="B27" s="177" t="s">
        <v>612</v>
      </c>
      <c r="C27" s="589">
        <v>0</v>
      </c>
      <c r="D27" s="585">
        <v>0</v>
      </c>
      <c r="E27" s="595"/>
      <c r="F27" s="596"/>
      <c r="G27" s="595"/>
      <c r="H27" s="596"/>
      <c r="I27" s="595"/>
      <c r="J27" s="596"/>
      <c r="K27" s="597"/>
      <c r="L27" s="598"/>
      <c r="M27" s="587"/>
      <c r="N27" s="597"/>
    </row>
    <row r="28" spans="2:14">
      <c r="B28" s="172" t="s">
        <v>613</v>
      </c>
      <c r="C28" s="589">
        <v>410</v>
      </c>
      <c r="D28" s="591">
        <v>47</v>
      </c>
      <c r="E28" s="586">
        <v>148</v>
      </c>
      <c r="F28" s="596">
        <v>199</v>
      </c>
      <c r="G28" s="595">
        <v>109</v>
      </c>
      <c r="H28" s="596">
        <v>77</v>
      </c>
      <c r="I28" s="595"/>
      <c r="J28" s="596">
        <v>67</v>
      </c>
      <c r="K28" s="597"/>
      <c r="L28" s="598"/>
      <c r="M28" s="587">
        <f t="shared" si="3"/>
        <v>667</v>
      </c>
      <c r="N28" s="599">
        <f t="shared" si="3"/>
        <v>390</v>
      </c>
    </row>
    <row r="29" spans="2:14">
      <c r="B29" s="177" t="s">
        <v>396</v>
      </c>
      <c r="C29" s="609"/>
      <c r="D29" s="596"/>
      <c r="E29" s="586"/>
      <c r="F29" s="596"/>
      <c r="G29" s="595"/>
      <c r="H29" s="596"/>
      <c r="I29" s="590">
        <v>2268</v>
      </c>
      <c r="J29" s="600">
        <v>2608</v>
      </c>
      <c r="K29" s="597"/>
      <c r="L29" s="598"/>
      <c r="M29" s="592">
        <f t="shared" si="3"/>
        <v>2268</v>
      </c>
      <c r="N29" s="599">
        <f t="shared" si="3"/>
        <v>2608</v>
      </c>
    </row>
    <row r="30" spans="2:14">
      <c r="B30" s="177" t="s">
        <v>401</v>
      </c>
      <c r="C30" s="609"/>
      <c r="D30" s="596"/>
      <c r="E30" s="586"/>
      <c r="F30" s="596">
        <v>4</v>
      </c>
      <c r="G30" s="595">
        <v>125</v>
      </c>
      <c r="H30" s="596">
        <v>121</v>
      </c>
      <c r="I30" s="590">
        <v>3958</v>
      </c>
      <c r="J30" s="600">
        <v>3213</v>
      </c>
      <c r="K30" s="597"/>
      <c r="L30" s="598"/>
      <c r="M30" s="592">
        <f t="shared" si="3"/>
        <v>4083</v>
      </c>
      <c r="N30" s="599">
        <f t="shared" si="3"/>
        <v>3338</v>
      </c>
    </row>
    <row r="31" spans="2:14">
      <c r="B31" s="177" t="s">
        <v>614</v>
      </c>
      <c r="C31" s="609"/>
      <c r="D31" s="596"/>
      <c r="E31" s="590">
        <v>601</v>
      </c>
      <c r="F31" s="596">
        <v>586</v>
      </c>
      <c r="G31" s="595">
        <v>652</v>
      </c>
      <c r="H31" s="596">
        <v>568</v>
      </c>
      <c r="I31" s="595"/>
      <c r="J31" s="596"/>
      <c r="K31" s="597"/>
      <c r="L31" s="598"/>
      <c r="M31" s="592">
        <f t="shared" si="3"/>
        <v>1253</v>
      </c>
      <c r="N31" s="597">
        <f t="shared" si="3"/>
        <v>1154</v>
      </c>
    </row>
    <row r="32" spans="2:14">
      <c r="B32" s="174" t="s">
        <v>615</v>
      </c>
      <c r="C32" s="609"/>
      <c r="D32" s="596"/>
      <c r="E32" s="590">
        <v>1835</v>
      </c>
      <c r="F32" s="600">
        <v>1427</v>
      </c>
      <c r="G32" s="595"/>
      <c r="H32" s="596"/>
      <c r="I32" s="595"/>
      <c r="J32" s="596"/>
      <c r="K32" s="597"/>
      <c r="L32" s="598"/>
      <c r="M32" s="592">
        <f t="shared" si="3"/>
        <v>1835</v>
      </c>
      <c r="N32" s="599">
        <f t="shared" si="3"/>
        <v>1427</v>
      </c>
    </row>
    <row r="33" spans="2:14">
      <c r="B33" s="174" t="s">
        <v>616</v>
      </c>
      <c r="C33" s="609"/>
      <c r="D33" s="596"/>
      <c r="E33" s="595"/>
      <c r="F33" s="596"/>
      <c r="G33" s="595">
        <v>225</v>
      </c>
      <c r="H33" s="596">
        <v>236</v>
      </c>
      <c r="I33" s="595"/>
      <c r="J33" s="596"/>
      <c r="K33" s="597"/>
      <c r="L33" s="598"/>
      <c r="M33" s="587">
        <f t="shared" si="3"/>
        <v>225</v>
      </c>
      <c r="N33" s="597">
        <f t="shared" si="3"/>
        <v>236</v>
      </c>
    </row>
    <row r="34" spans="2:14">
      <c r="B34" s="172" t="s">
        <v>599</v>
      </c>
      <c r="C34" s="609"/>
      <c r="D34" s="596"/>
      <c r="E34" s="590">
        <v>3889</v>
      </c>
      <c r="F34" s="591">
        <v>3788</v>
      </c>
      <c r="G34" s="586">
        <v>107</v>
      </c>
      <c r="H34" s="585">
        <v>88</v>
      </c>
      <c r="I34" s="595"/>
      <c r="J34" s="596"/>
      <c r="K34" s="592">
        <v>3996</v>
      </c>
      <c r="L34" s="593">
        <v>3876</v>
      </c>
      <c r="M34" s="587"/>
      <c r="N34" s="587"/>
    </row>
    <row r="35" spans="2:14">
      <c r="B35" s="172" t="s">
        <v>600</v>
      </c>
      <c r="C35" s="609"/>
      <c r="D35" s="596"/>
      <c r="E35" s="586">
        <v>34</v>
      </c>
      <c r="F35" s="585">
        <v>34</v>
      </c>
      <c r="G35" s="586">
        <v>33</v>
      </c>
      <c r="H35" s="585">
        <v>31</v>
      </c>
      <c r="I35" s="586">
        <v>357</v>
      </c>
      <c r="J35" s="585">
        <v>154</v>
      </c>
      <c r="K35" s="587">
        <v>424</v>
      </c>
      <c r="L35" s="588">
        <v>218</v>
      </c>
      <c r="M35" s="587"/>
      <c r="N35" s="587"/>
    </row>
    <row r="36" spans="2:14" ht="15.75" thickBot="1">
      <c r="B36" s="724" t="s">
        <v>617</v>
      </c>
      <c r="C36" s="715">
        <v>-148</v>
      </c>
      <c r="D36" s="716">
        <v>291</v>
      </c>
      <c r="E36" s="717"/>
      <c r="F36" s="718"/>
      <c r="G36" s="719">
        <v>-308</v>
      </c>
      <c r="H36" s="720">
        <v>-322</v>
      </c>
      <c r="I36" s="719"/>
      <c r="J36" s="720"/>
      <c r="K36" s="721"/>
      <c r="L36" s="722"/>
      <c r="M36" s="723">
        <f t="shared" si="3"/>
        <v>-456</v>
      </c>
      <c r="N36" s="721">
        <f t="shared" si="3"/>
        <v>-31</v>
      </c>
    </row>
    <row r="37" spans="2:14" ht="15.75" thickTop="1">
      <c r="B37" s="535"/>
      <c r="C37" s="783"/>
      <c r="D37" s="783"/>
      <c r="E37" s="783"/>
      <c r="F37" s="783"/>
      <c r="G37" s="783"/>
      <c r="H37" s="783"/>
      <c r="I37" s="783"/>
      <c r="J37" s="783"/>
      <c r="K37" s="783"/>
      <c r="L37" s="783"/>
      <c r="M37" s="783"/>
      <c r="N37" s="783"/>
    </row>
    <row r="38" spans="2:14" s="56" customFormat="1" ht="12" customHeight="1">
      <c r="B38" s="302" t="s">
        <v>618</v>
      </c>
    </row>
    <row r="39" spans="2:14" s="56" customFormat="1" ht="12" customHeight="1">
      <c r="B39" s="302" t="s">
        <v>619</v>
      </c>
    </row>
    <row r="40" spans="2:14" s="56" customFormat="1" ht="12" customHeight="1">
      <c r="B40" s="302" t="s">
        <v>620</v>
      </c>
    </row>
    <row r="41" spans="2:14" s="56" customFormat="1" ht="12" customHeight="1">
      <c r="B41" s="302" t="s">
        <v>621</v>
      </c>
    </row>
    <row r="42" spans="2:14" s="56" customFormat="1" ht="12" customHeight="1">
      <c r="B42" s="302" t="s">
        <v>622</v>
      </c>
    </row>
    <row r="43" spans="2:14" s="56" customFormat="1" ht="12" customHeight="1">
      <c r="B43" s="302" t="s">
        <v>623</v>
      </c>
    </row>
    <row r="44" spans="2:14" s="56" customFormat="1" ht="12" customHeight="1">
      <c r="B44" s="302" t="s">
        <v>624</v>
      </c>
    </row>
    <row r="45" spans="2:14" s="56" customFormat="1" ht="12" customHeight="1">
      <c r="B45" s="302" t="s">
        <v>625</v>
      </c>
    </row>
    <row r="46" spans="2:14" s="56" customFormat="1" ht="12" customHeight="1">
      <c r="B46" s="302" t="s">
        <v>626</v>
      </c>
    </row>
    <row r="47" spans="2:14" s="56" customFormat="1" ht="12" customHeight="1">
      <c r="B47" s="302" t="s">
        <v>627</v>
      </c>
    </row>
    <row r="48" spans="2:14" s="56" customFormat="1" ht="12" customHeight="1">
      <c r="B48" s="302" t="s">
        <v>628</v>
      </c>
    </row>
    <row r="49" spans="2:2" s="56" customFormat="1" ht="12" customHeight="1">
      <c r="B49" s="302" t="s">
        <v>629</v>
      </c>
    </row>
  </sheetData>
  <mergeCells count="7">
    <mergeCell ref="K6:L6"/>
    <mergeCell ref="M6:N6"/>
    <mergeCell ref="B6:B7"/>
    <mergeCell ref="C6:D6"/>
    <mergeCell ref="E6:F6"/>
    <mergeCell ref="G6:H6"/>
    <mergeCell ref="I6:J6"/>
  </mergeCells>
  <printOptions horizontalCentered="1"/>
  <pageMargins left="0.23622047244094491" right="0.23622047244094491" top="0.74803149606299213" bottom="0.74803149606299213" header="0.31496062992125984" footer="0.31496062992125984"/>
  <pageSetup paperSize="9" scale="68" fitToHeight="2" orientation="landscape" r:id="rId1"/>
  <colBreaks count="1" manualBreakCount="1">
    <brk id="1" max="88"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Planilha25">
    <pageSetUpPr fitToPage="1"/>
  </sheetPr>
  <dimension ref="B4:V49"/>
  <sheetViews>
    <sheetView zoomScale="90" zoomScaleNormal="90" zoomScaleSheetLayoutView="100" workbookViewId="0"/>
  </sheetViews>
  <sheetFormatPr defaultColWidth="9.140625" defaultRowHeight="15"/>
  <cols>
    <col min="1" max="1" width="3" style="1" customWidth="1"/>
    <col min="2" max="9" width="10.7109375" style="1" customWidth="1"/>
    <col min="10" max="10" width="14.140625" style="1" customWidth="1"/>
    <col min="11" max="17" width="10.7109375" style="1" customWidth="1"/>
    <col min="18" max="21" width="9.140625" style="1"/>
    <col min="22" max="22" width="4.140625" style="1" customWidth="1"/>
    <col min="23" max="23" width="2.140625" style="1" customWidth="1"/>
    <col min="24" max="16384" width="9.140625" style="1"/>
  </cols>
  <sheetData>
    <row r="4" spans="2:22" ht="35.25" customHeight="1"/>
    <row r="5" spans="2:22">
      <c r="B5" s="56"/>
      <c r="C5" s="56"/>
      <c r="D5" s="56"/>
      <c r="E5" s="56"/>
      <c r="F5" s="56"/>
      <c r="G5" s="56"/>
      <c r="H5" s="56"/>
      <c r="I5" s="56"/>
      <c r="J5" s="56"/>
      <c r="K5" s="56"/>
      <c r="L5" s="56"/>
      <c r="M5" s="56"/>
      <c r="N5" s="56"/>
      <c r="O5" s="56"/>
      <c r="P5" s="56"/>
      <c r="Q5" s="284"/>
      <c r="R5" s="56"/>
      <c r="S5" s="56"/>
      <c r="T5" s="56"/>
      <c r="U5" s="56"/>
    </row>
    <row r="6" spans="2:22" ht="15" customHeight="1">
      <c r="B6" s="1148" t="s">
        <v>630</v>
      </c>
      <c r="C6" s="1148"/>
      <c r="D6" s="1148"/>
      <c r="E6" s="1148"/>
      <c r="F6" s="1148"/>
      <c r="G6" s="1148"/>
      <c r="H6" s="1148"/>
      <c r="I6" s="1148"/>
      <c r="J6" s="1148"/>
      <c r="K6" s="1148"/>
      <c r="L6" s="1148"/>
      <c r="M6" s="1148"/>
      <c r="N6" s="1148"/>
      <c r="O6" s="1148"/>
      <c r="P6" s="1148"/>
      <c r="Q6" s="1148"/>
      <c r="R6" s="1148"/>
      <c r="S6" s="1148"/>
      <c r="T6" s="1148"/>
      <c r="U6" s="1148"/>
      <c r="V6" s="784"/>
    </row>
    <row r="7" spans="2:22" ht="15" customHeight="1">
      <c r="B7" s="1149"/>
      <c r="C7" s="1149"/>
      <c r="D7" s="1149"/>
      <c r="E7" s="1149"/>
      <c r="F7" s="1149"/>
      <c r="G7" s="1149"/>
      <c r="H7" s="1149"/>
      <c r="I7" s="1149"/>
      <c r="J7" s="1149"/>
      <c r="K7" s="1149"/>
      <c r="L7" s="1149"/>
      <c r="M7" s="1149"/>
      <c r="N7" s="1149"/>
      <c r="O7" s="1149"/>
      <c r="P7" s="1149"/>
      <c r="Q7" s="1149"/>
      <c r="R7" s="1149"/>
      <c r="S7" s="1149"/>
      <c r="T7" s="1149"/>
      <c r="U7" s="1149"/>
      <c r="V7" s="785"/>
    </row>
    <row r="8" spans="2:22" ht="15.75">
      <c r="B8" s="696"/>
      <c r="C8" s="696"/>
      <c r="D8" s="696"/>
      <c r="E8" s="696"/>
      <c r="F8" s="696"/>
      <c r="G8" s="696"/>
      <c r="H8" s="696"/>
      <c r="I8" s="696"/>
      <c r="J8" s="696"/>
      <c r="K8" s="696"/>
      <c r="L8" s="696"/>
      <c r="M8" s="696"/>
      <c r="N8" s="696"/>
      <c r="O8" s="696"/>
      <c r="P8" s="696"/>
      <c r="Q8" s="696"/>
      <c r="R8" s="696"/>
      <c r="S8" s="696"/>
      <c r="T8" s="696"/>
      <c r="U8" s="696"/>
    </row>
    <row r="9" spans="2:22" ht="15.75">
      <c r="B9" s="696"/>
      <c r="C9" s="696"/>
      <c r="D9" s="696"/>
      <c r="E9" s="696"/>
      <c r="F9" s="696"/>
      <c r="G9" s="696"/>
      <c r="H9" s="696"/>
      <c r="I9" s="696"/>
      <c r="J9" s="696"/>
      <c r="K9" s="696"/>
      <c r="L9" s="696"/>
      <c r="M9" s="696"/>
      <c r="N9" s="696"/>
      <c r="O9" s="696"/>
      <c r="P9" s="696"/>
      <c r="Q9" s="696"/>
      <c r="R9" s="696"/>
      <c r="S9" s="696"/>
      <c r="T9" s="696"/>
      <c r="U9" s="696"/>
    </row>
    <row r="11" spans="2:22" ht="15" customHeight="1">
      <c r="B11" s="1147"/>
      <c r="C11" s="1147"/>
      <c r="D11" s="1147"/>
      <c r="E11" s="1147"/>
      <c r="F11" s="1147"/>
      <c r="G11" s="1147"/>
      <c r="H11" s="1147"/>
      <c r="I11" s="1147"/>
      <c r="J11" s="1147"/>
      <c r="K11" s="1147"/>
      <c r="L11" s="1147"/>
      <c r="M11" s="1147"/>
      <c r="N11" s="1147"/>
      <c r="O11" s="1147"/>
      <c r="P11" s="1147"/>
      <c r="Q11" s="1147"/>
      <c r="R11" s="1147"/>
      <c r="S11" s="1147"/>
      <c r="T11" s="1147"/>
      <c r="U11" s="1147"/>
    </row>
    <row r="12" spans="2:22" ht="15" customHeight="1">
      <c r="B12" s="1147"/>
      <c r="C12" s="1147"/>
      <c r="D12" s="1147"/>
      <c r="E12" s="1147"/>
      <c r="F12" s="1147"/>
      <c r="G12" s="1147"/>
      <c r="H12" s="1147"/>
      <c r="I12" s="1147"/>
      <c r="J12" s="1147"/>
      <c r="K12" s="1147"/>
      <c r="L12" s="1147"/>
      <c r="M12" s="1147"/>
      <c r="N12" s="1147"/>
      <c r="O12" s="1147"/>
      <c r="P12" s="1147"/>
      <c r="Q12" s="1147"/>
      <c r="R12" s="1147"/>
      <c r="S12" s="1147"/>
      <c r="T12" s="1147"/>
      <c r="U12" s="1147"/>
    </row>
    <row r="37" spans="2:2">
      <c r="B37" s="46" t="s">
        <v>631</v>
      </c>
    </row>
    <row r="38" spans="2:2" s="459" customFormat="1" ht="11.25">
      <c r="B38" s="301" t="s">
        <v>632</v>
      </c>
    </row>
    <row r="39" spans="2:2" s="459" customFormat="1" ht="11.25" customHeight="1">
      <c r="B39" s="301" t="s">
        <v>633</v>
      </c>
    </row>
    <row r="40" spans="2:2" s="459" customFormat="1" ht="11.25" customHeight="1">
      <c r="B40" s="301" t="s">
        <v>634</v>
      </c>
    </row>
    <row r="41" spans="2:2" s="459" customFormat="1" ht="11.25" customHeight="1">
      <c r="B41" s="301" t="s">
        <v>635</v>
      </c>
    </row>
    <row r="42" spans="2:2" s="459" customFormat="1" ht="11.25" customHeight="1">
      <c r="B42" s="301" t="s">
        <v>636</v>
      </c>
    </row>
    <row r="43" spans="2:2" s="459" customFormat="1" ht="11.25">
      <c r="B43" s="459" t="s">
        <v>637</v>
      </c>
    </row>
    <row r="44" spans="2:2" s="459" customFormat="1" ht="12.75">
      <c r="B44" s="459" t="s">
        <v>638</v>
      </c>
    </row>
    <row r="45" spans="2:2" s="459" customFormat="1" ht="12.75">
      <c r="B45" s="459" t="s">
        <v>639</v>
      </c>
    </row>
    <row r="46" spans="2:2" s="459" customFormat="1" ht="12.75">
      <c r="B46" s="459" t="s">
        <v>640</v>
      </c>
    </row>
    <row r="47" spans="2:2" s="459" customFormat="1" ht="12.75">
      <c r="B47" s="459" t="s">
        <v>641</v>
      </c>
    </row>
    <row r="48" spans="2:2" s="459" customFormat="1" ht="12.75">
      <c r="B48" s="459" t="s">
        <v>642</v>
      </c>
    </row>
    <row r="49" spans="2:2" s="459" customFormat="1" ht="11.25">
      <c r="B49" s="459" t="s">
        <v>643</v>
      </c>
    </row>
  </sheetData>
  <mergeCells count="3">
    <mergeCell ref="B11:K12"/>
    <mergeCell ref="L11:U12"/>
    <mergeCell ref="B6:U7"/>
  </mergeCells>
  <pageMargins left="0.25" right="0.25" top="0.75" bottom="0.75" header="0.3" footer="0.3"/>
  <pageSetup paperSize="9" scale="65" orientation="landscape" r:id="rId1"/>
  <colBreaks count="1" manualBreakCount="1">
    <brk id="1"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Planilha18">
    <pageSetUpPr fitToPage="1"/>
  </sheetPr>
  <dimension ref="B4:M52"/>
  <sheetViews>
    <sheetView showGridLines="0" zoomScaleNormal="100" workbookViewId="0">
      <selection activeCell="K11" sqref="K11"/>
    </sheetView>
  </sheetViews>
  <sheetFormatPr defaultColWidth="9.140625" defaultRowHeight="15"/>
  <cols>
    <col min="1" max="1" width="3.28515625" style="1" customWidth="1"/>
    <col min="2" max="2" width="38.5703125" style="1" customWidth="1"/>
    <col min="3" max="7" width="16.140625" style="1" customWidth="1"/>
    <col min="8" max="8" width="13.140625" style="1" customWidth="1"/>
    <col min="9" max="9" width="3.140625" style="1" customWidth="1"/>
    <col min="10" max="16384" width="9.140625" style="1"/>
  </cols>
  <sheetData>
    <row r="4" spans="2:13" ht="35.25" customHeight="1"/>
    <row r="6" spans="2:13" ht="20.100000000000001" customHeight="1">
      <c r="B6" s="180" t="s">
        <v>644</v>
      </c>
      <c r="C6" s="180"/>
      <c r="D6" s="181"/>
      <c r="E6" s="181"/>
      <c r="F6" s="181"/>
      <c r="G6" s="180"/>
      <c r="H6" s="180"/>
      <c r="I6" s="2"/>
      <c r="K6" s="2"/>
      <c r="L6" s="2"/>
      <c r="M6" s="2"/>
    </row>
    <row r="7" spans="2:13" ht="30" customHeight="1">
      <c r="B7" s="182" t="s">
        <v>645</v>
      </c>
      <c r="C7" s="183">
        <v>2020</v>
      </c>
      <c r="D7" s="182">
        <v>2021</v>
      </c>
      <c r="E7" s="182">
        <v>2022</v>
      </c>
      <c r="F7" s="182">
        <v>2023</v>
      </c>
      <c r="G7" s="182">
        <v>2024</v>
      </c>
      <c r="H7" s="922">
        <v>45717</v>
      </c>
    </row>
    <row r="8" spans="2:13">
      <c r="B8" s="184" t="s">
        <v>341</v>
      </c>
      <c r="C8" s="185">
        <v>1533</v>
      </c>
      <c r="D8" s="185">
        <v>1523</v>
      </c>
      <c r="E8" s="813">
        <v>1487</v>
      </c>
      <c r="F8" s="185">
        <v>1477</v>
      </c>
      <c r="G8" s="185">
        <v>1091</v>
      </c>
      <c r="H8" s="813">
        <v>1078</v>
      </c>
    </row>
    <row r="9" spans="2:13">
      <c r="B9" s="178" t="s">
        <v>307</v>
      </c>
      <c r="C9" s="179">
        <v>4641</v>
      </c>
      <c r="D9" s="179">
        <v>4430</v>
      </c>
      <c r="E9" s="518">
        <v>4257</v>
      </c>
      <c r="F9" s="179">
        <v>4203</v>
      </c>
      <c r="G9" s="179">
        <v>3199</v>
      </c>
      <c r="H9" s="518">
        <v>3129</v>
      </c>
    </row>
    <row r="10" spans="2:13">
      <c r="B10" s="178" t="s">
        <v>646</v>
      </c>
      <c r="C10" s="179">
        <v>355</v>
      </c>
      <c r="D10" s="179" t="s">
        <v>61</v>
      </c>
      <c r="E10" s="179" t="s">
        <v>61</v>
      </c>
      <c r="F10" s="179" t="s">
        <v>61</v>
      </c>
      <c r="G10" s="179" t="s">
        <v>61</v>
      </c>
      <c r="H10" s="179" t="s">
        <v>61</v>
      </c>
    </row>
    <row r="11" spans="2:13">
      <c r="B11" s="178" t="s">
        <v>317</v>
      </c>
      <c r="C11" s="179">
        <v>96</v>
      </c>
      <c r="D11" s="179">
        <v>169</v>
      </c>
      <c r="E11" s="518">
        <v>84</v>
      </c>
      <c r="F11" s="179">
        <v>83</v>
      </c>
      <c r="G11" s="179">
        <v>60</v>
      </c>
      <c r="H11" s="518">
        <v>58</v>
      </c>
    </row>
    <row r="12" spans="2:13">
      <c r="B12" s="178" t="s">
        <v>647</v>
      </c>
      <c r="C12" s="179">
        <v>42</v>
      </c>
      <c r="D12" s="179">
        <v>44</v>
      </c>
      <c r="E12" s="518">
        <v>47</v>
      </c>
      <c r="F12" s="179">
        <v>41</v>
      </c>
      <c r="G12" s="179">
        <v>39</v>
      </c>
      <c r="H12" s="518">
        <v>40</v>
      </c>
    </row>
    <row r="13" spans="2:13">
      <c r="B13" s="187" t="s">
        <v>311</v>
      </c>
      <c r="C13" s="188" t="s">
        <v>61</v>
      </c>
      <c r="D13" s="188" t="s">
        <v>61</v>
      </c>
      <c r="E13" s="518">
        <v>217</v>
      </c>
      <c r="F13" s="179" t="s">
        <v>61</v>
      </c>
      <c r="G13" s="188">
        <v>0</v>
      </c>
      <c r="H13" s="814">
        <v>0</v>
      </c>
    </row>
    <row r="14" spans="2:13">
      <c r="B14" s="189" t="s">
        <v>232</v>
      </c>
      <c r="C14" s="190">
        <f t="shared" ref="C14:H14" si="0">SUM(C8:C13)</f>
        <v>6667</v>
      </c>
      <c r="D14" s="190">
        <f t="shared" si="0"/>
        <v>6166</v>
      </c>
      <c r="E14" s="190">
        <f t="shared" si="0"/>
        <v>6092</v>
      </c>
      <c r="F14" s="190">
        <f t="shared" si="0"/>
        <v>5804</v>
      </c>
      <c r="G14" s="190">
        <f t="shared" si="0"/>
        <v>4389</v>
      </c>
      <c r="H14" s="815">
        <f t="shared" si="0"/>
        <v>4305</v>
      </c>
    </row>
    <row r="15" spans="2:13">
      <c r="B15" s="192"/>
      <c r="C15" s="190"/>
      <c r="D15" s="190"/>
      <c r="E15" s="190"/>
      <c r="F15" s="191"/>
      <c r="G15" s="674"/>
      <c r="H15" s="56"/>
    </row>
    <row r="16" spans="2:13" ht="30" customHeight="1">
      <c r="B16" s="182" t="s">
        <v>648</v>
      </c>
      <c r="C16" s="183">
        <v>2020</v>
      </c>
      <c r="D16" s="182">
        <v>2021</v>
      </c>
      <c r="E16" s="182">
        <v>2022</v>
      </c>
      <c r="F16" s="182">
        <v>2023</v>
      </c>
      <c r="G16" s="182">
        <v>2024</v>
      </c>
      <c r="H16" s="922">
        <v>45717</v>
      </c>
    </row>
    <row r="17" spans="2:13">
      <c r="B17" s="194" t="s">
        <v>309</v>
      </c>
      <c r="C17" s="195">
        <v>7</v>
      </c>
      <c r="D17" s="195">
        <v>7</v>
      </c>
      <c r="E17" s="195">
        <v>7</v>
      </c>
      <c r="F17" s="195">
        <v>7</v>
      </c>
      <c r="G17" s="195">
        <v>7</v>
      </c>
      <c r="H17" s="816">
        <v>7</v>
      </c>
    </row>
    <row r="18" spans="2:13">
      <c r="B18" s="20"/>
      <c r="C18" s="21"/>
      <c r="D18" s="21"/>
      <c r="E18" s="21"/>
      <c r="F18" s="21"/>
      <c r="G18" s="22"/>
      <c r="H18" s="22"/>
    </row>
    <row r="19" spans="2:13" ht="20.100000000000001" customHeight="1">
      <c r="B19" s="180" t="s">
        <v>649</v>
      </c>
      <c r="C19" s="180"/>
      <c r="D19" s="181"/>
      <c r="E19" s="181"/>
      <c r="F19" s="181"/>
      <c r="G19" s="180"/>
      <c r="H19" s="180"/>
      <c r="I19" s="2"/>
      <c r="K19" s="2"/>
      <c r="L19" s="2"/>
      <c r="M19" s="2"/>
    </row>
    <row r="20" spans="2:13" ht="30" customHeight="1">
      <c r="B20" s="193" t="s">
        <v>650</v>
      </c>
      <c r="C20" s="1150" t="s">
        <v>421</v>
      </c>
      <c r="D20" s="1150"/>
      <c r="E20" s="1150" t="s">
        <v>651</v>
      </c>
      <c r="F20" s="1151"/>
      <c r="G20" s="1151" t="s">
        <v>652</v>
      </c>
      <c r="H20" s="1151"/>
    </row>
    <row r="21" spans="2:13">
      <c r="B21" s="398" t="s">
        <v>653</v>
      </c>
      <c r="C21" s="515">
        <v>9</v>
      </c>
      <c r="D21" s="515"/>
      <c r="E21" s="514">
        <v>4792.6099999999997</v>
      </c>
      <c r="F21" s="515"/>
      <c r="G21" s="514">
        <v>1991.4999999999998</v>
      </c>
      <c r="H21" s="516"/>
    </row>
    <row r="22" spans="2:13">
      <c r="B22" s="395" t="s">
        <v>654</v>
      </c>
      <c r="C22" s="521">
        <v>42</v>
      </c>
      <c r="D22" s="521"/>
      <c r="E22" s="520">
        <v>1127.7049999999999</v>
      </c>
      <c r="F22" s="521"/>
      <c r="G22" s="520">
        <v>560.9</v>
      </c>
      <c r="H22" s="522"/>
    </row>
    <row r="23" spans="2:13" s="56" customFormat="1" ht="28.5">
      <c r="B23" s="193" t="s">
        <v>655</v>
      </c>
      <c r="C23" s="1150"/>
      <c r="D23" s="1150"/>
      <c r="E23" s="1152" t="s">
        <v>656</v>
      </c>
      <c r="F23" s="1152"/>
      <c r="G23" s="1153" t="s">
        <v>657</v>
      </c>
      <c r="H23" s="1153"/>
      <c r="J23" s="1"/>
    </row>
    <row r="24" spans="2:13" s="56" customFormat="1">
      <c r="B24" s="397" t="s">
        <v>653</v>
      </c>
      <c r="C24" s="396">
        <v>3</v>
      </c>
      <c r="D24" s="396"/>
      <c r="E24" s="514">
        <v>299.60000000000002</v>
      </c>
      <c r="F24" s="515"/>
      <c r="G24" s="514">
        <v>155.19999999999999</v>
      </c>
      <c r="H24" s="516"/>
      <c r="J24" s="1"/>
    </row>
    <row r="25" spans="2:13" ht="15.75" customHeight="1">
      <c r="B25" s="399" t="s">
        <v>658</v>
      </c>
      <c r="C25" s="399"/>
      <c r="D25" s="399"/>
      <c r="E25" s="523">
        <f>SUM(E21:E24)</f>
        <v>6219.915</v>
      </c>
      <c r="F25" s="524"/>
      <c r="G25" s="523">
        <f>SUM(G21:G24)</f>
        <v>2707.5999999999995</v>
      </c>
      <c r="H25" s="525"/>
    </row>
    <row r="26" spans="2:13" ht="30" customHeight="1">
      <c r="B26" s="193" t="s">
        <v>659</v>
      </c>
      <c r="C26" s="1150"/>
      <c r="D26" s="1150"/>
      <c r="E26" s="1152" t="s">
        <v>656</v>
      </c>
      <c r="F26" s="1152"/>
      <c r="G26" s="1153" t="s">
        <v>657</v>
      </c>
      <c r="H26" s="1153"/>
    </row>
    <row r="27" spans="2:13">
      <c r="B27" s="398" t="s">
        <v>653</v>
      </c>
      <c r="C27" s="396">
        <v>5</v>
      </c>
      <c r="D27" s="396"/>
      <c r="E27" s="514">
        <f>500.88654-E24</f>
        <v>201.28654</v>
      </c>
      <c r="F27" s="515"/>
      <c r="G27" s="514">
        <f>264.94883-G24</f>
        <v>109.74883</v>
      </c>
      <c r="H27" s="516"/>
    </row>
    <row r="28" spans="2:13">
      <c r="B28" s="398" t="s">
        <v>654</v>
      </c>
      <c r="C28" s="398">
        <v>4</v>
      </c>
      <c r="D28" s="398"/>
      <c r="E28" s="517">
        <v>53.2</v>
      </c>
      <c r="F28" s="518"/>
      <c r="G28" s="517">
        <v>27.978999999999996</v>
      </c>
      <c r="H28" s="519"/>
    </row>
    <row r="29" spans="2:13">
      <c r="B29" s="395" t="s">
        <v>660</v>
      </c>
      <c r="C29" s="395">
        <v>1</v>
      </c>
      <c r="D29" s="395"/>
      <c r="E29" s="520">
        <v>1.127</v>
      </c>
      <c r="F29" s="521"/>
      <c r="G29" s="520" t="s">
        <v>392</v>
      </c>
      <c r="H29" s="522"/>
    </row>
    <row r="30" spans="2:13">
      <c r="B30" s="400" t="s">
        <v>661</v>
      </c>
      <c r="C30" s="400">
        <f>SUM(C27:C29)</f>
        <v>10</v>
      </c>
      <c r="D30" s="400"/>
      <c r="E30" s="526">
        <f>SUM(E27:E29)</f>
        <v>255.61354</v>
      </c>
      <c r="F30" s="527"/>
      <c r="G30" s="526">
        <f>SUM(G27:G29)</f>
        <v>137.72782999999998</v>
      </c>
      <c r="H30" s="528"/>
    </row>
    <row r="31" spans="2:13">
      <c r="B31" s="402" t="s">
        <v>662</v>
      </c>
      <c r="C31" s="401"/>
      <c r="D31" s="401"/>
      <c r="E31" s="817">
        <f>E25+E30</f>
        <v>6475.5285400000002</v>
      </c>
      <c r="F31" s="817"/>
      <c r="G31" s="817">
        <f>G25+G30</f>
        <v>2845.3278299999993</v>
      </c>
      <c r="H31" s="529"/>
    </row>
    <row r="32" spans="2:13">
      <c r="B32" s="23"/>
      <c r="C32" s="23"/>
      <c r="D32" s="23"/>
      <c r="E32" s="23"/>
      <c r="F32" s="23"/>
      <c r="G32" s="24"/>
      <c r="H32" s="23"/>
    </row>
    <row r="33" spans="2:13" ht="20.100000000000001" customHeight="1">
      <c r="B33" s="180" t="s">
        <v>663</v>
      </c>
      <c r="C33" s="180"/>
      <c r="D33" s="181"/>
      <c r="E33" s="181"/>
      <c r="F33" s="181"/>
      <c r="G33" s="180"/>
      <c r="H33" s="180"/>
      <c r="I33" s="2"/>
      <c r="K33" s="2"/>
      <c r="L33" s="2"/>
      <c r="M33" s="2"/>
    </row>
    <row r="34" spans="2:13" ht="30" customHeight="1">
      <c r="B34" s="182" t="s">
        <v>393</v>
      </c>
      <c r="C34" s="1158" t="s">
        <v>421</v>
      </c>
      <c r="D34" s="1161"/>
      <c r="E34" s="198"/>
      <c r="F34" s="1158" t="s">
        <v>664</v>
      </c>
      <c r="G34" s="1158"/>
      <c r="H34" s="1158"/>
      <c r="I34" s="2"/>
      <c r="K34" s="2"/>
      <c r="L34" s="2"/>
      <c r="M34" s="2"/>
    </row>
    <row r="35" spans="2:13">
      <c r="B35" s="199" t="s">
        <v>665</v>
      </c>
      <c r="C35" s="199"/>
      <c r="D35" s="530">
        <v>3704</v>
      </c>
      <c r="E35" s="531"/>
      <c r="F35" s="1159">
        <v>1064.73</v>
      </c>
      <c r="G35" s="1159"/>
      <c r="H35" s="1159"/>
      <c r="I35" s="2"/>
      <c r="K35" s="2"/>
      <c r="L35" s="2"/>
      <c r="M35" s="2"/>
    </row>
    <row r="36" spans="2:13">
      <c r="B36" s="199" t="s">
        <v>666</v>
      </c>
      <c r="C36" s="199"/>
      <c r="D36" s="532">
        <v>45</v>
      </c>
      <c r="E36" s="533"/>
      <c r="F36" s="1162"/>
      <c r="G36" s="1162"/>
      <c r="H36" s="1162"/>
      <c r="I36" s="2"/>
      <c r="K36" s="2"/>
      <c r="L36" s="2"/>
      <c r="M36" s="2"/>
    </row>
    <row r="37" spans="2:13" ht="30" customHeight="1">
      <c r="B37" s="182" t="s">
        <v>667</v>
      </c>
      <c r="C37" s="1158" t="s">
        <v>421</v>
      </c>
      <c r="D37" s="1158"/>
      <c r="E37" s="56"/>
      <c r="F37" s="1158" t="s">
        <v>668</v>
      </c>
      <c r="G37" s="1158"/>
      <c r="H37" s="1158"/>
      <c r="I37" s="2"/>
      <c r="K37" s="2"/>
      <c r="L37" s="2"/>
      <c r="M37" s="2"/>
    </row>
    <row r="38" spans="2:13">
      <c r="B38" s="199" t="s">
        <v>665</v>
      </c>
      <c r="C38" s="199"/>
      <c r="D38" s="530">
        <v>5980</v>
      </c>
      <c r="E38" s="531"/>
      <c r="F38" s="1159">
        <v>532.63</v>
      </c>
      <c r="G38" s="1159"/>
      <c r="H38" s="1159"/>
      <c r="I38" s="2"/>
      <c r="K38" s="2"/>
      <c r="L38" s="2"/>
      <c r="M38" s="2"/>
    </row>
    <row r="39" spans="2:13">
      <c r="B39" s="200" t="s">
        <v>666</v>
      </c>
      <c r="C39" s="200"/>
      <c r="D39" s="534">
        <v>8</v>
      </c>
      <c r="E39" s="533"/>
      <c r="F39" s="1160"/>
      <c r="G39" s="1160"/>
      <c r="H39" s="1160"/>
      <c r="I39" s="2"/>
      <c r="K39" s="2"/>
      <c r="L39" s="2"/>
      <c r="M39" s="2"/>
    </row>
    <row r="40" spans="2:13">
      <c r="B40" s="1154" t="s">
        <v>101</v>
      </c>
      <c r="C40" s="196" t="s">
        <v>669</v>
      </c>
      <c r="D40" s="196">
        <f>D35+D38</f>
        <v>9684</v>
      </c>
      <c r="E40" s="675"/>
      <c r="F40" s="1156">
        <f>F35+F38</f>
        <v>1597.3600000000001</v>
      </c>
      <c r="G40" s="1156">
        <f>F38+F35</f>
        <v>1597.3600000000001</v>
      </c>
      <c r="H40" s="1156"/>
      <c r="I40" s="2"/>
      <c r="K40" s="2"/>
      <c r="L40" s="2"/>
      <c r="M40" s="2"/>
    </row>
    <row r="41" spans="2:13">
      <c r="B41" s="1155"/>
      <c r="C41" s="197" t="s">
        <v>670</v>
      </c>
      <c r="D41" s="197">
        <f>D36+D39</f>
        <v>53</v>
      </c>
      <c r="E41" s="676"/>
      <c r="F41" s="1157"/>
      <c r="G41" s="1157"/>
      <c r="H41" s="1157"/>
      <c r="I41" s="2"/>
      <c r="K41" s="2"/>
      <c r="L41" s="2"/>
      <c r="M41" s="2"/>
    </row>
    <row r="43" spans="2:13" ht="20.100000000000001" customHeight="1">
      <c r="B43" s="180" t="s">
        <v>671</v>
      </c>
      <c r="C43" s="180"/>
      <c r="D43" s="181"/>
      <c r="E43" s="181"/>
      <c r="F43" s="181"/>
      <c r="G43" s="180"/>
      <c r="H43" s="180"/>
      <c r="I43" s="2"/>
      <c r="K43" s="2"/>
      <c r="L43" s="2"/>
      <c r="M43" s="2"/>
    </row>
    <row r="44" spans="2:13">
      <c r="B44" s="844" t="s">
        <v>672</v>
      </c>
      <c r="C44" s="923">
        <v>215409</v>
      </c>
      <c r="D44" s="845"/>
      <c r="E44" s="844"/>
      <c r="F44" s="844" t="s">
        <v>673</v>
      </c>
      <c r="G44" s="923">
        <v>5208116</v>
      </c>
      <c r="H44" s="844"/>
    </row>
    <row r="45" spans="2:13">
      <c r="B45" s="488" t="s">
        <v>674</v>
      </c>
      <c r="C45" s="488">
        <v>404</v>
      </c>
      <c r="D45" s="488"/>
      <c r="E45" s="488"/>
      <c r="F45" s="488" t="s">
        <v>675</v>
      </c>
      <c r="G45" s="488">
        <v>1664</v>
      </c>
      <c r="H45" s="488"/>
    </row>
    <row r="46" spans="2:13">
      <c r="B46" s="488" t="s">
        <v>676</v>
      </c>
      <c r="C46" s="488">
        <v>12253</v>
      </c>
      <c r="D46" s="488"/>
      <c r="E46" s="489"/>
      <c r="F46" s="488" t="s">
        <v>677</v>
      </c>
      <c r="G46" s="489">
        <v>7.52</v>
      </c>
      <c r="H46" s="489"/>
    </row>
    <row r="47" spans="2:13">
      <c r="B47" s="488" t="s">
        <v>678</v>
      </c>
      <c r="C47" s="488">
        <v>395</v>
      </c>
      <c r="D47" s="488"/>
      <c r="E47" s="489"/>
      <c r="F47" s="488" t="s">
        <v>679</v>
      </c>
      <c r="G47" s="489">
        <v>5.0199999999999996</v>
      </c>
      <c r="H47" s="489"/>
    </row>
    <row r="48" spans="2:13">
      <c r="B48" s="490" t="s">
        <v>680</v>
      </c>
      <c r="C48" s="490">
        <v>1068</v>
      </c>
      <c r="D48" s="490"/>
      <c r="E48" s="490"/>
      <c r="F48" s="490"/>
      <c r="G48" s="490"/>
      <c r="H48" s="491"/>
    </row>
    <row r="50" spans="2:13" ht="20.100000000000001" customHeight="1">
      <c r="B50" s="180" t="s">
        <v>681</v>
      </c>
      <c r="C50" s="180"/>
      <c r="D50" s="181"/>
      <c r="E50" s="181"/>
      <c r="F50" s="181"/>
      <c r="G50" s="180"/>
      <c r="H50" s="180"/>
      <c r="I50" s="2"/>
      <c r="K50" s="2"/>
      <c r="L50" s="2"/>
      <c r="M50" s="2"/>
    </row>
    <row r="51" spans="2:13">
      <c r="B51" s="199" t="s">
        <v>682</v>
      </c>
      <c r="C51" s="818">
        <v>2363</v>
      </c>
      <c r="D51" s="199"/>
      <c r="E51" s="199"/>
      <c r="F51" s="199"/>
      <c r="G51" s="202"/>
      <c r="H51" s="199"/>
    </row>
    <row r="52" spans="2:13">
      <c r="B52" s="201" t="s">
        <v>683</v>
      </c>
      <c r="C52" s="819">
        <v>6572</v>
      </c>
      <c r="D52" s="201"/>
      <c r="E52" s="201"/>
      <c r="F52" s="201"/>
      <c r="G52" s="203"/>
      <c r="H52" s="201"/>
    </row>
  </sheetData>
  <mergeCells count="17">
    <mergeCell ref="B40:B41"/>
    <mergeCell ref="F40:H41"/>
    <mergeCell ref="F34:H34"/>
    <mergeCell ref="F37:H37"/>
    <mergeCell ref="F38:H39"/>
    <mergeCell ref="C34:D34"/>
    <mergeCell ref="F35:H36"/>
    <mergeCell ref="C37:D37"/>
    <mergeCell ref="C26:D26"/>
    <mergeCell ref="E20:F20"/>
    <mergeCell ref="G20:H20"/>
    <mergeCell ref="E26:F26"/>
    <mergeCell ref="G26:H26"/>
    <mergeCell ref="C20:D20"/>
    <mergeCell ref="G23:H23"/>
    <mergeCell ref="C23:D23"/>
    <mergeCell ref="E23:F23"/>
  </mergeCells>
  <pageMargins left="0.25" right="0.25" top="0.75" bottom="0.75" header="0.3" footer="0.3"/>
  <pageSetup paperSize="9" scale="71"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Planilha19">
    <pageSetUpPr fitToPage="1"/>
  </sheetPr>
  <dimension ref="B4:G118"/>
  <sheetViews>
    <sheetView topLeftCell="A50" zoomScaleNormal="100" workbookViewId="0">
      <selection activeCell="C74" sqref="C74:F74"/>
    </sheetView>
  </sheetViews>
  <sheetFormatPr defaultColWidth="9.140625" defaultRowHeight="15"/>
  <cols>
    <col min="1" max="1" width="1.42578125" style="1" customWidth="1"/>
    <col min="2" max="2" width="60.28515625" style="1" customWidth="1"/>
    <col min="3" max="3" width="16.42578125" style="3" customWidth="1"/>
    <col min="4" max="4" width="15.42578125" style="8" bestFit="1" customWidth="1"/>
    <col min="5" max="5" width="11.85546875" style="8" customWidth="1"/>
    <col min="6" max="6" width="15.140625" style="8" customWidth="1"/>
    <col min="7" max="7" width="16.140625" style="1" customWidth="1"/>
    <col min="8" max="16384" width="9.140625" style="1"/>
  </cols>
  <sheetData>
    <row r="4" spans="2:7" ht="35.25" customHeight="1"/>
    <row r="5" spans="2:7">
      <c r="B5" s="2"/>
      <c r="C5" s="5"/>
      <c r="D5" s="9"/>
      <c r="E5" s="9"/>
      <c r="F5" s="9"/>
      <c r="G5" s="2"/>
    </row>
    <row r="6" spans="2:7" ht="20.100000000000001" customHeight="1">
      <c r="B6" s="12" t="s">
        <v>684</v>
      </c>
      <c r="C6" s="12"/>
      <c r="D6" s="13"/>
      <c r="E6" s="13"/>
      <c r="F6" s="13"/>
      <c r="G6" s="19"/>
    </row>
    <row r="7" spans="2:7" ht="54" customHeight="1">
      <c r="B7" s="7"/>
      <c r="C7" s="7" t="s">
        <v>685</v>
      </c>
      <c r="D7" s="7" t="s">
        <v>652</v>
      </c>
      <c r="E7" s="7" t="s">
        <v>686</v>
      </c>
      <c r="F7" s="7" t="s">
        <v>687</v>
      </c>
    </row>
    <row r="8" spans="2:7">
      <c r="B8" s="31" t="s">
        <v>688</v>
      </c>
      <c r="C8" s="506">
        <f>C9+C17</f>
        <v>4792.6099999999997</v>
      </c>
      <c r="D8" s="506">
        <f t="shared" ref="D8:E8" si="0">D9+D17</f>
        <v>1991.4999999999998</v>
      </c>
      <c r="E8" s="506">
        <f t="shared" si="0"/>
        <v>6026.0560155550002</v>
      </c>
      <c r="F8" s="25"/>
    </row>
    <row r="9" spans="2:7">
      <c r="B9" s="26" t="s">
        <v>689</v>
      </c>
      <c r="C9" s="212">
        <f>C10+C11+C12+C13+C16</f>
        <v>4736</v>
      </c>
      <c r="D9" s="212">
        <f t="shared" ref="D9:E9" si="1">D10+D11+D12+D13+D16</f>
        <v>1955.3999999999999</v>
      </c>
      <c r="E9" s="212">
        <f t="shared" si="1"/>
        <v>5980.0331601830003</v>
      </c>
      <c r="F9" s="27"/>
    </row>
    <row r="10" spans="2:7">
      <c r="B10" s="867" t="s">
        <v>690</v>
      </c>
      <c r="C10" s="507">
        <v>1676</v>
      </c>
      <c r="D10" s="508">
        <v>567.6</v>
      </c>
      <c r="E10" s="879">
        <v>1718.284017401</v>
      </c>
      <c r="F10" s="417" t="s">
        <v>691</v>
      </c>
    </row>
    <row r="11" spans="2:7">
      <c r="B11" s="289" t="s">
        <v>692</v>
      </c>
      <c r="C11" s="340">
        <v>1260</v>
      </c>
      <c r="D11" s="509">
        <v>552.79999999999995</v>
      </c>
      <c r="E11" s="880">
        <v>1806.792557003</v>
      </c>
      <c r="F11" s="418" t="s">
        <v>693</v>
      </c>
    </row>
    <row r="12" spans="2:7">
      <c r="B12" s="289" t="s">
        <v>694</v>
      </c>
      <c r="C12" s="340">
        <v>1240</v>
      </c>
      <c r="D12" s="509">
        <v>553.29999999999995</v>
      </c>
      <c r="E12" s="880">
        <v>1587.126508391</v>
      </c>
      <c r="F12" s="418" t="s">
        <v>693</v>
      </c>
    </row>
    <row r="13" spans="2:7">
      <c r="B13" s="866" t="s">
        <v>695</v>
      </c>
      <c r="C13" s="510">
        <v>260</v>
      </c>
      <c r="D13" s="511">
        <v>103.6</v>
      </c>
      <c r="E13" s="881">
        <v>377.35434575799997</v>
      </c>
      <c r="F13" s="1163">
        <v>55890</v>
      </c>
    </row>
    <row r="14" spans="2:7">
      <c r="B14" s="868" t="s">
        <v>696</v>
      </c>
      <c r="C14" s="512">
        <v>182</v>
      </c>
      <c r="D14" s="513">
        <f>D13*0.7</f>
        <v>72.52</v>
      </c>
      <c r="E14" s="882">
        <v>264.14804198299998</v>
      </c>
      <c r="F14" s="1163"/>
    </row>
    <row r="15" spans="2:7">
      <c r="B15" s="868" t="s">
        <v>697</v>
      </c>
      <c r="C15" s="512">
        <v>78</v>
      </c>
      <c r="D15" s="513">
        <f>D13*0.3</f>
        <v>31.08</v>
      </c>
      <c r="E15" s="882">
        <v>113.20630377499999</v>
      </c>
      <c r="F15" s="1163"/>
    </row>
    <row r="16" spans="2:7">
      <c r="B16" s="289" t="s">
        <v>698</v>
      </c>
      <c r="C16" s="340">
        <v>300</v>
      </c>
      <c r="D16" s="509">
        <v>178.1</v>
      </c>
      <c r="E16" s="880">
        <v>490.47573162999998</v>
      </c>
      <c r="F16" s="418">
        <v>53359</v>
      </c>
    </row>
    <row r="17" spans="2:6">
      <c r="B17" s="28" t="s">
        <v>699</v>
      </c>
      <c r="C17" s="220">
        <f>SUM(C18:C21)</f>
        <v>56.61</v>
      </c>
      <c r="D17" s="220">
        <f>SUM(D18:D21)</f>
        <v>36.1</v>
      </c>
      <c r="E17" s="883">
        <f>SUM(E18:E21)</f>
        <v>46.022855372000002</v>
      </c>
      <c r="F17" s="29"/>
    </row>
    <row r="18" spans="2:6">
      <c r="B18" s="866" t="s">
        <v>314</v>
      </c>
      <c r="C18" s="510">
        <v>29.81</v>
      </c>
      <c r="D18" s="511">
        <v>18.600000000000001</v>
      </c>
      <c r="E18" s="884">
        <v>22.828083404000001</v>
      </c>
      <c r="F18" s="837">
        <v>51507</v>
      </c>
    </row>
    <row r="19" spans="2:6">
      <c r="B19" s="289" t="s">
        <v>700</v>
      </c>
      <c r="C19" s="340">
        <v>1.3</v>
      </c>
      <c r="D19" s="509">
        <v>1</v>
      </c>
      <c r="E19" s="885">
        <v>7.5876986999999993E-2</v>
      </c>
      <c r="F19" s="235">
        <v>48754</v>
      </c>
    </row>
    <row r="20" spans="2:6">
      <c r="B20" s="867" t="s">
        <v>701</v>
      </c>
      <c r="C20" s="340">
        <v>19</v>
      </c>
      <c r="D20" s="509">
        <v>10.6</v>
      </c>
      <c r="E20" s="885">
        <v>10.280514613999999</v>
      </c>
      <c r="F20" s="838">
        <v>55131</v>
      </c>
    </row>
    <row r="21" spans="2:6">
      <c r="B21" s="289" t="s">
        <v>702</v>
      </c>
      <c r="C21" s="340">
        <v>6.5</v>
      </c>
      <c r="D21" s="509">
        <v>5.9</v>
      </c>
      <c r="E21" s="885">
        <v>12.838380366999999</v>
      </c>
      <c r="F21" s="839">
        <v>48386</v>
      </c>
    </row>
    <row r="22" spans="2:6">
      <c r="B22" s="31" t="s">
        <v>703</v>
      </c>
      <c r="C22" s="506">
        <f>+C23+C28+C36+C44+C51+C57+C62+C67</f>
        <v>1127.7049999999999</v>
      </c>
      <c r="D22" s="506">
        <f t="shared" ref="D22:E22" si="2">+D23+D28+D36+D44+D51+D57+D62+D67</f>
        <v>560.9</v>
      </c>
      <c r="E22" s="506">
        <f t="shared" si="2"/>
        <v>751.96790948199998</v>
      </c>
      <c r="F22" s="25"/>
    </row>
    <row r="23" spans="2:6" ht="15.75">
      <c r="B23" s="287" t="s">
        <v>520</v>
      </c>
      <c r="C23" s="288">
        <f>SUM(C24:C27)</f>
        <v>94</v>
      </c>
      <c r="D23" s="288">
        <f t="shared" ref="D23:E23" si="3">SUM(D24:D27)</f>
        <v>38.1</v>
      </c>
      <c r="E23" s="886">
        <f t="shared" si="3"/>
        <v>52.612712989000002</v>
      </c>
      <c r="F23" s="411"/>
    </row>
    <row r="24" spans="2:6">
      <c r="B24" s="289" t="s">
        <v>521</v>
      </c>
      <c r="C24" s="340">
        <v>14</v>
      </c>
      <c r="D24" s="509">
        <v>5.2</v>
      </c>
      <c r="E24" s="885">
        <v>5.8720701470000005</v>
      </c>
      <c r="F24" s="412">
        <v>53445</v>
      </c>
    </row>
    <row r="25" spans="2:6">
      <c r="B25" s="289" t="s">
        <v>524</v>
      </c>
      <c r="C25" s="340">
        <v>20</v>
      </c>
      <c r="D25" s="509">
        <v>8.8000000000000007</v>
      </c>
      <c r="E25" s="885">
        <v>10.856888441999999</v>
      </c>
      <c r="F25" s="412">
        <v>53437</v>
      </c>
    </row>
    <row r="26" spans="2:6">
      <c r="B26" s="289" t="s">
        <v>525</v>
      </c>
      <c r="C26" s="340">
        <v>30</v>
      </c>
      <c r="D26" s="509">
        <v>12.8</v>
      </c>
      <c r="E26" s="885">
        <v>18.580281599000003</v>
      </c>
      <c r="F26" s="412">
        <v>53479</v>
      </c>
    </row>
    <row r="27" spans="2:6">
      <c r="B27" s="289" t="s">
        <v>526</v>
      </c>
      <c r="C27" s="340">
        <v>30</v>
      </c>
      <c r="D27" s="509">
        <v>11.3</v>
      </c>
      <c r="E27" s="885">
        <v>17.303472801000002</v>
      </c>
      <c r="F27" s="412">
        <v>53466</v>
      </c>
    </row>
    <row r="28" spans="2:6" ht="15.75">
      <c r="B28" s="287" t="s">
        <v>527</v>
      </c>
      <c r="C28" s="288">
        <f>SUM(C29:C35)</f>
        <v>183.59999999999997</v>
      </c>
      <c r="D28" s="288">
        <f t="shared" ref="D28:E28" si="4">SUM(D29:D35)</f>
        <v>89.399999999999991</v>
      </c>
      <c r="E28" s="288">
        <f t="shared" si="4"/>
        <v>90.088345149999995</v>
      </c>
      <c r="F28" s="413"/>
    </row>
    <row r="29" spans="2:6">
      <c r="B29" s="289" t="s">
        <v>528</v>
      </c>
      <c r="C29" s="340">
        <v>27</v>
      </c>
      <c r="D29" s="509">
        <v>12.1</v>
      </c>
      <c r="E29" s="885">
        <v>12.376574396000001</v>
      </c>
      <c r="F29" s="412">
        <v>53442</v>
      </c>
    </row>
    <row r="30" spans="2:6">
      <c r="B30" s="289" t="s">
        <v>529</v>
      </c>
      <c r="C30" s="340">
        <v>27</v>
      </c>
      <c r="D30" s="509">
        <v>11.9</v>
      </c>
      <c r="E30" s="885">
        <v>9.8638775710000015</v>
      </c>
      <c r="F30" s="412">
        <v>53478</v>
      </c>
    </row>
    <row r="31" spans="2:6">
      <c r="B31" s="289" t="s">
        <v>530</v>
      </c>
      <c r="C31" s="340">
        <v>27</v>
      </c>
      <c r="D31" s="509">
        <v>12.3</v>
      </c>
      <c r="E31" s="885">
        <v>10.561640962</v>
      </c>
      <c r="F31" s="412">
        <v>53478</v>
      </c>
    </row>
    <row r="32" spans="2:6">
      <c r="B32" s="289" t="s">
        <v>531</v>
      </c>
      <c r="C32" s="340">
        <v>27</v>
      </c>
      <c r="D32" s="509">
        <v>12.4</v>
      </c>
      <c r="E32" s="885">
        <v>13.326626418</v>
      </c>
      <c r="F32" s="412">
        <v>53444</v>
      </c>
    </row>
    <row r="33" spans="2:6">
      <c r="B33" s="289" t="s">
        <v>532</v>
      </c>
      <c r="C33" s="340">
        <v>29.7</v>
      </c>
      <c r="D33" s="509">
        <v>15.7</v>
      </c>
      <c r="E33" s="885">
        <v>16.167137670999999</v>
      </c>
      <c r="F33" s="412">
        <v>53820</v>
      </c>
    </row>
    <row r="34" spans="2:6">
      <c r="B34" s="289" t="s">
        <v>534</v>
      </c>
      <c r="C34" s="340">
        <v>29.7</v>
      </c>
      <c r="D34" s="509">
        <v>16</v>
      </c>
      <c r="E34" s="885">
        <v>17.966191137999999</v>
      </c>
      <c r="F34" s="412">
        <v>53791</v>
      </c>
    </row>
    <row r="35" spans="2:6">
      <c r="B35" s="289" t="s">
        <v>535</v>
      </c>
      <c r="C35" s="340">
        <v>16.2</v>
      </c>
      <c r="D35" s="509">
        <v>9</v>
      </c>
      <c r="E35" s="885">
        <v>9.8262969939999998</v>
      </c>
      <c r="F35" s="412">
        <v>53791</v>
      </c>
    </row>
    <row r="36" spans="2:6" ht="15.75">
      <c r="B36" s="287" t="s">
        <v>536</v>
      </c>
      <c r="C36" s="288">
        <f>SUM(C37:C43)</f>
        <v>180.60000000000002</v>
      </c>
      <c r="D36" s="288">
        <f t="shared" ref="D36:E36" si="5">SUM(D37:D43)</f>
        <v>71.400000000000006</v>
      </c>
      <c r="E36" s="288">
        <f t="shared" si="5"/>
        <v>104.744495344</v>
      </c>
      <c r="F36" s="413"/>
    </row>
    <row r="37" spans="2:6">
      <c r="B37" s="289" t="s">
        <v>537</v>
      </c>
      <c r="C37" s="340">
        <v>23.1</v>
      </c>
      <c r="D37" s="509">
        <v>9.6</v>
      </c>
      <c r="E37" s="885">
        <v>13.384038061</v>
      </c>
      <c r="F37" s="414">
        <v>51871</v>
      </c>
    </row>
    <row r="38" spans="2:6">
      <c r="B38" s="289" t="s">
        <v>540</v>
      </c>
      <c r="C38" s="340">
        <v>27.3</v>
      </c>
      <c r="D38" s="509">
        <v>9.1</v>
      </c>
      <c r="E38" s="885">
        <v>12.901553937000001</v>
      </c>
      <c r="F38" s="415">
        <v>54919</v>
      </c>
    </row>
    <row r="39" spans="2:6">
      <c r="B39" s="289" t="s">
        <v>541</v>
      </c>
      <c r="C39" s="340">
        <v>21</v>
      </c>
      <c r="D39" s="509">
        <v>8.3000000000000007</v>
      </c>
      <c r="E39" s="885">
        <v>10.658847314000001</v>
      </c>
      <c r="F39" s="415">
        <v>51871</v>
      </c>
    </row>
    <row r="40" spans="2:6">
      <c r="B40" s="289" t="s">
        <v>542</v>
      </c>
      <c r="C40" s="340">
        <v>27.3</v>
      </c>
      <c r="D40" s="509">
        <v>10.3</v>
      </c>
      <c r="E40" s="885">
        <v>18.040433547999999</v>
      </c>
      <c r="F40" s="415">
        <v>51871</v>
      </c>
    </row>
    <row r="41" spans="2:6">
      <c r="B41" s="289" t="s">
        <v>543</v>
      </c>
      <c r="C41" s="340">
        <v>27.3</v>
      </c>
      <c r="D41" s="509">
        <v>12</v>
      </c>
      <c r="E41" s="885">
        <v>17.540687890000001</v>
      </c>
      <c r="F41" s="415">
        <v>51871</v>
      </c>
    </row>
    <row r="42" spans="2:6">
      <c r="B42" s="289" t="s">
        <v>544</v>
      </c>
      <c r="C42" s="340">
        <v>27.3</v>
      </c>
      <c r="D42" s="509">
        <v>10.6</v>
      </c>
      <c r="E42" s="885">
        <v>15.567151558999999</v>
      </c>
      <c r="F42" s="415">
        <v>54919</v>
      </c>
    </row>
    <row r="43" spans="2:6">
      <c r="B43" s="289" t="s">
        <v>545</v>
      </c>
      <c r="C43" s="340">
        <v>27.3</v>
      </c>
      <c r="D43" s="509">
        <v>11.5</v>
      </c>
      <c r="E43" s="885">
        <v>16.651783035000001</v>
      </c>
      <c r="F43" s="415">
        <v>54919</v>
      </c>
    </row>
    <row r="44" spans="2:6" ht="15.75">
      <c r="B44" s="287" t="s">
        <v>546</v>
      </c>
      <c r="C44" s="288">
        <f>SUM(C45:C50)</f>
        <v>132.30000000000001</v>
      </c>
      <c r="D44" s="288">
        <f t="shared" ref="D44:E44" si="6">SUM(D45:D50)</f>
        <v>58.7</v>
      </c>
      <c r="E44" s="288">
        <f t="shared" si="6"/>
        <v>71.412301993999989</v>
      </c>
      <c r="F44" s="413"/>
    </row>
    <row r="45" spans="2:6">
      <c r="B45" s="289" t="s">
        <v>547</v>
      </c>
      <c r="C45" s="340">
        <v>23.1</v>
      </c>
      <c r="D45" s="509">
        <v>10.1</v>
      </c>
      <c r="E45" s="885">
        <v>13.521012698</v>
      </c>
      <c r="F45" s="415">
        <v>55004</v>
      </c>
    </row>
    <row r="46" spans="2:6">
      <c r="B46" s="289" t="s">
        <v>549</v>
      </c>
      <c r="C46" s="340">
        <v>23.1</v>
      </c>
      <c r="D46" s="509">
        <v>10.8</v>
      </c>
      <c r="E46" s="885">
        <v>14.315745085</v>
      </c>
      <c r="F46" s="415">
        <v>55004</v>
      </c>
    </row>
    <row r="47" spans="2:6">
      <c r="B47" s="289" t="s">
        <v>550</v>
      </c>
      <c r="C47" s="340">
        <v>23.1</v>
      </c>
      <c r="D47" s="509">
        <v>10.199999999999999</v>
      </c>
      <c r="E47" s="885">
        <v>13.260528036</v>
      </c>
      <c r="F47" s="415">
        <v>55004</v>
      </c>
    </row>
    <row r="48" spans="2:6">
      <c r="B48" s="289" t="s">
        <v>551</v>
      </c>
      <c r="C48" s="340">
        <v>21</v>
      </c>
      <c r="D48" s="509">
        <v>9.3000000000000007</v>
      </c>
      <c r="E48" s="885">
        <v>11.023746816999999</v>
      </c>
      <c r="F48" s="415">
        <v>55004</v>
      </c>
    </row>
    <row r="49" spans="2:7">
      <c r="B49" s="289" t="s">
        <v>552</v>
      </c>
      <c r="C49" s="340">
        <v>21</v>
      </c>
      <c r="D49" s="509">
        <v>9.1</v>
      </c>
      <c r="E49" s="885">
        <v>10.292120181</v>
      </c>
      <c r="F49" s="415">
        <v>55004</v>
      </c>
    </row>
    <row r="50" spans="2:7">
      <c r="B50" s="289" t="s">
        <v>553</v>
      </c>
      <c r="C50" s="340">
        <v>21</v>
      </c>
      <c r="D50" s="509">
        <v>9.1999999999999993</v>
      </c>
      <c r="E50" s="885">
        <v>8.9991491769999996</v>
      </c>
      <c r="F50" s="415">
        <v>55004</v>
      </c>
    </row>
    <row r="51" spans="2:7" ht="15.75">
      <c r="B51" s="287" t="s">
        <v>704</v>
      </c>
      <c r="C51" s="288">
        <f>SUM(C52:C56)</f>
        <v>186.70499999999998</v>
      </c>
      <c r="D51" s="288">
        <f t="shared" ref="D51:E51" si="7">SUM(D52:D56)</f>
        <v>98.6</v>
      </c>
      <c r="E51" s="288">
        <f t="shared" si="7"/>
        <v>134.90000374799999</v>
      </c>
      <c r="F51" s="413"/>
    </row>
    <row r="52" spans="2:7">
      <c r="B52" s="289" t="s">
        <v>555</v>
      </c>
      <c r="C52" s="340">
        <v>31.95</v>
      </c>
      <c r="D52" s="509">
        <v>17.8</v>
      </c>
      <c r="E52" s="885">
        <v>24.486918737</v>
      </c>
      <c r="F52" s="415">
        <v>56263</v>
      </c>
    </row>
    <row r="53" spans="2:7">
      <c r="B53" s="289" t="s">
        <v>557</v>
      </c>
      <c r="C53" s="340">
        <v>31.95</v>
      </c>
      <c r="D53" s="509">
        <v>17.8</v>
      </c>
      <c r="E53" s="885">
        <v>23.324637020999997</v>
      </c>
      <c r="F53" s="415">
        <v>56260</v>
      </c>
    </row>
    <row r="54" spans="2:7">
      <c r="B54" s="289" t="s">
        <v>558</v>
      </c>
      <c r="C54" s="340">
        <v>31.95</v>
      </c>
      <c r="D54" s="509">
        <v>17.8</v>
      </c>
      <c r="E54" s="885">
        <v>25.209159760999999</v>
      </c>
      <c r="F54" s="415">
        <v>56263</v>
      </c>
    </row>
    <row r="55" spans="2:7">
      <c r="B55" s="289" t="s">
        <v>559</v>
      </c>
      <c r="C55" s="340">
        <v>31.95</v>
      </c>
      <c r="D55" s="509">
        <v>16.600000000000001</v>
      </c>
      <c r="E55" s="885">
        <v>22.502005760999999</v>
      </c>
      <c r="F55" s="415">
        <v>56263</v>
      </c>
    </row>
    <row r="56" spans="2:7">
      <c r="B56" s="289" t="s">
        <v>560</v>
      </c>
      <c r="C56" s="340">
        <v>58.905000000000001</v>
      </c>
      <c r="D56" s="509">
        <v>28.6</v>
      </c>
      <c r="E56" s="885">
        <v>39.377282467999997</v>
      </c>
      <c r="F56" s="415">
        <v>56589</v>
      </c>
    </row>
    <row r="57" spans="2:7">
      <c r="B57" s="287" t="s">
        <v>562</v>
      </c>
      <c r="C57" s="288">
        <f>SUM(C58:C61)</f>
        <v>90.100000000000009</v>
      </c>
      <c r="D57" s="288">
        <f t="shared" ref="D57:E57" si="8">SUM(D58:D61)</f>
        <v>46.900000000000006</v>
      </c>
      <c r="E57" s="288">
        <f t="shared" si="8"/>
        <v>63.780447175999996</v>
      </c>
      <c r="F57" s="416"/>
    </row>
    <row r="58" spans="2:7" s="39" customFormat="1">
      <c r="B58" s="289" t="s">
        <v>563</v>
      </c>
      <c r="C58" s="340">
        <v>10.4</v>
      </c>
      <c r="D58" s="340">
        <v>5.6</v>
      </c>
      <c r="E58" s="885">
        <v>7.8978402279999997</v>
      </c>
      <c r="F58" s="415" t="s">
        <v>705</v>
      </c>
      <c r="G58" s="44"/>
    </row>
    <row r="59" spans="2:7">
      <c r="B59" s="289" t="s">
        <v>565</v>
      </c>
      <c r="C59" s="340">
        <v>24.3</v>
      </c>
      <c r="D59" s="340">
        <v>12.3</v>
      </c>
      <c r="E59" s="885">
        <v>17.384853848999999</v>
      </c>
      <c r="F59" s="415" t="s">
        <v>705</v>
      </c>
    </row>
    <row r="60" spans="2:7">
      <c r="B60" s="289" t="s">
        <v>566</v>
      </c>
      <c r="C60" s="340">
        <v>27.7</v>
      </c>
      <c r="D60" s="340">
        <v>14.8</v>
      </c>
      <c r="E60" s="885">
        <v>19.980873602999999</v>
      </c>
      <c r="F60" s="415" t="s">
        <v>705</v>
      </c>
    </row>
    <row r="61" spans="2:7">
      <c r="B61" s="289" t="s">
        <v>567</v>
      </c>
      <c r="C61" s="340">
        <v>27.7</v>
      </c>
      <c r="D61" s="340">
        <v>14.2</v>
      </c>
      <c r="E61" s="885">
        <v>18.516879496000001</v>
      </c>
      <c r="F61" s="415" t="s">
        <v>705</v>
      </c>
    </row>
    <row r="62" spans="2:7" s="56" customFormat="1">
      <c r="B62" s="287" t="s">
        <v>568</v>
      </c>
      <c r="C62" s="288">
        <f>SUM(C63:C66)</f>
        <v>105</v>
      </c>
      <c r="D62" s="288">
        <f>SUM(D63:D66)</f>
        <v>65</v>
      </c>
      <c r="E62" s="288">
        <f>SUM(E63:E66)</f>
        <v>93.087455207000005</v>
      </c>
      <c r="F62" s="416"/>
    </row>
    <row r="63" spans="2:7" s="56" customFormat="1">
      <c r="B63" s="289" t="s">
        <v>569</v>
      </c>
      <c r="C63" s="340">
        <v>21</v>
      </c>
      <c r="D63" s="340">
        <v>13.1</v>
      </c>
      <c r="E63" s="885">
        <v>18.633218313</v>
      </c>
      <c r="F63" s="409" t="s">
        <v>706</v>
      </c>
    </row>
    <row r="64" spans="2:7" s="56" customFormat="1">
      <c r="B64" s="289" t="s">
        <v>571</v>
      </c>
      <c r="C64" s="340">
        <v>25.2</v>
      </c>
      <c r="D64" s="340">
        <v>15.5</v>
      </c>
      <c r="E64" s="885">
        <v>21.096437931000001</v>
      </c>
      <c r="F64" s="409" t="s">
        <v>707</v>
      </c>
    </row>
    <row r="65" spans="2:6" s="56" customFormat="1">
      <c r="B65" s="289" t="s">
        <v>572</v>
      </c>
      <c r="C65" s="340">
        <v>29.4</v>
      </c>
      <c r="D65" s="340">
        <v>18.5</v>
      </c>
      <c r="E65" s="885">
        <v>27.519473440999999</v>
      </c>
      <c r="F65" s="840" t="s">
        <v>706</v>
      </c>
    </row>
    <row r="66" spans="2:6" s="56" customFormat="1">
      <c r="B66" s="289" t="s">
        <v>573</v>
      </c>
      <c r="C66" s="340">
        <v>29.4</v>
      </c>
      <c r="D66" s="340">
        <v>17.899999999999999</v>
      </c>
      <c r="E66" s="885">
        <v>25.838325521999998</v>
      </c>
      <c r="F66" s="842" t="s">
        <v>706</v>
      </c>
    </row>
    <row r="67" spans="2:6" s="56" customFormat="1">
      <c r="B67" s="287" t="s">
        <v>708</v>
      </c>
      <c r="C67" s="288">
        <f>SUM(C68:C72)</f>
        <v>155.39999999999998</v>
      </c>
      <c r="D67" s="288">
        <f t="shared" ref="D67:E67" si="9">SUM(D68:D72)</f>
        <v>92.8</v>
      </c>
      <c r="E67" s="288">
        <f t="shared" si="9"/>
        <v>141.34214787400001</v>
      </c>
      <c r="F67" s="841"/>
    </row>
    <row r="68" spans="2:6" s="56" customFormat="1">
      <c r="B68" s="289" t="s">
        <v>709</v>
      </c>
      <c r="C68" s="340">
        <v>33.6</v>
      </c>
      <c r="D68" s="340">
        <v>17.3</v>
      </c>
      <c r="E68" s="885">
        <v>26.165656481000003</v>
      </c>
      <c r="F68" s="409" t="s">
        <v>710</v>
      </c>
    </row>
    <row r="69" spans="2:6" s="56" customFormat="1">
      <c r="B69" s="289" t="s">
        <v>711</v>
      </c>
      <c r="C69" s="340">
        <v>29.4</v>
      </c>
      <c r="D69" s="340">
        <v>17.2</v>
      </c>
      <c r="E69" s="885">
        <v>29.629808224000001</v>
      </c>
      <c r="F69" s="409" t="s">
        <v>710</v>
      </c>
    </row>
    <row r="70" spans="2:6" s="56" customFormat="1">
      <c r="B70" s="289" t="s">
        <v>712</v>
      </c>
      <c r="C70" s="340">
        <v>33.6</v>
      </c>
      <c r="D70" s="340">
        <v>21.5</v>
      </c>
      <c r="E70" s="885">
        <v>31.843069</v>
      </c>
      <c r="F70" s="409" t="s">
        <v>710</v>
      </c>
    </row>
    <row r="71" spans="2:6" s="56" customFormat="1">
      <c r="B71" s="289" t="s">
        <v>713</v>
      </c>
      <c r="C71" s="340">
        <v>33.6</v>
      </c>
      <c r="D71" s="340">
        <v>21</v>
      </c>
      <c r="E71" s="885">
        <v>32.078256388</v>
      </c>
      <c r="F71" s="409" t="s">
        <v>714</v>
      </c>
    </row>
    <row r="72" spans="2:6" s="56" customFormat="1">
      <c r="B72" s="289" t="s">
        <v>715</v>
      </c>
      <c r="C72" s="340">
        <v>25.2</v>
      </c>
      <c r="D72" s="340">
        <v>15.8</v>
      </c>
      <c r="E72" s="885">
        <v>21.625357780999998</v>
      </c>
      <c r="F72" s="410" t="s">
        <v>714</v>
      </c>
    </row>
    <row r="73" spans="2:6">
      <c r="B73" s="30" t="s">
        <v>232</v>
      </c>
      <c r="C73" s="225">
        <f>C22+C8</f>
        <v>5920.3149999999996</v>
      </c>
      <c r="D73" s="225">
        <f t="shared" ref="D73" si="10">D22+D8</f>
        <v>2552.3999999999996</v>
      </c>
      <c r="E73" s="225">
        <f>E22+E8</f>
        <v>6778.0239250370005</v>
      </c>
      <c r="F73" s="43"/>
    </row>
    <row r="74" spans="2:6" s="39" customFormat="1" ht="105.6" customHeight="1">
      <c r="B74" s="865" t="s">
        <v>716</v>
      </c>
      <c r="C74" s="1164" t="s">
        <v>717</v>
      </c>
      <c r="D74" s="1165"/>
      <c r="E74" s="1165"/>
      <c r="F74" s="1165"/>
    </row>
    <row r="75" spans="2:6">
      <c r="C75" s="1"/>
      <c r="D75" s="1"/>
      <c r="E75" s="1"/>
      <c r="F75" s="1"/>
    </row>
    <row r="76" spans="2:6">
      <c r="C76" s="1"/>
      <c r="D76" s="1"/>
      <c r="E76" s="1"/>
      <c r="F76" s="1"/>
    </row>
    <row r="77" spans="2:6">
      <c r="C77" s="1"/>
      <c r="D77" s="1"/>
      <c r="E77" s="1"/>
      <c r="F77" s="1"/>
    </row>
    <row r="78" spans="2:6">
      <c r="C78" s="1"/>
      <c r="D78" s="1"/>
      <c r="E78" s="1"/>
      <c r="F78" s="1"/>
    </row>
    <row r="79" spans="2:6">
      <c r="C79" s="1"/>
      <c r="D79" s="1"/>
      <c r="E79" s="1"/>
      <c r="F79" s="1"/>
    </row>
    <row r="80" spans="2:6">
      <c r="C80" s="1"/>
      <c r="D80" s="1"/>
      <c r="E80" s="1"/>
      <c r="F80" s="1"/>
    </row>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sheetData>
  <mergeCells count="2">
    <mergeCell ref="F13:F15"/>
    <mergeCell ref="C74:F74"/>
  </mergeCells>
  <phoneticPr fontId="14" type="noConversion"/>
  <printOptions horizontalCentered="1"/>
  <pageMargins left="0.23622047244094491" right="0.23622047244094491" top="0.74803149606299213" bottom="0.74803149606299213" header="0.31496062992125984" footer="0.31496062992125984"/>
  <pageSetup paperSize="9" scale="60"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Planilha20">
    <pageSetUpPr fitToPage="1"/>
  </sheetPr>
  <dimension ref="B4:J52"/>
  <sheetViews>
    <sheetView zoomScaleNormal="100" zoomScaleSheetLayoutView="90" workbookViewId="0">
      <selection activeCell="K7" sqref="K7"/>
    </sheetView>
  </sheetViews>
  <sheetFormatPr defaultColWidth="9.140625" defaultRowHeight="15"/>
  <cols>
    <col min="1" max="1" width="3.28515625" style="1" customWidth="1"/>
    <col min="2" max="2" width="50.5703125" style="1" bestFit="1" customWidth="1"/>
    <col min="3" max="3" width="26.28515625" style="3" customWidth="1"/>
    <col min="4" max="4" width="15.42578125" style="8" bestFit="1" customWidth="1"/>
    <col min="5" max="5" width="11.85546875" style="8" customWidth="1"/>
    <col min="6" max="6" width="15.140625" style="8" bestFit="1" customWidth="1"/>
    <col min="7" max="7" width="12.140625" style="3" customWidth="1"/>
    <col min="8" max="8" width="16.140625" style="1" customWidth="1"/>
    <col min="9" max="9" width="3.7109375" style="1" customWidth="1"/>
    <col min="10" max="10" width="13.7109375" style="1" customWidth="1"/>
    <col min="11" max="16384" width="9.140625" style="1"/>
  </cols>
  <sheetData>
    <row r="4" spans="2:10" ht="35.25" customHeight="1"/>
    <row r="5" spans="2:10">
      <c r="B5" s="2"/>
      <c r="C5" s="5"/>
      <c r="D5" s="9"/>
      <c r="E5" s="9"/>
      <c r="F5" s="9"/>
      <c r="G5" s="5"/>
      <c r="H5" s="2"/>
    </row>
    <row r="6" spans="2:10" ht="20.100000000000001" customHeight="1">
      <c r="B6" s="204" t="s">
        <v>718</v>
      </c>
      <c r="C6" s="205"/>
      <c r="D6" s="206"/>
      <c r="E6" s="206"/>
      <c r="F6" s="206"/>
      <c r="G6" s="205"/>
      <c r="H6" s="205"/>
    </row>
    <row r="7" spans="2:10" ht="71.25">
      <c r="B7" s="207" t="s">
        <v>719</v>
      </c>
      <c r="C7" s="207" t="s">
        <v>720</v>
      </c>
      <c r="D7" s="207" t="s">
        <v>685</v>
      </c>
      <c r="E7" s="207" t="s">
        <v>721</v>
      </c>
      <c r="F7" s="207" t="s">
        <v>722</v>
      </c>
      <c r="G7" s="207" t="s">
        <v>657</v>
      </c>
      <c r="H7" s="207" t="s">
        <v>687</v>
      </c>
    </row>
    <row r="8" spans="2:10">
      <c r="B8" s="208" t="s">
        <v>688</v>
      </c>
      <c r="C8" s="209"/>
      <c r="D8" s="677">
        <v>1111.768</v>
      </c>
      <c r="E8" s="677">
        <v>586.79999999999995</v>
      </c>
      <c r="F8" s="677">
        <v>500.88653999999997</v>
      </c>
      <c r="G8" s="677">
        <v>264.94883000000004</v>
      </c>
      <c r="H8" s="210"/>
    </row>
    <row r="9" spans="2:10">
      <c r="B9" s="211" t="s">
        <v>689</v>
      </c>
      <c r="C9" s="212"/>
      <c r="D9" s="213">
        <v>1076.5680000000002</v>
      </c>
      <c r="E9" s="213">
        <v>561.5</v>
      </c>
      <c r="F9" s="213">
        <v>486.23403999999999</v>
      </c>
      <c r="G9" s="213">
        <v>254.22175000000001</v>
      </c>
      <c r="H9" s="213"/>
    </row>
    <row r="10" spans="2:10" ht="25.5" customHeight="1">
      <c r="B10" s="214" t="s">
        <v>723</v>
      </c>
      <c r="C10" s="215" t="s">
        <v>724</v>
      </c>
      <c r="D10" s="678">
        <v>361</v>
      </c>
      <c r="E10" s="678">
        <v>188.5</v>
      </c>
      <c r="F10" s="679">
        <v>184.1</v>
      </c>
      <c r="G10" s="679">
        <v>96.135000000000005</v>
      </c>
      <c r="H10" s="234">
        <v>54602</v>
      </c>
    </row>
    <row r="11" spans="2:10" ht="25.5" customHeight="1">
      <c r="B11" s="214" t="s">
        <v>725</v>
      </c>
      <c r="C11" s="215" t="s">
        <v>726</v>
      </c>
      <c r="D11" s="678">
        <v>350.2</v>
      </c>
      <c r="E11" s="678">
        <v>172.4</v>
      </c>
      <c r="F11" s="679">
        <v>105.1</v>
      </c>
      <c r="G11" s="679">
        <v>51.72</v>
      </c>
      <c r="H11" s="234">
        <v>54577</v>
      </c>
    </row>
    <row r="12" spans="2:10" ht="25.5" customHeight="1">
      <c r="B12" s="216" t="s">
        <v>727</v>
      </c>
      <c r="C12" s="215" t="s">
        <v>728</v>
      </c>
      <c r="D12" s="678">
        <v>120.2</v>
      </c>
      <c r="E12" s="678">
        <v>66</v>
      </c>
      <c r="F12" s="679">
        <v>84.164040000000014</v>
      </c>
      <c r="G12" s="679">
        <v>46.199999999999996</v>
      </c>
      <c r="H12" s="234">
        <v>51271</v>
      </c>
    </row>
    <row r="13" spans="2:10" ht="25.5" customHeight="1">
      <c r="B13" s="216" t="s">
        <v>729</v>
      </c>
      <c r="C13" s="215" t="s">
        <v>728</v>
      </c>
      <c r="D13" s="678">
        <v>120.16800000000001</v>
      </c>
      <c r="E13" s="678">
        <v>62.1</v>
      </c>
      <c r="F13" s="679">
        <v>84.07</v>
      </c>
      <c r="G13" s="679">
        <v>43.47</v>
      </c>
      <c r="H13" s="234">
        <v>51302</v>
      </c>
      <c r="J13" s="408"/>
    </row>
    <row r="14" spans="2:10" ht="51" customHeight="1">
      <c r="B14" s="217" t="s">
        <v>730</v>
      </c>
      <c r="C14" s="215" t="s">
        <v>731</v>
      </c>
      <c r="D14" s="680">
        <v>125</v>
      </c>
      <c r="E14" s="680">
        <v>72.5</v>
      </c>
      <c r="F14" s="681">
        <v>28.8</v>
      </c>
      <c r="G14" s="681">
        <v>16.696750000000002</v>
      </c>
      <c r="H14" s="234">
        <v>50307</v>
      </c>
      <c r="J14" s="408"/>
    </row>
    <row r="15" spans="2:10">
      <c r="B15" s="218" t="s">
        <v>699</v>
      </c>
      <c r="C15" s="219"/>
      <c r="D15" s="220">
        <v>29.1</v>
      </c>
      <c r="E15" s="220">
        <v>20.399999999999999</v>
      </c>
      <c r="F15" s="220">
        <v>10.4</v>
      </c>
      <c r="G15" s="220">
        <v>7.2970800000000002</v>
      </c>
      <c r="H15" s="343"/>
    </row>
    <row r="16" spans="2:10" ht="25.5" customHeight="1">
      <c r="B16" s="560" t="s">
        <v>732</v>
      </c>
      <c r="C16" s="221" t="s">
        <v>733</v>
      </c>
      <c r="D16" s="682">
        <v>29.1</v>
      </c>
      <c r="E16" s="682">
        <v>20.399999999999999</v>
      </c>
      <c r="F16" s="681">
        <v>10.4</v>
      </c>
      <c r="G16" s="681">
        <v>7.2970800000000002</v>
      </c>
      <c r="H16" s="234" t="s">
        <v>734</v>
      </c>
    </row>
    <row r="17" spans="2:8">
      <c r="B17" s="218" t="s">
        <v>735</v>
      </c>
      <c r="C17" s="219"/>
      <c r="D17" s="220">
        <v>6.1</v>
      </c>
      <c r="E17" s="220">
        <v>4.9000000000000004</v>
      </c>
      <c r="F17" s="220">
        <v>4.2524999999999995</v>
      </c>
      <c r="G17" s="220">
        <v>3.4299999999999997</v>
      </c>
      <c r="H17" s="343"/>
    </row>
    <row r="18" spans="2:8" ht="25.15" customHeight="1">
      <c r="B18" s="725" t="s">
        <v>736</v>
      </c>
      <c r="C18" s="215" t="s">
        <v>728</v>
      </c>
      <c r="D18" s="678">
        <v>3.6</v>
      </c>
      <c r="E18" s="678">
        <v>2.79</v>
      </c>
      <c r="F18" s="683">
        <v>2.52</v>
      </c>
      <c r="G18" s="679">
        <v>1.9529999999999998</v>
      </c>
      <c r="H18" s="504" t="s">
        <v>737</v>
      </c>
    </row>
    <row r="19" spans="2:8" ht="25.15" customHeight="1">
      <c r="B19" s="725" t="s">
        <v>738</v>
      </c>
      <c r="C19" s="215" t="s">
        <v>728</v>
      </c>
      <c r="D19" s="678">
        <v>2.5</v>
      </c>
      <c r="E19" s="678">
        <v>2.11</v>
      </c>
      <c r="F19" s="683">
        <v>1.7324999999999999</v>
      </c>
      <c r="G19" s="679">
        <v>1.4769999999999999</v>
      </c>
      <c r="H19" s="504" t="s">
        <v>737</v>
      </c>
    </row>
    <row r="20" spans="2:8">
      <c r="B20" s="208" t="s">
        <v>703</v>
      </c>
      <c r="C20" s="222"/>
      <c r="D20" s="684">
        <v>108.5</v>
      </c>
      <c r="E20" s="684">
        <v>57.099999999999994</v>
      </c>
      <c r="F20" s="684">
        <v>53.2</v>
      </c>
      <c r="G20" s="684">
        <v>27.978999999999996</v>
      </c>
      <c r="H20" s="344"/>
    </row>
    <row r="21" spans="2:8" ht="27">
      <c r="B21" s="863" t="s">
        <v>739</v>
      </c>
      <c r="C21" s="215" t="s">
        <v>740</v>
      </c>
      <c r="D21" s="678">
        <v>108.5</v>
      </c>
      <c r="E21" s="678">
        <v>57.099999999999994</v>
      </c>
      <c r="F21" s="679">
        <v>53.2</v>
      </c>
      <c r="G21" s="679">
        <v>27.978999999999996</v>
      </c>
      <c r="H21" s="504" t="s">
        <v>741</v>
      </c>
    </row>
    <row r="22" spans="2:8">
      <c r="B22" s="208" t="s">
        <v>742</v>
      </c>
      <c r="C22" s="222"/>
      <c r="D22" s="684">
        <v>2.2999999999999998</v>
      </c>
      <c r="E22" s="684">
        <v>0</v>
      </c>
      <c r="F22" s="684">
        <v>1.127</v>
      </c>
      <c r="G22" s="684">
        <v>0</v>
      </c>
      <c r="H22" s="344"/>
    </row>
    <row r="23" spans="2:8" ht="40.5">
      <c r="B23" s="864" t="s">
        <v>743</v>
      </c>
      <c r="C23" s="223" t="s">
        <v>744</v>
      </c>
      <c r="D23" s="685">
        <v>2.2999999999999998</v>
      </c>
      <c r="E23" s="505">
        <v>0</v>
      </c>
      <c r="F23" s="342">
        <v>1.127</v>
      </c>
      <c r="G23" s="505">
        <v>0</v>
      </c>
      <c r="H23" s="234">
        <v>53585</v>
      </c>
    </row>
    <row r="24" spans="2:8">
      <c r="B24" s="224" t="s">
        <v>232</v>
      </c>
      <c r="C24" s="225"/>
      <c r="D24" s="225">
        <v>1222.568</v>
      </c>
      <c r="E24" s="225">
        <v>643.9</v>
      </c>
      <c r="F24" s="225">
        <v>555.21353999999997</v>
      </c>
      <c r="G24" s="225">
        <v>292.92783000000003</v>
      </c>
      <c r="H24" s="225"/>
    </row>
    <row r="25" spans="2:8" ht="19.899999999999999" customHeight="1">
      <c r="B25" s="1167" t="s">
        <v>745</v>
      </c>
      <c r="C25" s="1166"/>
      <c r="D25" s="1166"/>
      <c r="E25" s="1166"/>
      <c r="F25" s="1166"/>
      <c r="G25" s="1166"/>
      <c r="H25" s="1166"/>
    </row>
    <row r="26" spans="2:8" ht="19.899999999999999" customHeight="1">
      <c r="B26" s="1166" t="s">
        <v>746</v>
      </c>
      <c r="C26" s="1166"/>
      <c r="D26" s="1166"/>
      <c r="E26" s="1166"/>
      <c r="F26" s="1166"/>
      <c r="G26" s="1166"/>
      <c r="H26" s="1166"/>
    </row>
    <row r="27" spans="2:8" ht="19.899999999999999" customHeight="1">
      <c r="B27" s="1166" t="s">
        <v>747</v>
      </c>
      <c r="C27" s="1166"/>
      <c r="D27" s="1166"/>
      <c r="E27" s="1166"/>
      <c r="F27" s="1166"/>
      <c r="G27" s="1166"/>
      <c r="H27" s="1166"/>
    </row>
    <row r="28" spans="2:8" ht="19.899999999999999" customHeight="1">
      <c r="B28" s="1166" t="s">
        <v>748</v>
      </c>
      <c r="C28" s="1166"/>
      <c r="D28" s="1166"/>
      <c r="E28" s="1166"/>
      <c r="F28" s="1166"/>
      <c r="G28" s="1166"/>
      <c r="H28" s="1166"/>
    </row>
    <row r="29" spans="2:8" ht="19.899999999999999" customHeight="1">
      <c r="B29" s="1166" t="s">
        <v>749</v>
      </c>
      <c r="C29" s="1166"/>
      <c r="D29" s="1166"/>
      <c r="E29" s="1166"/>
      <c r="F29" s="1166"/>
      <c r="G29" s="1166"/>
      <c r="H29" s="1166"/>
    </row>
    <row r="30" spans="2:8">
      <c r="B30" s="1166" t="s">
        <v>750</v>
      </c>
      <c r="C30" s="1166"/>
      <c r="D30" s="1166"/>
      <c r="E30" s="1166"/>
      <c r="F30" s="1166"/>
      <c r="G30" s="1166"/>
      <c r="H30" s="1166"/>
    </row>
    <row r="31" spans="2:8">
      <c r="B31" s="1166" t="s">
        <v>751</v>
      </c>
      <c r="C31" s="1166"/>
      <c r="D31" s="1166"/>
      <c r="E31" s="1166"/>
      <c r="F31" s="1166"/>
      <c r="G31" s="1166"/>
      <c r="H31" s="1166"/>
    </row>
    <row r="32" spans="2:8">
      <c r="B32" s="1166" t="s">
        <v>752</v>
      </c>
      <c r="C32" s="1166"/>
      <c r="D32" s="1166"/>
      <c r="E32" s="1166"/>
      <c r="F32" s="1166"/>
      <c r="G32" s="1166"/>
      <c r="H32" s="1166"/>
    </row>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sheetData>
  <mergeCells count="8">
    <mergeCell ref="B32:H32"/>
    <mergeCell ref="B30:H30"/>
    <mergeCell ref="B31:H31"/>
    <mergeCell ref="B25:H25"/>
    <mergeCell ref="B28:H28"/>
    <mergeCell ref="B29:H29"/>
    <mergeCell ref="B26:H26"/>
    <mergeCell ref="B27:H27"/>
  </mergeCells>
  <phoneticPr fontId="14" type="noConversion"/>
  <pageMargins left="0.25" right="0.25" top="0.75" bottom="0.75" header="0.3" footer="0.3"/>
  <pageSetup paperSize="9" scale="64" orientation="portrait" r:id="rId1"/>
  <ignoredErrors>
    <ignoredError sqref="H18:H19 H21"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Planilha21">
    <pageSetUpPr fitToPage="1"/>
  </sheetPr>
  <dimension ref="B4:J38"/>
  <sheetViews>
    <sheetView zoomScale="90" zoomScaleNormal="90" zoomScaleSheetLayoutView="90" workbookViewId="0">
      <selection activeCell="K32" sqref="K32"/>
    </sheetView>
  </sheetViews>
  <sheetFormatPr defaultColWidth="9.140625" defaultRowHeight="15"/>
  <cols>
    <col min="1" max="1" width="1.28515625" style="1" customWidth="1"/>
    <col min="2" max="2" width="22.7109375" style="1" customWidth="1"/>
    <col min="3" max="3" width="12.7109375" style="3" customWidth="1"/>
    <col min="4" max="4" width="33.28515625" style="1" customWidth="1"/>
    <col min="5" max="5" width="12.7109375" style="1" customWidth="1"/>
    <col min="6" max="6" width="12.7109375" style="3" customWidth="1"/>
    <col min="7" max="7" width="12.7109375" style="1" customWidth="1"/>
    <col min="8" max="8" width="22.85546875" style="1" customWidth="1"/>
    <col min="9" max="9" width="12.7109375" style="374" customWidth="1"/>
    <col min="10" max="10" width="3.7109375" style="1" customWidth="1"/>
    <col min="11" max="11" width="14.140625" style="1" customWidth="1"/>
    <col min="12" max="16384" width="9.140625" style="1"/>
  </cols>
  <sheetData>
    <row r="4" spans="2:10" ht="35.25" customHeight="1"/>
    <row r="5" spans="2:10">
      <c r="B5" s="2"/>
      <c r="C5" s="4"/>
      <c r="D5" s="2"/>
      <c r="E5" s="2"/>
      <c r="F5" s="4"/>
      <c r="G5" s="2"/>
      <c r="H5" s="2"/>
      <c r="I5" s="375"/>
      <c r="J5" s="2"/>
    </row>
    <row r="6" spans="2:10" ht="15" customHeight="1">
      <c r="B6" s="1173" t="s">
        <v>753</v>
      </c>
      <c r="C6" s="1175" t="s">
        <v>754</v>
      </c>
      <c r="D6" s="1177" t="s">
        <v>719</v>
      </c>
      <c r="E6" s="345" t="s">
        <v>669</v>
      </c>
      <c r="F6" s="1179"/>
      <c r="G6" s="1179"/>
      <c r="H6" s="1175" t="s">
        <v>755</v>
      </c>
      <c r="I6" s="1168" t="s">
        <v>756</v>
      </c>
    </row>
    <row r="7" spans="2:10">
      <c r="B7" s="1174"/>
      <c r="C7" s="1176"/>
      <c r="D7" s="1178"/>
      <c r="E7" s="345" t="s">
        <v>757</v>
      </c>
      <c r="F7" s="346" t="s">
        <v>421</v>
      </c>
      <c r="G7" s="346" t="s">
        <v>758</v>
      </c>
      <c r="H7" s="1178"/>
      <c r="I7" s="1169"/>
    </row>
    <row r="8" spans="2:10">
      <c r="B8" s="347" t="s">
        <v>393</v>
      </c>
      <c r="C8" s="348" t="s">
        <v>759</v>
      </c>
      <c r="D8" s="349" t="s">
        <v>760</v>
      </c>
      <c r="E8" s="350">
        <v>2129</v>
      </c>
      <c r="F8" s="686">
        <v>35</v>
      </c>
      <c r="G8" s="687">
        <v>12815</v>
      </c>
      <c r="H8" s="820">
        <v>665.16763570000103</v>
      </c>
      <c r="I8" s="234" t="s">
        <v>761</v>
      </c>
    </row>
    <row r="9" spans="2:10">
      <c r="B9" s="108" t="s">
        <v>393</v>
      </c>
      <c r="C9" s="352" t="s">
        <v>762</v>
      </c>
      <c r="D9" s="353" t="s">
        <v>763</v>
      </c>
      <c r="E9" s="350">
        <v>137</v>
      </c>
      <c r="F9" s="351" t="s">
        <v>392</v>
      </c>
      <c r="G9" s="688" t="s">
        <v>392</v>
      </c>
      <c r="H9" s="821">
        <v>16.982153109999999</v>
      </c>
      <c r="I9" s="234">
        <v>48077</v>
      </c>
    </row>
    <row r="10" spans="2:10">
      <c r="B10" s="108" t="s">
        <v>393</v>
      </c>
      <c r="C10" s="352" t="s">
        <v>764</v>
      </c>
      <c r="D10" s="353" t="s">
        <v>765</v>
      </c>
      <c r="E10" s="350">
        <v>32</v>
      </c>
      <c r="F10" s="351" t="s">
        <v>392</v>
      </c>
      <c r="G10" s="688" t="s">
        <v>392</v>
      </c>
      <c r="H10" s="821">
        <v>2.77954152</v>
      </c>
      <c r="I10" s="234">
        <v>50481</v>
      </c>
    </row>
    <row r="11" spans="2:10">
      <c r="B11" s="108" t="s">
        <v>393</v>
      </c>
      <c r="C11" s="352" t="s">
        <v>766</v>
      </c>
      <c r="D11" s="353" t="s">
        <v>767</v>
      </c>
      <c r="E11" s="350">
        <v>117</v>
      </c>
      <c r="F11" s="351" t="s">
        <v>392</v>
      </c>
      <c r="G11" s="688" t="s">
        <v>392</v>
      </c>
      <c r="H11" s="821">
        <v>16.64878508</v>
      </c>
      <c r="I11" s="234">
        <v>51093</v>
      </c>
    </row>
    <row r="12" spans="2:10">
      <c r="B12" s="108" t="s">
        <v>393</v>
      </c>
      <c r="C12" s="352" t="s">
        <v>768</v>
      </c>
      <c r="D12" s="353" t="s">
        <v>769</v>
      </c>
      <c r="E12" s="350">
        <v>334.3</v>
      </c>
      <c r="F12" s="351" t="s">
        <v>392</v>
      </c>
      <c r="G12" s="688" t="s">
        <v>392</v>
      </c>
      <c r="H12" s="821">
        <v>45.289016830000001</v>
      </c>
      <c r="I12" s="234">
        <v>51415</v>
      </c>
    </row>
    <row r="13" spans="2:10">
      <c r="B13" s="109" t="s">
        <v>393</v>
      </c>
      <c r="C13" s="354" t="s">
        <v>770</v>
      </c>
      <c r="D13" s="355" t="s">
        <v>771</v>
      </c>
      <c r="E13" s="350" t="s">
        <v>392</v>
      </c>
      <c r="F13" s="351">
        <v>1</v>
      </c>
      <c r="G13" s="688">
        <v>300</v>
      </c>
      <c r="H13" s="821">
        <v>7.2894935400000014</v>
      </c>
      <c r="I13" s="234">
        <v>51415</v>
      </c>
    </row>
    <row r="14" spans="2:10" ht="27">
      <c r="B14" s="108" t="s">
        <v>393</v>
      </c>
      <c r="C14" s="352" t="s">
        <v>772</v>
      </c>
      <c r="D14" s="356" t="s">
        <v>773</v>
      </c>
      <c r="E14" s="350">
        <v>102</v>
      </c>
      <c r="F14" s="351" t="s">
        <v>392</v>
      </c>
      <c r="G14" s="688" t="s">
        <v>392</v>
      </c>
      <c r="H14" s="821">
        <v>8.0685751100000012</v>
      </c>
      <c r="I14" s="234">
        <v>52105</v>
      </c>
    </row>
    <row r="15" spans="2:10">
      <c r="B15" s="108" t="s">
        <v>393</v>
      </c>
      <c r="C15" s="352" t="s">
        <v>774</v>
      </c>
      <c r="D15" s="357" t="s">
        <v>775</v>
      </c>
      <c r="E15" s="350">
        <v>83</v>
      </c>
      <c r="F15" s="358">
        <v>1</v>
      </c>
      <c r="G15" s="689">
        <v>150</v>
      </c>
      <c r="H15" s="821">
        <v>11.690878289999997</v>
      </c>
      <c r="I15" s="234">
        <v>52287</v>
      </c>
    </row>
    <row r="16" spans="2:10">
      <c r="B16" s="108" t="s">
        <v>393</v>
      </c>
      <c r="C16" s="352" t="s">
        <v>776</v>
      </c>
      <c r="D16" s="359" t="s">
        <v>777</v>
      </c>
      <c r="E16" s="350">
        <v>31</v>
      </c>
      <c r="F16" s="358">
        <v>1</v>
      </c>
      <c r="G16" s="689">
        <v>300</v>
      </c>
      <c r="H16" s="821">
        <v>13.29077582</v>
      </c>
      <c r="I16" s="234">
        <v>52625</v>
      </c>
    </row>
    <row r="17" spans="2:9">
      <c r="B17" s="108" t="s">
        <v>393</v>
      </c>
      <c r="C17" s="360" t="s">
        <v>778</v>
      </c>
      <c r="D17" s="359" t="s">
        <v>779</v>
      </c>
      <c r="E17" s="350">
        <v>52</v>
      </c>
      <c r="F17" s="358">
        <v>1</v>
      </c>
      <c r="G17" s="689">
        <v>300</v>
      </c>
      <c r="H17" s="821">
        <v>13.513591609999999</v>
      </c>
      <c r="I17" s="234">
        <v>52845</v>
      </c>
    </row>
    <row r="18" spans="2:9">
      <c r="B18" s="361" t="s">
        <v>393</v>
      </c>
      <c r="C18" s="357" t="s">
        <v>780</v>
      </c>
      <c r="D18" s="357" t="s">
        <v>781</v>
      </c>
      <c r="E18" s="350">
        <v>122</v>
      </c>
      <c r="F18" s="362" t="s">
        <v>392</v>
      </c>
      <c r="G18" s="690" t="s">
        <v>392</v>
      </c>
      <c r="H18" s="821">
        <v>28.139538010000003</v>
      </c>
      <c r="I18" s="234">
        <v>52845</v>
      </c>
    </row>
    <row r="19" spans="2:9" ht="67.5">
      <c r="B19" s="363" t="s">
        <v>393</v>
      </c>
      <c r="C19" s="364" t="s">
        <v>782</v>
      </c>
      <c r="D19" s="365" t="s">
        <v>783</v>
      </c>
      <c r="E19" s="350">
        <v>255</v>
      </c>
      <c r="F19" s="351">
        <v>4</v>
      </c>
      <c r="G19" s="688">
        <v>900</v>
      </c>
      <c r="H19" s="821">
        <v>160.87358467999994</v>
      </c>
      <c r="I19" s="234">
        <v>53424</v>
      </c>
    </row>
    <row r="20" spans="2:9" ht="40.5">
      <c r="B20" s="363" t="s">
        <v>784</v>
      </c>
      <c r="C20" s="366" t="s">
        <v>785</v>
      </c>
      <c r="D20" s="365" t="s">
        <v>786</v>
      </c>
      <c r="E20" s="350">
        <v>159</v>
      </c>
      <c r="F20" s="351">
        <v>1</v>
      </c>
      <c r="G20" s="688">
        <v>300</v>
      </c>
      <c r="H20" s="821">
        <v>19.694912209999995</v>
      </c>
      <c r="I20" s="234">
        <v>51878</v>
      </c>
    </row>
    <row r="21" spans="2:9" ht="27">
      <c r="B21" s="363" t="s">
        <v>787</v>
      </c>
      <c r="C21" s="364" t="s">
        <v>788</v>
      </c>
      <c r="D21" s="365" t="s">
        <v>789</v>
      </c>
      <c r="E21" s="350">
        <v>29</v>
      </c>
      <c r="F21" s="351">
        <v>1</v>
      </c>
      <c r="G21" s="688">
        <v>672</v>
      </c>
      <c r="H21" s="821">
        <v>28.345596649999997</v>
      </c>
      <c r="I21" s="234">
        <v>51996</v>
      </c>
    </row>
    <row r="22" spans="2:9" ht="27">
      <c r="B22" s="363" t="s">
        <v>790</v>
      </c>
      <c r="C22" s="364" t="s">
        <v>791</v>
      </c>
      <c r="D22" s="365" t="s">
        <v>792</v>
      </c>
      <c r="E22" s="350">
        <v>122</v>
      </c>
      <c r="F22" s="351" t="s">
        <v>392</v>
      </c>
      <c r="G22" s="688" t="s">
        <v>392</v>
      </c>
      <c r="H22" s="822">
        <v>26.959262580000001</v>
      </c>
      <c r="I22" s="234">
        <v>49372</v>
      </c>
    </row>
    <row r="23" spans="2:9">
      <c r="B23" s="367" t="s">
        <v>793</v>
      </c>
      <c r="C23" s="368"/>
      <c r="D23" s="369"/>
      <c r="E23" s="691">
        <f>SUM(E8:E22)</f>
        <v>3704.3</v>
      </c>
      <c r="F23" s="691">
        <f t="shared" ref="F23:G23" si="0">SUM(F8:F22)</f>
        <v>45</v>
      </c>
      <c r="G23" s="691">
        <f t="shared" si="0"/>
        <v>15737</v>
      </c>
      <c r="H23" s="823">
        <f>SUM(H8:H22)</f>
        <v>1064.733340740001</v>
      </c>
      <c r="I23" s="376"/>
    </row>
    <row r="24" spans="2:9" ht="40.5">
      <c r="B24" s="370" t="s">
        <v>794</v>
      </c>
      <c r="C24" s="371" t="s">
        <v>795</v>
      </c>
      <c r="D24" s="365" t="s">
        <v>796</v>
      </c>
      <c r="E24" s="350">
        <v>142</v>
      </c>
      <c r="F24" s="351">
        <v>2</v>
      </c>
      <c r="G24" s="688">
        <f>300+300+100</f>
        <v>700</v>
      </c>
      <c r="H24" s="821">
        <v>17.012012888499992</v>
      </c>
      <c r="I24" s="234">
        <v>51996</v>
      </c>
    </row>
    <row r="25" spans="2:9" ht="40.5">
      <c r="B25" s="363" t="s">
        <v>797</v>
      </c>
      <c r="C25" s="364" t="s">
        <v>798</v>
      </c>
      <c r="D25" s="365" t="s">
        <v>799</v>
      </c>
      <c r="E25" s="350">
        <v>365</v>
      </c>
      <c r="F25" s="351" t="s">
        <v>392</v>
      </c>
      <c r="G25" s="688" t="s">
        <v>392</v>
      </c>
      <c r="H25" s="821">
        <v>25.622875807200003</v>
      </c>
      <c r="I25" s="234">
        <v>51996</v>
      </c>
    </row>
    <row r="26" spans="2:9" ht="41.25">
      <c r="B26" s="108" t="s">
        <v>800</v>
      </c>
      <c r="C26" s="364" t="s">
        <v>801</v>
      </c>
      <c r="D26" s="365" t="s">
        <v>802</v>
      </c>
      <c r="E26" s="350">
        <v>2033</v>
      </c>
      <c r="F26" s="351">
        <v>4</v>
      </c>
      <c r="G26" s="688">
        <v>800</v>
      </c>
      <c r="H26" s="821">
        <v>138.79071361189989</v>
      </c>
      <c r="I26" s="234">
        <v>51996</v>
      </c>
    </row>
    <row r="27" spans="2:9" ht="40.5">
      <c r="B27" s="111" t="s">
        <v>803</v>
      </c>
      <c r="C27" s="364" t="s">
        <v>804</v>
      </c>
      <c r="D27" s="365" t="s">
        <v>805</v>
      </c>
      <c r="E27" s="350">
        <v>930</v>
      </c>
      <c r="F27" s="351">
        <v>1</v>
      </c>
      <c r="G27" s="688" t="s">
        <v>392</v>
      </c>
      <c r="H27" s="821">
        <v>71.66354599810002</v>
      </c>
      <c r="I27" s="234">
        <v>51996</v>
      </c>
    </row>
    <row r="28" spans="2:9" ht="54">
      <c r="B28" s="108" t="s">
        <v>806</v>
      </c>
      <c r="C28" s="364" t="s">
        <v>795</v>
      </c>
      <c r="D28" s="357" t="s">
        <v>807</v>
      </c>
      <c r="E28" s="350">
        <v>967</v>
      </c>
      <c r="F28" s="351" t="s">
        <v>392</v>
      </c>
      <c r="G28" s="688" t="s">
        <v>392</v>
      </c>
      <c r="H28" s="821">
        <v>47.687350963350021</v>
      </c>
      <c r="I28" s="234">
        <v>52353</v>
      </c>
    </row>
    <row r="29" spans="2:9" ht="40.5">
      <c r="B29" s="108" t="s">
        <v>808</v>
      </c>
      <c r="C29" s="364" t="s">
        <v>809</v>
      </c>
      <c r="D29" s="357" t="s">
        <v>810</v>
      </c>
      <c r="E29" s="350">
        <v>656</v>
      </c>
      <c r="F29" s="351" t="s">
        <v>392</v>
      </c>
      <c r="G29" s="688" t="s">
        <v>392</v>
      </c>
      <c r="H29" s="821">
        <v>70.733877607400004</v>
      </c>
      <c r="I29" s="234">
        <v>52845</v>
      </c>
    </row>
    <row r="30" spans="2:9" ht="41.25">
      <c r="B30" s="111" t="s">
        <v>811</v>
      </c>
      <c r="C30" s="360" t="s">
        <v>812</v>
      </c>
      <c r="D30" s="360" t="s">
        <v>813</v>
      </c>
      <c r="E30" s="372">
        <v>887</v>
      </c>
      <c r="F30" s="692">
        <v>1</v>
      </c>
      <c r="G30" s="693">
        <v>3600</v>
      </c>
      <c r="H30" s="824">
        <v>161.12144321205002</v>
      </c>
      <c r="I30" s="234">
        <v>52731</v>
      </c>
    </row>
    <row r="31" spans="2:9">
      <c r="B31" s="367" t="s">
        <v>814</v>
      </c>
      <c r="C31" s="373"/>
      <c r="D31" s="373"/>
      <c r="E31" s="691">
        <f>SUM(E24:E30)</f>
        <v>5980</v>
      </c>
      <c r="F31" s="691">
        <f t="shared" ref="F31:G31" si="1">SUM(F24:F30)</f>
        <v>8</v>
      </c>
      <c r="G31" s="691">
        <f t="shared" si="1"/>
        <v>5100</v>
      </c>
      <c r="H31" s="823">
        <f>SUM(H24:H30)</f>
        <v>532.63182008849992</v>
      </c>
      <c r="I31" s="376"/>
    </row>
    <row r="32" spans="2:9">
      <c r="B32" s="367" t="s">
        <v>815</v>
      </c>
      <c r="C32" s="373"/>
      <c r="D32" s="373"/>
      <c r="E32" s="691">
        <f>E23+E31</f>
        <v>9684.2999999999993</v>
      </c>
      <c r="F32" s="691">
        <f t="shared" ref="F32:G32" si="2">F23+F31</f>
        <v>53</v>
      </c>
      <c r="G32" s="691">
        <f t="shared" si="2"/>
        <v>20837</v>
      </c>
      <c r="H32" s="843">
        <f>H23+H31</f>
        <v>1597.3651608285008</v>
      </c>
      <c r="I32" s="376"/>
    </row>
    <row r="33" spans="2:9" ht="153.6" customHeight="1">
      <c r="B33" s="1170" t="s">
        <v>816</v>
      </c>
      <c r="C33" s="1171"/>
      <c r="D33" s="1171"/>
      <c r="E33" s="1171"/>
      <c r="F33" s="1171"/>
      <c r="G33" s="1171"/>
      <c r="H33" s="1171"/>
      <c r="I33" s="1172"/>
    </row>
    <row r="34" spans="2:9">
      <c r="B34" s="49"/>
      <c r="C34" s="50"/>
      <c r="D34" s="50"/>
      <c r="E34" s="50"/>
      <c r="F34" s="50"/>
      <c r="G34" s="50"/>
      <c r="H34" s="50"/>
      <c r="I34" s="377"/>
    </row>
    <row r="35" spans="2:9">
      <c r="B35" s="50"/>
      <c r="C35" s="50"/>
      <c r="D35" s="50"/>
      <c r="E35" s="50"/>
      <c r="F35" s="50"/>
      <c r="G35" s="50"/>
      <c r="H35" s="50"/>
      <c r="I35" s="377"/>
    </row>
    <row r="36" spans="2:9">
      <c r="B36" s="50"/>
      <c r="C36" s="50"/>
      <c r="D36" s="50"/>
      <c r="E36" s="50"/>
      <c r="F36" s="50"/>
      <c r="G36" s="50"/>
      <c r="H36" s="50"/>
      <c r="I36" s="377"/>
    </row>
    <row r="37" spans="2:9">
      <c r="B37" s="50"/>
      <c r="C37" s="50"/>
      <c r="D37" s="50"/>
      <c r="E37" s="50"/>
      <c r="F37" s="50"/>
      <c r="G37" s="50"/>
      <c r="H37" s="50"/>
      <c r="I37" s="377"/>
    </row>
    <row r="38" spans="2:9" ht="56.25" customHeight="1">
      <c r="B38" s="50"/>
      <c r="C38" s="50"/>
      <c r="D38" s="50"/>
      <c r="E38" s="50"/>
      <c r="F38" s="50"/>
      <c r="G38" s="50"/>
      <c r="H38" s="50"/>
      <c r="I38" s="377"/>
    </row>
  </sheetData>
  <mergeCells count="7">
    <mergeCell ref="I6:I7"/>
    <mergeCell ref="B33:I33"/>
    <mergeCell ref="B6:B7"/>
    <mergeCell ref="C6:C7"/>
    <mergeCell ref="D6:D7"/>
    <mergeCell ref="F6:G6"/>
    <mergeCell ref="H6:H7"/>
  </mergeCells>
  <pageMargins left="0.25" right="0.25" top="0.75" bottom="0.75" header="0.3" footer="0.3"/>
  <pageSetup paperSize="9" scale="6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Planilha22">
    <pageSetUpPr fitToPage="1"/>
  </sheetPr>
  <dimension ref="B1:M665"/>
  <sheetViews>
    <sheetView showGridLines="0" zoomScaleNormal="100" workbookViewId="0">
      <selection activeCell="L24" sqref="L24"/>
    </sheetView>
  </sheetViews>
  <sheetFormatPr defaultColWidth="9.140625" defaultRowHeight="15"/>
  <cols>
    <col min="1" max="1" width="2.140625" style="56" customWidth="1"/>
    <col min="2" max="2" width="23.42578125" style="56" customWidth="1"/>
    <col min="3" max="3" width="20.7109375" style="132" customWidth="1"/>
    <col min="4" max="5" width="20.7109375" style="56" customWidth="1"/>
    <col min="6" max="6" width="18.5703125" style="132" customWidth="1"/>
    <col min="7" max="8" width="20.7109375" style="56" customWidth="1"/>
    <col min="9" max="9" width="4.5703125" style="132" customWidth="1"/>
    <col min="10" max="10" width="9.140625" style="56" customWidth="1"/>
    <col min="11" max="11" width="12.7109375" style="56" customWidth="1"/>
    <col min="12" max="12" width="9.7109375" style="56" customWidth="1"/>
    <col min="13" max="16384" width="9.140625" style="56"/>
  </cols>
  <sheetData>
    <row r="1" spans="2:13">
      <c r="I1" s="56"/>
    </row>
    <row r="2" spans="2:13">
      <c r="I2" s="56"/>
    </row>
    <row r="3" spans="2:13">
      <c r="I3" s="56"/>
    </row>
    <row r="4" spans="2:13" ht="35.25" customHeight="1">
      <c r="I4" s="56"/>
    </row>
    <row r="5" spans="2:13">
      <c r="B5" s="36"/>
      <c r="C5" s="378"/>
      <c r="D5" s="36"/>
      <c r="E5" s="36"/>
      <c r="F5" s="378"/>
      <c r="G5" s="36"/>
      <c r="H5" s="36"/>
      <c r="I5" s="36"/>
      <c r="J5" s="36"/>
      <c r="K5" s="36"/>
      <c r="L5" s="36"/>
    </row>
    <row r="6" spans="2:13" ht="20.100000000000001" customHeight="1">
      <c r="B6" s="180" t="s">
        <v>817</v>
      </c>
      <c r="C6" s="180"/>
      <c r="D6" s="181"/>
      <c r="E6" s="181"/>
      <c r="F6" s="180"/>
      <c r="G6" s="379"/>
      <c r="H6" s="379"/>
      <c r="I6" s="36"/>
      <c r="J6" s="36"/>
      <c r="K6" s="36"/>
    </row>
    <row r="7" spans="2:13">
      <c r="B7" s="380"/>
      <c r="C7" s="381"/>
      <c r="D7" s="380"/>
      <c r="E7" s="381"/>
      <c r="F7" s="381"/>
      <c r="G7" s="36"/>
      <c r="H7" s="36"/>
      <c r="I7" s="36"/>
      <c r="J7" s="36"/>
      <c r="K7" s="36"/>
      <c r="L7" s="36"/>
    </row>
    <row r="8" spans="2:13" ht="28.5">
      <c r="B8" s="382" t="s">
        <v>818</v>
      </c>
      <c r="C8" s="382" t="s">
        <v>680</v>
      </c>
      <c r="D8" s="382" t="s">
        <v>819</v>
      </c>
      <c r="E8" s="382" t="s">
        <v>820</v>
      </c>
      <c r="F8" s="382" t="s">
        <v>821</v>
      </c>
      <c r="G8" s="382" t="s">
        <v>758</v>
      </c>
      <c r="H8" s="382" t="s">
        <v>822</v>
      </c>
      <c r="I8" s="36"/>
      <c r="J8" s="36"/>
      <c r="K8" s="36"/>
      <c r="L8" s="36"/>
    </row>
    <row r="9" spans="2:13">
      <c r="B9" s="1180">
        <v>5213888</v>
      </c>
      <c r="C9" s="1180">
        <v>1068</v>
      </c>
      <c r="D9" s="1183">
        <v>395</v>
      </c>
      <c r="E9" s="853" t="s">
        <v>823</v>
      </c>
      <c r="F9" s="854" t="s">
        <v>392</v>
      </c>
      <c r="G9" s="855" t="s">
        <v>392</v>
      </c>
      <c r="H9" s="856">
        <v>114644.26</v>
      </c>
      <c r="I9" s="36"/>
      <c r="J9" s="36"/>
      <c r="K9" s="36"/>
      <c r="L9" s="36"/>
      <c r="M9" s="36"/>
    </row>
    <row r="10" spans="2:13">
      <c r="B10" s="1181"/>
      <c r="C10" s="1181"/>
      <c r="D10" s="1184"/>
      <c r="E10" s="857" t="s">
        <v>824</v>
      </c>
      <c r="F10" s="858">
        <v>237</v>
      </c>
      <c r="G10" s="855">
        <v>1742</v>
      </c>
      <c r="H10" s="856">
        <v>92898.12</v>
      </c>
      <c r="I10" s="36"/>
      <c r="J10" s="36"/>
      <c r="K10" s="36"/>
      <c r="L10" s="36"/>
      <c r="M10" s="36"/>
    </row>
    <row r="11" spans="2:13">
      <c r="B11" s="1181"/>
      <c r="C11" s="1181"/>
      <c r="D11" s="1184"/>
      <c r="E11" s="857" t="s">
        <v>825</v>
      </c>
      <c r="F11" s="858">
        <v>36</v>
      </c>
      <c r="G11" s="858">
        <v>2488</v>
      </c>
      <c r="H11" s="856">
        <v>775.72</v>
      </c>
      <c r="I11" s="36"/>
      <c r="J11" s="36"/>
      <c r="K11" s="36"/>
      <c r="L11" s="36"/>
      <c r="M11" s="36"/>
    </row>
    <row r="12" spans="2:13">
      <c r="B12" s="1181"/>
      <c r="C12" s="1181"/>
      <c r="D12" s="1184"/>
      <c r="E12" s="859" t="s">
        <v>826</v>
      </c>
      <c r="F12" s="855">
        <v>0</v>
      </c>
      <c r="G12" s="858">
        <v>5</v>
      </c>
      <c r="H12" s="860">
        <v>0</v>
      </c>
      <c r="I12" s="56"/>
    </row>
    <row r="13" spans="2:13">
      <c r="B13" s="1182"/>
      <c r="C13" s="1182"/>
      <c r="D13" s="1185"/>
      <c r="E13" s="861" t="s">
        <v>827</v>
      </c>
      <c r="F13" s="858">
        <v>131</v>
      </c>
      <c r="G13" s="858">
        <v>8018</v>
      </c>
      <c r="H13" s="856">
        <v>7091.39</v>
      </c>
      <c r="I13" s="56"/>
    </row>
    <row r="14" spans="2:13">
      <c r="B14" s="826"/>
      <c r="C14" s="827"/>
      <c r="D14" s="826"/>
      <c r="E14" s="1038"/>
      <c r="F14" s="896">
        <f>SUM(F9:F13)</f>
        <v>404</v>
      </c>
      <c r="G14" s="896">
        <f>SUM(G9:G13)</f>
        <v>12253</v>
      </c>
      <c r="H14" s="896">
        <f>SUM(H9:H13)</f>
        <v>215409.49000000002</v>
      </c>
      <c r="I14" s="56"/>
    </row>
    <row r="15" spans="2:13" ht="30" customHeight="1">
      <c r="B15" s="182" t="s">
        <v>828</v>
      </c>
      <c r="C15" s="183">
        <v>2020</v>
      </c>
      <c r="D15" s="182">
        <v>2021</v>
      </c>
      <c r="E15" s="193">
        <v>2022</v>
      </c>
      <c r="F15" s="193">
        <v>2023</v>
      </c>
      <c r="G15" s="193">
        <v>2024</v>
      </c>
      <c r="H15" s="897">
        <v>45717</v>
      </c>
      <c r="I15" s="56"/>
    </row>
    <row r="16" spans="2:13" ht="15" customHeight="1">
      <c r="B16" s="383" t="s">
        <v>829</v>
      </c>
      <c r="C16" s="898">
        <v>4835852</v>
      </c>
      <c r="D16" s="898">
        <v>4926608</v>
      </c>
      <c r="E16" s="899">
        <v>5011555</v>
      </c>
      <c r="F16" s="900">
        <v>5098006</v>
      </c>
      <c r="G16" s="862">
        <v>5184322</v>
      </c>
      <c r="H16" s="862">
        <v>5208116</v>
      </c>
      <c r="I16" s="56"/>
    </row>
    <row r="17" spans="2:12" ht="15" customHeight="1">
      <c r="B17" s="383" t="s">
        <v>830</v>
      </c>
      <c r="C17" s="179">
        <v>4641</v>
      </c>
      <c r="D17" s="179">
        <v>4430</v>
      </c>
      <c r="E17" s="186">
        <v>4257</v>
      </c>
      <c r="F17" s="901">
        <v>4203</v>
      </c>
      <c r="G17" s="186">
        <v>3199</v>
      </c>
      <c r="H17" s="902">
        <v>3129</v>
      </c>
      <c r="I17" s="56"/>
    </row>
    <row r="18" spans="2:12">
      <c r="B18" s="384" t="s">
        <v>831</v>
      </c>
      <c r="C18" s="290">
        <f t="shared" ref="C18:G18" si="0">C16/C17</f>
        <v>1041.9849170437406</v>
      </c>
      <c r="D18" s="290">
        <f t="shared" si="0"/>
        <v>1112.1011286681717</v>
      </c>
      <c r="E18" s="290">
        <f t="shared" si="0"/>
        <v>1177.2504110876205</v>
      </c>
      <c r="F18" s="290">
        <f t="shared" si="0"/>
        <v>1212.9445634070901</v>
      </c>
      <c r="G18" s="290">
        <f t="shared" si="0"/>
        <v>1620.6070647077211</v>
      </c>
      <c r="H18" s="290">
        <f>H16/H17</f>
        <v>1664.466602748482</v>
      </c>
      <c r="I18" s="56"/>
    </row>
    <row r="19" spans="2:12">
      <c r="B19" s="385"/>
      <c r="C19" s="386"/>
      <c r="D19" s="386"/>
      <c r="E19" s="386"/>
      <c r="F19" s="386"/>
      <c r="G19" s="387"/>
      <c r="I19" s="56"/>
    </row>
    <row r="20" spans="2:12" ht="20.100000000000001" customHeight="1">
      <c r="B20" s="180" t="s">
        <v>832</v>
      </c>
      <c r="C20" s="180"/>
      <c r="D20" s="181"/>
      <c r="E20" s="181"/>
      <c r="F20" s="180"/>
      <c r="G20" s="379"/>
      <c r="H20" s="379"/>
      <c r="I20" s="36"/>
      <c r="J20" s="36"/>
      <c r="K20" s="36"/>
    </row>
    <row r="21" spans="2:12">
      <c r="B21" s="388"/>
      <c r="C21" s="388"/>
      <c r="D21" s="388"/>
      <c r="E21" s="389"/>
      <c r="F21" s="390"/>
      <c r="G21" s="36"/>
      <c r="H21" s="36"/>
      <c r="I21" s="36"/>
      <c r="J21" s="36"/>
      <c r="K21" s="36"/>
      <c r="L21" s="36"/>
    </row>
    <row r="22" spans="2:12" ht="25.5" customHeight="1">
      <c r="B22" s="391"/>
      <c r="C22" s="391" t="s">
        <v>833</v>
      </c>
      <c r="D22" s="392" t="s">
        <v>834</v>
      </c>
      <c r="E22" s="382" t="s">
        <v>835</v>
      </c>
      <c r="F22" s="393"/>
      <c r="G22" s="393"/>
      <c r="H22" s="393"/>
      <c r="I22" s="56"/>
    </row>
    <row r="23" spans="2:12">
      <c r="B23" s="903"/>
      <c r="C23" s="421">
        <v>2020</v>
      </c>
      <c r="D23" s="904">
        <v>7.83</v>
      </c>
      <c r="E23" s="904">
        <v>5.61</v>
      </c>
      <c r="F23" s="905"/>
      <c r="G23" s="905"/>
      <c r="H23" s="906"/>
      <c r="I23" s="56"/>
    </row>
    <row r="24" spans="2:12">
      <c r="B24" s="903"/>
      <c r="C24" s="422">
        <v>2021</v>
      </c>
      <c r="D24" s="904">
        <v>7.47</v>
      </c>
      <c r="E24" s="904">
        <v>5.09</v>
      </c>
      <c r="F24" s="907"/>
      <c r="G24" s="907"/>
      <c r="H24" s="908"/>
      <c r="I24" s="56"/>
    </row>
    <row r="25" spans="2:12">
      <c r="B25" s="903"/>
      <c r="C25" s="421">
        <v>2022</v>
      </c>
      <c r="D25" s="904">
        <v>7.96</v>
      </c>
      <c r="E25" s="904">
        <v>5.0999999999999996</v>
      </c>
      <c r="F25" s="907"/>
      <c r="G25" s="907"/>
      <c r="H25" s="908"/>
      <c r="I25" s="56"/>
    </row>
    <row r="26" spans="2:12">
      <c r="B26" s="421"/>
      <c r="C26" s="422">
        <v>2023</v>
      </c>
      <c r="D26" s="909">
        <v>7.97</v>
      </c>
      <c r="E26" s="909">
        <v>5.41</v>
      </c>
      <c r="F26" s="910"/>
      <c r="G26" s="910"/>
      <c r="H26" s="911"/>
      <c r="I26" s="56"/>
    </row>
    <row r="27" spans="2:12">
      <c r="B27" s="422"/>
      <c r="C27" s="422">
        <v>2024</v>
      </c>
      <c r="D27" s="912">
        <v>7.92</v>
      </c>
      <c r="E27" s="909">
        <v>5.36</v>
      </c>
      <c r="F27" s="913"/>
      <c r="G27" s="913"/>
      <c r="H27" s="914"/>
      <c r="I27" s="56"/>
    </row>
    <row r="28" spans="2:12">
      <c r="B28" s="422"/>
      <c r="C28" s="915">
        <v>45717</v>
      </c>
      <c r="D28" s="912">
        <v>7.52</v>
      </c>
      <c r="E28" s="916">
        <v>5.0599999999999996</v>
      </c>
      <c r="F28" s="917"/>
      <c r="G28" s="917"/>
      <c r="H28" s="917"/>
      <c r="I28" s="56"/>
    </row>
    <row r="29" spans="2:12" ht="45" customHeight="1">
      <c r="B29" s="1194" t="s">
        <v>836</v>
      </c>
      <c r="C29" s="1194"/>
      <c r="D29" s="1194"/>
      <c r="E29" s="1195"/>
      <c r="I29" s="56"/>
    </row>
    <row r="30" spans="2:12">
      <c r="B30" s="1192" t="s">
        <v>837</v>
      </c>
      <c r="C30" s="1191" t="s">
        <v>838</v>
      </c>
      <c r="D30" s="1191"/>
      <c r="E30" s="1191" t="s">
        <v>839</v>
      </c>
      <c r="F30" s="1191"/>
      <c r="G30" s="1191" t="s">
        <v>840</v>
      </c>
      <c r="H30" s="1191"/>
      <c r="I30" s="56"/>
    </row>
    <row r="31" spans="2:12">
      <c r="B31" s="1193"/>
      <c r="C31" s="394" t="s">
        <v>841</v>
      </c>
      <c r="D31" s="394" t="s">
        <v>842</v>
      </c>
      <c r="E31" s="394" t="s">
        <v>843</v>
      </c>
      <c r="F31" s="394" t="s">
        <v>844</v>
      </c>
      <c r="G31" s="394" t="s">
        <v>845</v>
      </c>
      <c r="H31" s="394" t="s">
        <v>846</v>
      </c>
      <c r="I31" s="56"/>
    </row>
    <row r="32" spans="2:12">
      <c r="B32" s="919">
        <v>43891</v>
      </c>
      <c r="C32" s="850">
        <v>6.0470000000000003E-2</v>
      </c>
      <c r="D32" s="850">
        <v>5.9799999999999999E-2</v>
      </c>
      <c r="E32" s="850">
        <v>4.6999999999999993E-2</v>
      </c>
      <c r="F32" s="850">
        <v>2.8000000000000001E-2</v>
      </c>
      <c r="G32" s="850">
        <v>8.14E-2</v>
      </c>
      <c r="H32" s="850">
        <v>7.2900000000000006E-2</v>
      </c>
      <c r="I32" s="56"/>
    </row>
    <row r="33" spans="2:9">
      <c r="B33" s="920">
        <v>44256</v>
      </c>
      <c r="C33" s="851">
        <v>6.0470000000000003E-2</v>
      </c>
      <c r="D33" s="851">
        <v>5.9961393029223591E-2</v>
      </c>
      <c r="E33" s="851">
        <v>4.6999999999999993E-2</v>
      </c>
      <c r="F33" s="851">
        <v>4.3681548737094032E-2</v>
      </c>
      <c r="G33" s="851">
        <v>8.1170547288549291E-2</v>
      </c>
      <c r="H33" s="851">
        <v>7.9708977984452895E-2</v>
      </c>
      <c r="I33" s="56"/>
    </row>
    <row r="34" spans="2:9">
      <c r="B34" s="920">
        <v>44621</v>
      </c>
      <c r="C34" s="851">
        <v>5.7861833656967399E-2</v>
      </c>
      <c r="D34" s="851">
        <v>5.7742382180367709E-2</v>
      </c>
      <c r="E34" s="851">
        <v>4.4680448560670903E-2</v>
      </c>
      <c r="F34" s="851">
        <v>4.1309177928365172E-2</v>
      </c>
      <c r="G34" s="851">
        <v>7.6792501951089998E-2</v>
      </c>
      <c r="H34" s="851">
        <v>7.5364127614533469E-2</v>
      </c>
      <c r="I34" s="56"/>
    </row>
    <row r="35" spans="2:9">
      <c r="B35" s="920">
        <v>44986</v>
      </c>
      <c r="C35" s="851">
        <v>5.7861833656967399E-2</v>
      </c>
      <c r="D35" s="851">
        <v>5.7368054785983807E-2</v>
      </c>
      <c r="E35" s="851">
        <v>4.4680448560670903E-2</v>
      </c>
      <c r="F35" s="851">
        <v>5.3473540746378362E-2</v>
      </c>
      <c r="G35" s="851">
        <v>7.5678095505391882E-2</v>
      </c>
      <c r="H35" s="851">
        <v>7.9184327825892714E-2</v>
      </c>
      <c r="I35" s="56"/>
    </row>
    <row r="36" spans="2:9">
      <c r="B36" s="920">
        <v>45352</v>
      </c>
      <c r="C36" s="918">
        <v>5.7861833656967399E-2</v>
      </c>
      <c r="D36" s="918">
        <v>5.8484221719078265E-2</v>
      </c>
      <c r="E36" s="918">
        <v>4.4680448560670903E-2</v>
      </c>
      <c r="F36" s="918">
        <v>5.1070604337980864E-2</v>
      </c>
      <c r="G36" s="918">
        <v>7.5886346885564546E-2</v>
      </c>
      <c r="H36" s="918">
        <v>7.8464195834070952E-2</v>
      </c>
      <c r="I36" s="56"/>
    </row>
    <row r="37" spans="2:9">
      <c r="B37" s="921">
        <v>45717</v>
      </c>
      <c r="C37" s="852">
        <v>5.7861833656967399E-2</v>
      </c>
      <c r="D37" s="852">
        <v>5.6202852296217014E-2</v>
      </c>
      <c r="E37" s="852">
        <v>4.4680448560670903E-2</v>
      </c>
      <c r="F37" s="852">
        <v>4.9699784197703385E-2</v>
      </c>
      <c r="G37" s="852">
        <v>7.5267618077564907E-2</v>
      </c>
      <c r="H37" s="852">
        <v>7.7222958206126457E-2</v>
      </c>
      <c r="I37" s="56"/>
    </row>
    <row r="38" spans="2:9" ht="6" customHeight="1">
      <c r="B38" s="726"/>
      <c r="C38" s="727"/>
      <c r="D38" s="727"/>
      <c r="E38" s="727"/>
      <c r="F38" s="727"/>
      <c r="G38" s="727"/>
      <c r="H38" s="727"/>
      <c r="I38" s="56"/>
    </row>
    <row r="39" spans="2:9" ht="11.25" customHeight="1">
      <c r="B39" s="1186" t="s">
        <v>847</v>
      </c>
      <c r="C39" s="1186"/>
      <c r="D39" s="1186"/>
      <c r="E39" s="1186"/>
      <c r="F39" s="1186"/>
      <c r="G39" s="1186"/>
      <c r="H39" s="1196"/>
      <c r="I39" s="56"/>
    </row>
    <row r="40" spans="2:9" ht="11.25" customHeight="1">
      <c r="B40" s="1186" t="s">
        <v>848</v>
      </c>
      <c r="C40" s="1187"/>
      <c r="D40" s="1187"/>
      <c r="E40" s="1187"/>
      <c r="F40" s="1187"/>
      <c r="G40" s="1187"/>
      <c r="H40" s="1188"/>
      <c r="I40" s="56"/>
    </row>
    <row r="41" spans="2:9" ht="11.25" customHeight="1">
      <c r="B41" s="1186" t="s">
        <v>849</v>
      </c>
      <c r="C41" s="1187"/>
      <c r="D41" s="1187"/>
      <c r="E41" s="1187"/>
      <c r="F41" s="1187"/>
      <c r="G41" s="1187"/>
      <c r="H41" s="1188"/>
      <c r="I41" s="56"/>
    </row>
    <row r="42" spans="2:9" ht="11.25" customHeight="1">
      <c r="B42" s="1186" t="s">
        <v>850</v>
      </c>
      <c r="C42" s="1186"/>
      <c r="D42" s="1186"/>
      <c r="E42" s="1186"/>
      <c r="F42" s="1186"/>
      <c r="G42" s="1186"/>
      <c r="H42" s="1188"/>
      <c r="I42" s="56"/>
    </row>
    <row r="43" spans="2:9" ht="11.25" customHeight="1">
      <c r="B43" s="1186" t="s">
        <v>851</v>
      </c>
      <c r="C43" s="1186"/>
      <c r="D43" s="1186"/>
      <c r="E43" s="1186"/>
      <c r="F43" s="1186"/>
      <c r="G43" s="1186"/>
      <c r="H43" s="1188"/>
      <c r="I43" s="56"/>
    </row>
    <row r="44" spans="2:9" ht="11.25" customHeight="1">
      <c r="B44" s="1186" t="s">
        <v>852</v>
      </c>
      <c r="C44" s="1187"/>
      <c r="D44" s="1187"/>
      <c r="E44" s="1187"/>
      <c r="F44" s="1187"/>
      <c r="G44" s="1187"/>
      <c r="H44" s="1188"/>
      <c r="I44" s="56"/>
    </row>
    <row r="45" spans="2:9" ht="25.5" customHeight="1">
      <c r="B45" s="1189" t="s">
        <v>853</v>
      </c>
      <c r="C45" s="1189"/>
      <c r="D45" s="1189"/>
      <c r="E45" s="1189"/>
      <c r="F45" s="1189"/>
      <c r="G45" s="1189"/>
      <c r="H45" s="1190"/>
      <c r="I45" s="56"/>
    </row>
    <row r="46" spans="2:9">
      <c r="C46" s="56"/>
      <c r="F46" s="56"/>
      <c r="I46" s="56"/>
    </row>
    <row r="47" spans="2:9">
      <c r="C47" s="56"/>
      <c r="F47" s="56"/>
      <c r="I47" s="56"/>
    </row>
    <row r="48" spans="2:9">
      <c r="C48" s="56"/>
      <c r="F48" s="56"/>
      <c r="I48" s="56"/>
    </row>
    <row r="49" s="56" customFormat="1"/>
    <row r="50" s="56" customFormat="1"/>
    <row r="51" s="56" customFormat="1"/>
    <row r="52" s="56" customFormat="1"/>
    <row r="53" s="56" customFormat="1"/>
    <row r="54" s="56" customFormat="1"/>
    <row r="55" s="56" customFormat="1"/>
    <row r="56" s="56" customFormat="1"/>
    <row r="57" s="56" customFormat="1"/>
    <row r="58" s="56" customFormat="1"/>
    <row r="59" s="56" customFormat="1"/>
    <row r="60" s="56" customFormat="1"/>
    <row r="61" s="56" customFormat="1"/>
    <row r="62" s="56" customFormat="1"/>
    <row r="63" s="56" customFormat="1"/>
    <row r="64" s="56" customFormat="1"/>
    <row r="65" s="56" customFormat="1"/>
    <row r="66" s="56" customFormat="1"/>
    <row r="67" s="56" customFormat="1"/>
    <row r="68" s="56" customFormat="1"/>
    <row r="69" s="56" customFormat="1"/>
    <row r="70" s="56" customFormat="1"/>
    <row r="71" s="56" customFormat="1"/>
    <row r="72" s="56" customFormat="1"/>
    <row r="73" s="56" customFormat="1"/>
    <row r="74" s="56" customFormat="1"/>
    <row r="75" s="56" customFormat="1"/>
    <row r="76" s="56" customFormat="1"/>
    <row r="77" s="56" customFormat="1"/>
    <row r="78" s="56" customFormat="1"/>
    <row r="79" s="56" customFormat="1"/>
    <row r="80" s="56" customFormat="1"/>
    <row r="81" s="56" customFormat="1"/>
    <row r="82" s="56" customFormat="1"/>
    <row r="83" s="56" customFormat="1"/>
    <row r="84" s="56" customFormat="1"/>
    <row r="85" s="56" customFormat="1"/>
    <row r="86" s="56" customFormat="1"/>
    <row r="87" s="56" customFormat="1"/>
    <row r="88" s="56" customFormat="1"/>
    <row r="89" s="56" customFormat="1"/>
    <row r="90" s="56" customFormat="1"/>
    <row r="91" s="56" customFormat="1"/>
    <row r="92" s="56" customFormat="1"/>
    <row r="93" s="56" customFormat="1"/>
    <row r="94" s="56" customFormat="1"/>
    <row r="95" s="56" customFormat="1"/>
    <row r="96" s="56" customFormat="1"/>
    <row r="97" s="56" customFormat="1"/>
    <row r="98" s="56" customFormat="1"/>
    <row r="99" s="56" customFormat="1"/>
    <row r="100" s="56" customFormat="1"/>
    <row r="101" s="56" customFormat="1"/>
    <row r="102" s="56" customFormat="1"/>
    <row r="103" s="56" customFormat="1"/>
    <row r="104" s="56" customFormat="1"/>
    <row r="105" s="56" customFormat="1"/>
    <row r="106" s="56" customFormat="1"/>
    <row r="107" s="56" customFormat="1"/>
    <row r="108" s="56" customFormat="1"/>
    <row r="109" s="56" customFormat="1"/>
    <row r="110" s="56" customFormat="1"/>
    <row r="111" s="56" customFormat="1"/>
    <row r="112" s="56" customFormat="1"/>
    <row r="113" s="56" customFormat="1"/>
    <row r="114" s="56" customFormat="1"/>
    <row r="115" s="56" customFormat="1"/>
    <row r="116" s="56" customFormat="1"/>
    <row r="117" s="56" customFormat="1"/>
    <row r="118" s="56" customFormat="1"/>
    <row r="119" s="56" customFormat="1"/>
    <row r="120" s="56" customFormat="1"/>
    <row r="121" s="56" customFormat="1"/>
    <row r="122" s="56" customFormat="1"/>
    <row r="123" s="56" customFormat="1"/>
    <row r="124" s="56" customFormat="1"/>
    <row r="125" s="56" customFormat="1"/>
    <row r="126" s="56" customFormat="1"/>
    <row r="127" s="56" customFormat="1"/>
    <row r="128" s="56" customFormat="1"/>
    <row r="129" s="56" customFormat="1"/>
    <row r="130" s="56" customFormat="1"/>
    <row r="131" s="56" customFormat="1"/>
    <row r="132" s="56" customFormat="1"/>
    <row r="133" s="56" customFormat="1"/>
    <row r="134" s="56" customFormat="1"/>
    <row r="135" s="56" customFormat="1"/>
    <row r="136" s="56" customFormat="1"/>
    <row r="137" s="56" customFormat="1"/>
    <row r="138" s="56" customFormat="1"/>
    <row r="139" s="56" customFormat="1"/>
    <row r="140" s="56" customFormat="1"/>
    <row r="141" s="56" customFormat="1"/>
    <row r="142" s="56" customFormat="1"/>
    <row r="143" s="56" customFormat="1"/>
    <row r="144" s="56" customFormat="1"/>
    <row r="145" s="56" customFormat="1"/>
    <row r="146" s="56" customFormat="1"/>
    <row r="147" s="56" customFormat="1"/>
    <row r="148" s="56" customFormat="1"/>
    <row r="149" s="56" customFormat="1"/>
    <row r="150" s="56" customFormat="1"/>
    <row r="151" s="56" customFormat="1"/>
    <row r="152" s="56" customFormat="1"/>
    <row r="153" s="56" customFormat="1"/>
    <row r="154" s="56" customFormat="1"/>
    <row r="155" s="56" customFormat="1"/>
    <row r="156" s="56" customFormat="1"/>
    <row r="157" s="56" customFormat="1"/>
    <row r="158" s="56" customFormat="1"/>
    <row r="159" s="56" customFormat="1"/>
    <row r="160" s="56" customFormat="1"/>
    <row r="161" s="56" customFormat="1"/>
    <row r="162" s="56" customFormat="1"/>
    <row r="163" s="56" customFormat="1"/>
    <row r="164" s="56" customFormat="1"/>
    <row r="165" s="56" customFormat="1"/>
    <row r="166" s="56" customFormat="1"/>
    <row r="167" s="56" customFormat="1"/>
    <row r="168" s="56" customFormat="1"/>
    <row r="169" s="56" customFormat="1"/>
    <row r="170" s="56" customFormat="1"/>
    <row r="171" s="56" customFormat="1"/>
    <row r="172" s="56" customFormat="1"/>
    <row r="173" s="56" customFormat="1"/>
    <row r="174" s="56" customFormat="1"/>
    <row r="175" s="56" customFormat="1"/>
    <row r="176" s="56" customFormat="1"/>
    <row r="177" s="56" customFormat="1"/>
    <row r="178" s="56" customFormat="1"/>
    <row r="179" s="56" customFormat="1"/>
    <row r="180" s="56" customFormat="1"/>
    <row r="181" s="56" customFormat="1"/>
    <row r="182" s="56" customFormat="1"/>
    <row r="183" s="56" customFormat="1"/>
    <row r="184" s="56" customFormat="1"/>
    <row r="185" s="56" customFormat="1"/>
    <row r="186" s="56" customFormat="1"/>
    <row r="187" s="56" customFormat="1"/>
    <row r="188" s="56" customFormat="1"/>
    <row r="189" s="56" customFormat="1"/>
    <row r="190" s="56" customFormat="1"/>
    <row r="191" s="56" customFormat="1"/>
    <row r="192" s="56" customFormat="1"/>
    <row r="193" s="56" customFormat="1"/>
    <row r="194" s="56" customFormat="1"/>
    <row r="195" s="56" customFormat="1"/>
    <row r="196" s="56" customFormat="1"/>
    <row r="197" s="56" customFormat="1"/>
    <row r="198" s="56" customFormat="1"/>
    <row r="199" s="56" customFormat="1"/>
    <row r="200" s="56" customFormat="1"/>
    <row r="201" s="56" customFormat="1"/>
    <row r="202" s="56" customFormat="1"/>
    <row r="203" s="56" customFormat="1"/>
    <row r="204" s="56" customFormat="1"/>
    <row r="205" s="56" customFormat="1"/>
    <row r="206" s="56" customFormat="1"/>
    <row r="207" s="56" customFormat="1"/>
    <row r="208" s="56" customFormat="1"/>
    <row r="209" s="56" customFormat="1"/>
    <row r="210" s="56" customFormat="1"/>
    <row r="211" s="56" customFormat="1"/>
    <row r="212" s="56" customFormat="1"/>
    <row r="213" s="56" customFormat="1"/>
    <row r="214" s="56" customFormat="1"/>
    <row r="215" s="56" customFormat="1"/>
    <row r="216" s="56" customFormat="1"/>
    <row r="217" s="56" customFormat="1"/>
    <row r="218" s="56" customFormat="1"/>
    <row r="219" s="56" customFormat="1"/>
    <row r="220" s="56" customFormat="1"/>
    <row r="221" s="56" customFormat="1"/>
    <row r="222" s="56" customFormat="1"/>
    <row r="223" s="56" customFormat="1"/>
    <row r="224" s="56" customFormat="1"/>
    <row r="225" s="56" customFormat="1"/>
    <row r="226" s="56" customFormat="1"/>
    <row r="227" s="56" customFormat="1"/>
    <row r="228" s="56" customFormat="1"/>
    <row r="229" s="56" customFormat="1"/>
    <row r="230" s="56" customFormat="1"/>
    <row r="231" s="56" customFormat="1"/>
    <row r="232" s="56" customFormat="1"/>
    <row r="233" s="56" customFormat="1"/>
    <row r="234" s="56" customFormat="1"/>
    <row r="235" s="56" customFormat="1"/>
    <row r="236" s="56" customFormat="1"/>
    <row r="237" s="56" customFormat="1"/>
    <row r="238" s="56" customFormat="1"/>
    <row r="239" s="56" customFormat="1"/>
    <row r="240" s="56" customFormat="1"/>
    <row r="241" s="56" customFormat="1"/>
    <row r="242" s="56" customFormat="1"/>
    <row r="243" s="56" customFormat="1"/>
    <row r="244" s="56" customFormat="1"/>
    <row r="245" s="56" customFormat="1"/>
    <row r="246" s="56" customFormat="1"/>
    <row r="247" s="56" customFormat="1"/>
    <row r="248" s="56" customFormat="1"/>
    <row r="249" s="56" customFormat="1"/>
    <row r="250" s="56" customFormat="1"/>
    <row r="251" s="56" customFormat="1"/>
    <row r="252" s="56" customFormat="1"/>
    <row r="253" s="56" customFormat="1"/>
    <row r="254" s="56" customFormat="1"/>
    <row r="255" s="56" customFormat="1"/>
    <row r="256" s="56" customFormat="1"/>
    <row r="257" s="56" customFormat="1"/>
    <row r="258" s="56" customFormat="1"/>
    <row r="259" s="56" customFormat="1"/>
    <row r="260" s="56" customFormat="1"/>
    <row r="261" s="56" customFormat="1"/>
    <row r="262" s="56" customFormat="1"/>
    <row r="263" s="56" customFormat="1"/>
    <row r="264" s="56" customFormat="1"/>
    <row r="265" s="56" customFormat="1"/>
    <row r="266" s="56" customFormat="1"/>
    <row r="267" s="56" customFormat="1"/>
    <row r="268" s="56" customFormat="1"/>
    <row r="269" s="56" customFormat="1"/>
    <row r="270" s="56" customFormat="1"/>
    <row r="271" s="56" customFormat="1"/>
    <row r="272" s="56" customFormat="1"/>
    <row r="273" s="56" customFormat="1"/>
    <row r="274" s="56" customFormat="1"/>
    <row r="275" s="56" customFormat="1"/>
    <row r="276" s="56" customFormat="1"/>
    <row r="277" s="56" customFormat="1"/>
    <row r="278" s="56" customFormat="1"/>
    <row r="279" s="56" customFormat="1"/>
    <row r="280" s="56" customFormat="1"/>
    <row r="281" s="56" customFormat="1"/>
    <row r="282" s="56" customFormat="1"/>
    <row r="283" s="56" customFormat="1"/>
    <row r="284" s="56" customFormat="1"/>
    <row r="285" s="56" customFormat="1"/>
    <row r="286" s="56" customFormat="1"/>
    <row r="287" s="56" customFormat="1"/>
    <row r="288" s="56" customFormat="1"/>
    <row r="289" s="56" customFormat="1"/>
    <row r="290" s="56" customFormat="1"/>
    <row r="291" s="56" customFormat="1"/>
    <row r="292" s="56" customFormat="1"/>
    <row r="293" s="56" customFormat="1"/>
    <row r="294" s="56" customFormat="1"/>
    <row r="295" s="56" customFormat="1"/>
    <row r="296" s="56" customFormat="1"/>
    <row r="297" s="56" customFormat="1"/>
    <row r="298" s="56" customFormat="1"/>
    <row r="299" s="56" customFormat="1"/>
    <row r="300" s="56" customFormat="1"/>
    <row r="301" s="56" customFormat="1"/>
    <row r="302" s="56" customFormat="1"/>
    <row r="303" s="56" customFormat="1"/>
    <row r="304" s="56" customFormat="1"/>
    <row r="305" s="56" customFormat="1"/>
    <row r="306" s="56" customFormat="1"/>
    <row r="307" s="56" customFormat="1"/>
    <row r="308" s="56" customFormat="1"/>
    <row r="309" s="56" customFormat="1"/>
    <row r="310" s="56" customFormat="1"/>
    <row r="311" s="56" customFormat="1"/>
    <row r="312" s="56" customFormat="1"/>
    <row r="313" s="56" customFormat="1"/>
    <row r="314" s="56" customFormat="1"/>
    <row r="315" s="56" customFormat="1"/>
    <row r="316" s="56" customFormat="1"/>
    <row r="317" s="56" customFormat="1"/>
    <row r="318" s="56" customFormat="1"/>
    <row r="319" s="56" customFormat="1"/>
    <row r="320" s="56" customFormat="1"/>
    <row r="321" s="56" customFormat="1"/>
    <row r="322" s="56" customFormat="1"/>
    <row r="323" s="56" customFormat="1"/>
    <row r="324" s="56" customFormat="1"/>
    <row r="325" s="56" customFormat="1"/>
    <row r="326" s="56" customFormat="1"/>
    <row r="327" s="56" customFormat="1"/>
    <row r="328" s="56" customFormat="1"/>
    <row r="329" s="56" customFormat="1"/>
    <row r="330" s="56" customFormat="1"/>
    <row r="331" s="56" customFormat="1"/>
    <row r="332" s="56" customFormat="1"/>
    <row r="333" s="56" customFormat="1"/>
    <row r="334" s="56" customFormat="1"/>
    <row r="335" s="56" customFormat="1"/>
    <row r="336" s="56" customFormat="1"/>
    <row r="337" s="56" customFormat="1"/>
    <row r="338" s="56" customFormat="1"/>
    <row r="339" s="56" customFormat="1"/>
    <row r="340" s="56" customFormat="1"/>
    <row r="341" s="56" customFormat="1"/>
    <row r="342" s="56" customFormat="1"/>
    <row r="343" s="56" customFormat="1"/>
    <row r="344" s="56" customFormat="1"/>
    <row r="345" s="56" customFormat="1"/>
    <row r="346" s="56" customFormat="1"/>
    <row r="347" s="56" customFormat="1"/>
    <row r="348" s="56" customFormat="1"/>
    <row r="349" s="56" customFormat="1"/>
    <row r="350" s="56" customFormat="1"/>
    <row r="351" s="56" customFormat="1"/>
    <row r="352" s="56" customFormat="1"/>
    <row r="353" s="56" customFormat="1"/>
    <row r="354" s="56" customFormat="1"/>
    <row r="355" s="56" customFormat="1"/>
    <row r="356" s="56" customFormat="1"/>
    <row r="357" s="56" customFormat="1"/>
    <row r="358" s="56" customFormat="1"/>
    <row r="359" s="56" customFormat="1"/>
    <row r="360" s="56" customFormat="1"/>
    <row r="361" s="56" customFormat="1"/>
    <row r="362" s="56" customFormat="1"/>
    <row r="363" s="56" customFormat="1"/>
    <row r="364" s="56" customFormat="1"/>
    <row r="365" s="56" customFormat="1"/>
    <row r="366" s="56" customFormat="1"/>
    <row r="367" s="56" customFormat="1"/>
    <row r="368" s="56" customFormat="1"/>
    <row r="369" s="56" customFormat="1"/>
    <row r="370" s="56" customFormat="1"/>
    <row r="371" s="56" customFormat="1"/>
    <row r="372" s="56" customFormat="1"/>
    <row r="373" s="56" customFormat="1"/>
    <row r="374" s="56" customFormat="1"/>
    <row r="375" s="56" customFormat="1"/>
    <row r="376" s="56" customFormat="1"/>
    <row r="377" s="56" customFormat="1"/>
    <row r="378" s="56" customFormat="1"/>
    <row r="379" s="56" customFormat="1"/>
    <row r="380" s="56" customFormat="1"/>
    <row r="381" s="56" customFormat="1"/>
    <row r="382" s="56" customFormat="1"/>
    <row r="383" s="56" customFormat="1"/>
    <row r="384" s="56" customFormat="1"/>
    <row r="385" s="56" customFormat="1"/>
    <row r="386" s="56" customFormat="1"/>
    <row r="387" s="56" customFormat="1"/>
    <row r="388" s="56" customFormat="1"/>
    <row r="389" s="56" customFormat="1"/>
    <row r="390" s="56" customFormat="1"/>
    <row r="391" s="56" customFormat="1"/>
    <row r="392" s="56" customFormat="1"/>
    <row r="393" s="56" customFormat="1"/>
    <row r="394" s="56" customFormat="1"/>
    <row r="395" s="56" customFormat="1"/>
    <row r="396" s="56" customFormat="1"/>
    <row r="397" s="56" customFormat="1"/>
    <row r="398" s="56" customFormat="1"/>
    <row r="399" s="56" customFormat="1"/>
    <row r="400" s="56" customFormat="1"/>
    <row r="401" s="56" customFormat="1"/>
    <row r="402" s="56" customFormat="1"/>
    <row r="403" s="56" customFormat="1"/>
    <row r="404" s="56" customFormat="1"/>
    <row r="405" s="56" customFormat="1"/>
    <row r="406" s="56" customFormat="1"/>
    <row r="407" s="56" customFormat="1"/>
    <row r="408" s="56" customFormat="1"/>
    <row r="409" s="56" customFormat="1"/>
    <row r="410" s="56" customFormat="1"/>
    <row r="411" s="56" customFormat="1"/>
    <row r="412" s="56" customFormat="1"/>
    <row r="413" s="56" customFormat="1"/>
    <row r="414" s="56" customFormat="1"/>
    <row r="415" s="56" customFormat="1"/>
    <row r="416" s="56" customFormat="1"/>
    <row r="417" s="56" customFormat="1"/>
    <row r="418" s="56" customFormat="1"/>
    <row r="419" s="56" customFormat="1"/>
    <row r="420" s="56" customFormat="1"/>
    <row r="421" s="56" customFormat="1"/>
    <row r="422" s="56" customFormat="1"/>
    <row r="423" s="56" customFormat="1"/>
    <row r="424" s="56" customFormat="1"/>
    <row r="425" s="56" customFormat="1"/>
    <row r="426" s="56" customFormat="1"/>
    <row r="427" s="56" customFormat="1"/>
    <row r="428" s="56" customFormat="1"/>
    <row r="429" s="56" customFormat="1"/>
    <row r="430" s="56" customFormat="1"/>
    <row r="431" s="56" customFormat="1"/>
    <row r="432" s="56" customFormat="1"/>
    <row r="433" s="56" customFormat="1"/>
    <row r="434" s="56" customFormat="1"/>
    <row r="435" s="56" customFormat="1"/>
    <row r="436" s="56" customFormat="1"/>
    <row r="437" s="56" customFormat="1"/>
    <row r="438" s="56" customFormat="1"/>
    <row r="439" s="56" customFormat="1"/>
    <row r="440" s="56" customFormat="1"/>
    <row r="441" s="56" customFormat="1"/>
    <row r="442" s="56" customFormat="1"/>
    <row r="443" s="56" customFormat="1"/>
    <row r="444" s="56" customFormat="1"/>
    <row r="445" s="56" customFormat="1"/>
    <row r="446" s="56" customFormat="1"/>
    <row r="447" s="56" customFormat="1"/>
    <row r="448" s="56" customFormat="1"/>
    <row r="449" s="56" customFormat="1"/>
    <row r="450" s="56" customFormat="1"/>
    <row r="451" s="56" customFormat="1"/>
    <row r="452" s="56" customFormat="1"/>
    <row r="453" s="56" customFormat="1"/>
    <row r="454" s="56" customFormat="1"/>
    <row r="455" s="56" customFormat="1"/>
    <row r="456" s="56" customFormat="1"/>
    <row r="457" s="56" customFormat="1"/>
    <row r="458" s="56" customFormat="1"/>
    <row r="459" s="56" customFormat="1"/>
    <row r="460" s="56" customFormat="1"/>
    <row r="461" s="56" customFormat="1"/>
    <row r="462" s="56" customFormat="1"/>
    <row r="463" s="56" customFormat="1"/>
    <row r="464" s="56" customFormat="1"/>
    <row r="465" s="56" customFormat="1"/>
    <row r="466" s="56" customFormat="1"/>
    <row r="467" s="56" customFormat="1"/>
    <row r="468" s="56" customFormat="1"/>
    <row r="469" s="56" customFormat="1"/>
    <row r="470" s="56" customFormat="1"/>
    <row r="471" s="56" customFormat="1"/>
    <row r="472" s="56" customFormat="1"/>
    <row r="473" s="56" customFormat="1"/>
    <row r="474" s="56" customFormat="1"/>
    <row r="475" s="56" customFormat="1"/>
    <row r="476" s="56" customFormat="1"/>
    <row r="477" s="56" customFormat="1"/>
    <row r="478" s="56" customFormat="1"/>
    <row r="479" s="56" customFormat="1"/>
    <row r="480" s="56" customFormat="1"/>
    <row r="481" s="56" customFormat="1"/>
    <row r="482" s="56" customFormat="1"/>
    <row r="483" s="56" customFormat="1"/>
    <row r="484" s="56" customFormat="1"/>
    <row r="485" s="56" customFormat="1"/>
    <row r="486" s="56" customFormat="1"/>
    <row r="487" s="56" customFormat="1"/>
    <row r="488" s="56" customFormat="1"/>
    <row r="489" s="56" customFormat="1"/>
    <row r="490" s="56" customFormat="1"/>
    <row r="491" s="56" customFormat="1"/>
    <row r="492" s="56" customFormat="1"/>
    <row r="493" s="56" customFormat="1"/>
    <row r="494" s="56" customFormat="1"/>
    <row r="495" s="56" customFormat="1"/>
    <row r="496" s="56" customFormat="1"/>
    <row r="497" s="56" customFormat="1"/>
    <row r="498" s="56" customFormat="1"/>
    <row r="499" s="56" customFormat="1"/>
    <row r="500" s="56" customFormat="1"/>
    <row r="501" s="56" customFormat="1"/>
    <row r="502" s="56" customFormat="1"/>
    <row r="503" s="56" customFormat="1"/>
    <row r="504" s="56" customFormat="1"/>
    <row r="505" s="56" customFormat="1"/>
    <row r="506" s="56" customFormat="1"/>
    <row r="507" s="56" customFormat="1"/>
    <row r="508" s="56" customFormat="1"/>
    <row r="509" s="56" customFormat="1"/>
    <row r="510" s="56" customFormat="1"/>
    <row r="511" s="56" customFormat="1"/>
    <row r="512" s="56" customFormat="1"/>
    <row r="513" s="56" customFormat="1"/>
    <row r="514" s="56" customFormat="1"/>
    <row r="515" s="56" customFormat="1"/>
    <row r="516" s="56" customFormat="1"/>
    <row r="517" s="56" customFormat="1"/>
    <row r="518" s="56" customFormat="1"/>
    <row r="519" s="56" customFormat="1"/>
    <row r="520" s="56" customFormat="1"/>
    <row r="521" s="56" customFormat="1"/>
    <row r="522" s="56" customFormat="1"/>
    <row r="523" s="56" customFormat="1"/>
    <row r="524" s="56" customFormat="1"/>
    <row r="525" s="56" customFormat="1"/>
    <row r="526" s="56" customFormat="1"/>
    <row r="527" s="56" customFormat="1"/>
    <row r="528" s="56" customFormat="1"/>
    <row r="529" s="56" customFormat="1"/>
    <row r="530" s="56" customFormat="1"/>
    <row r="531" s="56" customFormat="1"/>
    <row r="532" s="56" customFormat="1"/>
    <row r="533" s="56" customFormat="1"/>
    <row r="534" s="56" customFormat="1"/>
    <row r="535" s="56" customFormat="1"/>
    <row r="536" s="56" customFormat="1"/>
    <row r="537" s="56" customFormat="1"/>
    <row r="538" s="56" customFormat="1"/>
    <row r="539" s="56" customFormat="1"/>
    <row r="540" s="56" customFormat="1"/>
    <row r="541" s="56" customFormat="1"/>
    <row r="542" s="56" customFormat="1"/>
    <row r="543" s="56" customFormat="1"/>
    <row r="544" s="56" customFormat="1"/>
    <row r="545" s="56" customFormat="1"/>
    <row r="546" s="56" customFormat="1"/>
    <row r="547" s="56" customFormat="1"/>
    <row r="548" s="56" customFormat="1"/>
    <row r="549" s="56" customFormat="1"/>
    <row r="550" s="56" customFormat="1"/>
    <row r="551" s="56" customFormat="1"/>
    <row r="552" s="56" customFormat="1"/>
    <row r="553" s="56" customFormat="1"/>
    <row r="554" s="56" customFormat="1"/>
    <row r="555" s="56" customFormat="1"/>
    <row r="556" s="56" customFormat="1"/>
    <row r="557" s="56" customFormat="1"/>
    <row r="558" s="56" customFormat="1"/>
    <row r="559" s="56" customFormat="1"/>
    <row r="560" s="56" customFormat="1"/>
    <row r="561" s="56" customFormat="1"/>
    <row r="562" s="56" customFormat="1"/>
    <row r="563" s="56" customFormat="1"/>
    <row r="564" s="56" customFormat="1"/>
    <row r="565" s="56" customFormat="1"/>
    <row r="566" s="56" customFormat="1"/>
    <row r="567" s="56" customFormat="1"/>
    <row r="568" s="56" customFormat="1"/>
    <row r="569" s="56" customFormat="1"/>
    <row r="570" s="56" customFormat="1"/>
    <row r="571" s="56" customFormat="1"/>
    <row r="572" s="56" customFormat="1"/>
    <row r="573" s="56" customFormat="1"/>
    <row r="574" s="56" customFormat="1"/>
    <row r="575" s="56" customFormat="1"/>
    <row r="576" s="56" customFormat="1"/>
    <row r="577" s="56" customFormat="1"/>
    <row r="578" s="56" customFormat="1"/>
    <row r="579" s="56" customFormat="1"/>
    <row r="580" s="56" customFormat="1"/>
    <row r="581" s="56" customFormat="1"/>
    <row r="582" s="56" customFormat="1"/>
    <row r="583" s="56" customFormat="1"/>
    <row r="584" s="56" customFormat="1"/>
    <row r="585" s="56" customFormat="1"/>
    <row r="586" s="56" customFormat="1"/>
    <row r="587" s="56" customFormat="1"/>
    <row r="588" s="56" customFormat="1"/>
    <row r="589" s="56" customFormat="1"/>
    <row r="590" s="56" customFormat="1"/>
    <row r="591" s="56" customFormat="1"/>
    <row r="592" s="56" customFormat="1"/>
    <row r="593" s="56" customFormat="1"/>
    <row r="594" s="56" customFormat="1"/>
    <row r="595" s="56" customFormat="1"/>
    <row r="596" s="56" customFormat="1"/>
    <row r="597" s="56" customFormat="1"/>
    <row r="598" s="56" customFormat="1"/>
    <row r="599" s="56" customFormat="1"/>
    <row r="600" s="56" customFormat="1"/>
    <row r="601" s="56" customFormat="1"/>
    <row r="602" s="56" customFormat="1"/>
    <row r="603" s="56" customFormat="1"/>
    <row r="604" s="56" customFormat="1"/>
    <row r="605" s="56" customFormat="1"/>
    <row r="606" s="56" customFormat="1"/>
    <row r="607" s="56" customFormat="1"/>
    <row r="608" s="56" customFormat="1"/>
    <row r="609" s="56" customFormat="1"/>
    <row r="610" s="56" customFormat="1"/>
    <row r="611" s="56" customFormat="1"/>
    <row r="612" s="56" customFormat="1"/>
    <row r="613" s="56" customFormat="1"/>
    <row r="614" s="56" customFormat="1"/>
    <row r="615" s="56" customFormat="1"/>
    <row r="616" s="56" customFormat="1"/>
    <row r="617" s="56" customFormat="1"/>
    <row r="618" s="56" customFormat="1"/>
    <row r="619" s="56" customFormat="1"/>
    <row r="620" s="56" customFormat="1"/>
    <row r="621" s="56" customFormat="1"/>
    <row r="622" s="56" customFormat="1"/>
    <row r="623" s="56" customFormat="1"/>
    <row r="624" s="56" customFormat="1"/>
    <row r="625" s="56" customFormat="1"/>
    <row r="626" s="56" customFormat="1"/>
    <row r="627" s="56" customFormat="1"/>
    <row r="628" s="56" customFormat="1"/>
    <row r="629" s="56" customFormat="1"/>
    <row r="630" s="56" customFormat="1"/>
    <row r="631" s="56" customFormat="1"/>
    <row r="632" s="56" customFormat="1"/>
    <row r="633" s="56" customFormat="1"/>
    <row r="634" s="56" customFormat="1"/>
    <row r="635" s="56" customFormat="1"/>
    <row r="636" s="56" customFormat="1"/>
    <row r="637" s="56" customFormat="1"/>
    <row r="638" s="56" customFormat="1"/>
    <row r="639" s="56" customFormat="1"/>
    <row r="640" s="56" customFormat="1"/>
    <row r="641" s="56" customFormat="1"/>
    <row r="642" s="56" customFormat="1"/>
    <row r="643" s="56" customFormat="1"/>
    <row r="644" s="56" customFormat="1"/>
    <row r="645" s="56" customFormat="1"/>
    <row r="646" s="56" customFormat="1"/>
    <row r="647" s="56" customFormat="1"/>
    <row r="648" s="56" customFormat="1"/>
    <row r="649" s="56" customFormat="1"/>
    <row r="650" s="56" customFormat="1"/>
    <row r="651" s="56" customFormat="1"/>
    <row r="652" s="56" customFormat="1"/>
    <row r="653" s="56" customFormat="1"/>
    <row r="654" s="56" customFormat="1"/>
    <row r="655" s="56" customFormat="1"/>
    <row r="656" s="56" customFormat="1"/>
    <row r="657" s="56" customFormat="1"/>
    <row r="658" s="56" customFormat="1"/>
    <row r="659" s="56" customFormat="1"/>
    <row r="660" s="56" customFormat="1"/>
    <row r="661" s="56" customFormat="1"/>
    <row r="662" s="56" customFormat="1"/>
    <row r="663" s="56" customFormat="1"/>
    <row r="664" s="56" customFormat="1"/>
    <row r="665" s="56" customFormat="1"/>
  </sheetData>
  <mergeCells count="15">
    <mergeCell ref="C9:C13"/>
    <mergeCell ref="D9:D13"/>
    <mergeCell ref="B44:H44"/>
    <mergeCell ref="B45:H45"/>
    <mergeCell ref="G30:H30"/>
    <mergeCell ref="B30:B31"/>
    <mergeCell ref="C30:D30"/>
    <mergeCell ref="B29:E29"/>
    <mergeCell ref="E30:F30"/>
    <mergeCell ref="B39:H39"/>
    <mergeCell ref="B40:H40"/>
    <mergeCell ref="B41:H41"/>
    <mergeCell ref="B42:H42"/>
    <mergeCell ref="B43:H43"/>
    <mergeCell ref="B9:B13"/>
  </mergeCells>
  <phoneticPr fontId="14" type="noConversion"/>
  <printOptions horizontalCentered="1"/>
  <pageMargins left="0.23622047244094491" right="0.23622047244094491" top="0.74803149606299213" bottom="0.74803149606299213" header="0.31496062992125984" footer="0.31496062992125984"/>
  <pageSetup paperSize="9" scale="6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pageSetUpPr fitToPage="1"/>
  </sheetPr>
  <dimension ref="B4:J57"/>
  <sheetViews>
    <sheetView view="pageBreakPreview" zoomScale="85" zoomScaleNormal="100" zoomScaleSheetLayoutView="85" workbookViewId="0"/>
  </sheetViews>
  <sheetFormatPr defaultColWidth="9.140625" defaultRowHeight="15"/>
  <cols>
    <col min="1" max="1" width="2.85546875" style="1" customWidth="1"/>
    <col min="2" max="2" width="61.7109375" style="1" customWidth="1"/>
    <col min="3" max="4" width="15.28515625" style="1" bestFit="1" customWidth="1"/>
    <col min="5" max="5" width="10.140625" style="1" customWidth="1"/>
    <col min="6" max="6" width="4.7109375" style="1" customWidth="1"/>
    <col min="7" max="7" width="58.140625" style="1" customWidth="1"/>
    <col min="8" max="9" width="15.28515625" style="1" bestFit="1" customWidth="1"/>
    <col min="10" max="10" width="10.140625" style="1" customWidth="1"/>
    <col min="11" max="11" width="2.42578125" style="1" customWidth="1"/>
    <col min="12" max="16384" width="9.140625" style="1"/>
  </cols>
  <sheetData>
    <row r="4" spans="2:10" ht="35.25" customHeight="1"/>
    <row r="6" spans="2:10">
      <c r="B6" s="1081" t="s">
        <v>44</v>
      </c>
      <c r="C6" s="1081"/>
      <c r="D6" s="1081"/>
      <c r="E6" s="1081"/>
      <c r="G6" s="1081" t="s">
        <v>44</v>
      </c>
      <c r="H6" s="1081"/>
      <c r="I6" s="1081"/>
      <c r="J6" s="1081"/>
    </row>
    <row r="7" spans="2:10" ht="30" customHeight="1">
      <c r="B7" s="52" t="s">
        <v>45</v>
      </c>
      <c r="C7" s="53" t="s">
        <v>46</v>
      </c>
      <c r="D7" s="53" t="s">
        <v>47</v>
      </c>
      <c r="E7" s="889" t="s">
        <v>5</v>
      </c>
      <c r="F7" s="55"/>
      <c r="G7" s="52" t="s">
        <v>48</v>
      </c>
      <c r="H7" s="53" t="str">
        <f>C7</f>
        <v>Mar-25</v>
      </c>
      <c r="I7" s="53" t="str">
        <f>D7</f>
        <v>Mar-24</v>
      </c>
      <c r="J7" s="54" t="s">
        <v>5</v>
      </c>
    </row>
    <row r="8" spans="2:10" ht="24" customHeight="1">
      <c r="B8" s="427" t="s">
        <v>49</v>
      </c>
      <c r="C8" s="621">
        <v>16146351</v>
      </c>
      <c r="D8" s="621">
        <v>13041808</v>
      </c>
      <c r="E8" s="888">
        <v>23.8</v>
      </c>
      <c r="F8" s="56"/>
      <c r="G8" s="427" t="s">
        <v>49</v>
      </c>
      <c r="H8" s="625">
        <v>10879856</v>
      </c>
      <c r="I8" s="625">
        <v>10342380</v>
      </c>
      <c r="J8" s="464">
        <v>5.1968309035251181</v>
      </c>
    </row>
    <row r="9" spans="2:10">
      <c r="B9" s="428" t="s">
        <v>50</v>
      </c>
      <c r="C9" s="465">
        <v>6055823</v>
      </c>
      <c r="D9" s="465">
        <v>4161939</v>
      </c>
      <c r="E9" s="622">
        <v>45.5</v>
      </c>
      <c r="F9" s="56"/>
      <c r="G9" s="85" t="s">
        <v>51</v>
      </c>
      <c r="H9" s="626">
        <v>433322</v>
      </c>
      <c r="I9" s="626">
        <v>411102</v>
      </c>
      <c r="J9" s="622">
        <v>5.4049846510111799</v>
      </c>
    </row>
    <row r="10" spans="2:10">
      <c r="B10" s="428" t="s">
        <v>52</v>
      </c>
      <c r="C10" s="466">
        <v>1371</v>
      </c>
      <c r="D10" s="466">
        <v>623</v>
      </c>
      <c r="E10" s="622">
        <v>120.1</v>
      </c>
      <c r="F10" s="56"/>
      <c r="G10" s="85" t="s">
        <v>53</v>
      </c>
      <c r="H10" s="626">
        <v>1310</v>
      </c>
      <c r="I10" s="626">
        <v>0</v>
      </c>
      <c r="J10" s="622">
        <v>0</v>
      </c>
    </row>
    <row r="11" spans="2:10">
      <c r="B11" s="428" t="s">
        <v>54</v>
      </c>
      <c r="C11" s="466">
        <v>823</v>
      </c>
      <c r="D11" s="466">
        <v>9</v>
      </c>
      <c r="E11" s="622">
        <v>0</v>
      </c>
      <c r="F11" s="56"/>
      <c r="G11" s="85" t="s">
        <v>55</v>
      </c>
      <c r="H11" s="626">
        <v>2367173</v>
      </c>
      <c r="I11" s="626">
        <v>2324423</v>
      </c>
      <c r="J11" s="622">
        <v>1.8391661070295662</v>
      </c>
    </row>
    <row r="12" spans="2:10">
      <c r="B12" s="430" t="s">
        <v>56</v>
      </c>
      <c r="C12" s="466">
        <v>4004184</v>
      </c>
      <c r="D12" s="466">
        <v>3962702</v>
      </c>
      <c r="E12" s="622">
        <v>1</v>
      </c>
      <c r="F12" s="56"/>
      <c r="G12" s="85" t="s">
        <v>57</v>
      </c>
      <c r="H12" s="626">
        <v>124048</v>
      </c>
      <c r="I12" s="626">
        <v>83482</v>
      </c>
      <c r="J12" s="622">
        <v>48.592510960446567</v>
      </c>
    </row>
    <row r="13" spans="2:10">
      <c r="B13" s="428" t="s">
        <v>58</v>
      </c>
      <c r="C13" s="466">
        <v>147684</v>
      </c>
      <c r="D13" s="466">
        <v>82278</v>
      </c>
      <c r="E13" s="622">
        <v>79.5</v>
      </c>
      <c r="F13" s="56"/>
      <c r="G13" s="85" t="s">
        <v>59</v>
      </c>
      <c r="H13" s="626">
        <v>335851</v>
      </c>
      <c r="I13" s="626">
        <v>302345</v>
      </c>
      <c r="J13" s="622">
        <v>11.082042038069083</v>
      </c>
    </row>
    <row r="14" spans="2:10">
      <c r="B14" s="430" t="s">
        <v>60</v>
      </c>
      <c r="C14" s="466" t="s">
        <v>61</v>
      </c>
      <c r="D14" s="466" t="s">
        <v>62</v>
      </c>
      <c r="E14" s="622" t="s">
        <v>21</v>
      </c>
      <c r="F14" s="56"/>
      <c r="G14" s="85" t="s">
        <v>63</v>
      </c>
      <c r="H14" s="626">
        <v>695718</v>
      </c>
      <c r="I14" s="626">
        <v>1231205</v>
      </c>
      <c r="J14" s="622">
        <v>-43.492919538176011</v>
      </c>
    </row>
    <row r="15" spans="2:10">
      <c r="B15" s="430" t="s">
        <v>64</v>
      </c>
      <c r="C15" s="466">
        <v>11212</v>
      </c>
      <c r="D15" s="466">
        <v>10609</v>
      </c>
      <c r="E15" s="622">
        <v>5.7</v>
      </c>
      <c r="F15" s="56"/>
      <c r="G15" s="85" t="s">
        <v>65</v>
      </c>
      <c r="H15" s="626">
        <v>2276552</v>
      </c>
      <c r="I15" s="626">
        <v>2025110</v>
      </c>
      <c r="J15" s="622">
        <v>12.416214427858229</v>
      </c>
    </row>
    <row r="16" spans="2:10">
      <c r="B16" s="431" t="s">
        <v>66</v>
      </c>
      <c r="C16" s="466">
        <v>309658</v>
      </c>
      <c r="D16" s="466">
        <v>283896</v>
      </c>
      <c r="E16" s="622">
        <v>9.1</v>
      </c>
      <c r="F16" s="56"/>
      <c r="G16" s="85" t="s">
        <v>67</v>
      </c>
      <c r="H16" s="626">
        <v>3875</v>
      </c>
      <c r="I16" s="626">
        <v>3878</v>
      </c>
      <c r="J16" s="622">
        <v>-7.7359463641046844E-2</v>
      </c>
    </row>
    <row r="17" spans="2:10">
      <c r="B17" s="431" t="s">
        <v>68</v>
      </c>
      <c r="C17" s="466">
        <v>678683</v>
      </c>
      <c r="D17" s="466">
        <v>217350</v>
      </c>
      <c r="E17" s="622">
        <v>212.3</v>
      </c>
      <c r="F17" s="56"/>
      <c r="G17" s="85" t="s">
        <v>69</v>
      </c>
      <c r="H17" s="626">
        <v>101987</v>
      </c>
      <c r="I17" s="626">
        <v>95383</v>
      </c>
      <c r="J17" s="622">
        <v>6.9236656427245968</v>
      </c>
    </row>
    <row r="18" spans="2:10">
      <c r="B18" s="432" t="s">
        <v>70</v>
      </c>
      <c r="C18" s="466">
        <v>1036524</v>
      </c>
      <c r="D18" s="466">
        <v>949674</v>
      </c>
      <c r="E18" s="622">
        <v>9.1</v>
      </c>
      <c r="F18" s="56"/>
      <c r="G18" s="85" t="s">
        <v>71</v>
      </c>
      <c r="H18" s="626">
        <v>31210</v>
      </c>
      <c r="I18" s="626">
        <v>44825</v>
      </c>
      <c r="J18" s="622">
        <v>-30.373675404350251</v>
      </c>
    </row>
    <row r="19" spans="2:10">
      <c r="B19" s="432" t="s">
        <v>72</v>
      </c>
      <c r="C19" s="466">
        <v>152931</v>
      </c>
      <c r="D19" s="466">
        <v>136324</v>
      </c>
      <c r="E19" s="622">
        <v>12.2</v>
      </c>
      <c r="F19" s="56"/>
      <c r="G19" s="85" t="s">
        <v>73</v>
      </c>
      <c r="H19" s="626">
        <v>155219</v>
      </c>
      <c r="I19" s="626">
        <v>179149</v>
      </c>
      <c r="J19" s="622">
        <v>-13.357596190880216</v>
      </c>
    </row>
    <row r="20" spans="2:10">
      <c r="B20" s="430" t="s">
        <v>74</v>
      </c>
      <c r="C20" s="466">
        <v>367403</v>
      </c>
      <c r="D20" s="466">
        <v>296128</v>
      </c>
      <c r="E20" s="622">
        <v>24.1</v>
      </c>
      <c r="F20" s="56"/>
      <c r="G20" s="85" t="s">
        <v>75</v>
      </c>
      <c r="H20" s="626">
        <v>123688</v>
      </c>
      <c r="I20" s="626">
        <v>113092</v>
      </c>
      <c r="J20" s="622">
        <v>9.3693629964984204</v>
      </c>
    </row>
    <row r="21" spans="2:10">
      <c r="B21" s="430" t="s">
        <v>76</v>
      </c>
      <c r="C21" s="466">
        <v>925888</v>
      </c>
      <c r="D21" s="466">
        <v>994618</v>
      </c>
      <c r="E21" s="622">
        <v>-6.9</v>
      </c>
      <c r="F21" s="56"/>
      <c r="G21" s="85" t="s">
        <v>77</v>
      </c>
      <c r="H21" s="626">
        <v>937032</v>
      </c>
      <c r="I21" s="626">
        <v>935322</v>
      </c>
      <c r="J21" s="622">
        <v>0.18282473843231895</v>
      </c>
    </row>
    <row r="22" spans="2:10">
      <c r="B22" s="430" t="s">
        <v>78</v>
      </c>
      <c r="C22" s="466">
        <v>70473</v>
      </c>
      <c r="D22" s="466">
        <v>63211</v>
      </c>
      <c r="E22" s="622">
        <v>11.5</v>
      </c>
      <c r="F22" s="56"/>
      <c r="G22" s="85" t="s">
        <v>79</v>
      </c>
      <c r="H22" s="626">
        <v>68695</v>
      </c>
      <c r="I22" s="626">
        <v>57502</v>
      </c>
      <c r="J22" s="622">
        <v>19.465409898786135</v>
      </c>
    </row>
    <row r="23" spans="2:10">
      <c r="B23" s="430" t="s">
        <v>53</v>
      </c>
      <c r="C23" s="466">
        <v>962</v>
      </c>
      <c r="D23" s="466">
        <v>621</v>
      </c>
      <c r="E23" s="622">
        <v>54.9</v>
      </c>
      <c r="F23" s="56"/>
      <c r="G23" s="431" t="s">
        <v>68</v>
      </c>
      <c r="H23" s="626">
        <v>711628</v>
      </c>
      <c r="I23" s="626">
        <v>214955</v>
      </c>
      <c r="J23" s="622">
        <v>231.05905887278735</v>
      </c>
    </row>
    <row r="24" spans="2:10">
      <c r="B24" s="430" t="s">
        <v>80</v>
      </c>
      <c r="C24" s="466">
        <v>2382732</v>
      </c>
      <c r="D24" s="466">
        <v>1881826</v>
      </c>
      <c r="E24" s="622">
        <v>26.6</v>
      </c>
      <c r="F24" s="56"/>
      <c r="G24" s="85" t="s">
        <v>81</v>
      </c>
      <c r="H24" s="626">
        <v>950775</v>
      </c>
      <c r="I24" s="626">
        <v>1199195</v>
      </c>
      <c r="J24" s="622">
        <v>-20.715563357085376</v>
      </c>
    </row>
    <row r="25" spans="2:10">
      <c r="B25" s="433" t="s">
        <v>82</v>
      </c>
      <c r="C25" s="467">
        <v>44094402</v>
      </c>
      <c r="D25" s="467">
        <v>44342348</v>
      </c>
      <c r="E25" s="434">
        <v>-0.6</v>
      </c>
      <c r="F25" s="56"/>
      <c r="G25" s="85" t="s">
        <v>83</v>
      </c>
      <c r="H25" s="627">
        <v>0</v>
      </c>
      <c r="I25" s="627">
        <v>0</v>
      </c>
      <c r="J25" s="622">
        <v>0</v>
      </c>
    </row>
    <row r="26" spans="2:10">
      <c r="B26" s="433" t="s">
        <v>84</v>
      </c>
      <c r="C26" s="467">
        <v>15685263</v>
      </c>
      <c r="D26" s="467">
        <v>15315121</v>
      </c>
      <c r="E26" s="434">
        <v>2.4</v>
      </c>
      <c r="F26" s="56"/>
      <c r="G26" s="438" t="s">
        <v>85</v>
      </c>
      <c r="H26" s="627">
        <v>870000</v>
      </c>
      <c r="I26" s="627">
        <v>580000</v>
      </c>
      <c r="J26" s="622">
        <v>50</v>
      </c>
    </row>
    <row r="27" spans="2:10">
      <c r="B27" s="428" t="s">
        <v>52</v>
      </c>
      <c r="C27" s="466">
        <v>547929</v>
      </c>
      <c r="D27" s="466">
        <v>529085</v>
      </c>
      <c r="E27" s="429">
        <v>3.6</v>
      </c>
      <c r="F27" s="56"/>
      <c r="G27" s="405" t="s">
        <v>86</v>
      </c>
      <c r="H27" s="627">
        <v>0</v>
      </c>
      <c r="I27" s="627">
        <v>0</v>
      </c>
      <c r="J27" s="622">
        <v>0</v>
      </c>
    </row>
    <row r="28" spans="2:10">
      <c r="B28" s="428" t="s">
        <v>87</v>
      </c>
      <c r="C28" s="466">
        <v>27362</v>
      </c>
      <c r="D28" s="466">
        <v>30603</v>
      </c>
      <c r="E28" s="429">
        <v>-10.6</v>
      </c>
      <c r="F28" s="56"/>
      <c r="G28" s="85" t="s">
        <v>88</v>
      </c>
      <c r="H28" s="627">
        <v>691773</v>
      </c>
      <c r="I28" s="404">
        <v>541412</v>
      </c>
      <c r="J28" s="622">
        <v>27.772010963923965</v>
      </c>
    </row>
    <row r="29" spans="2:10">
      <c r="B29" s="430" t="s">
        <v>56</v>
      </c>
      <c r="C29" s="466">
        <v>144776</v>
      </c>
      <c r="D29" s="466">
        <v>116180</v>
      </c>
      <c r="E29" s="429">
        <v>24.6</v>
      </c>
      <c r="F29" s="56"/>
      <c r="G29" s="437" t="s">
        <v>82</v>
      </c>
      <c r="H29" s="628">
        <v>23127371</v>
      </c>
      <c r="I29" s="628">
        <v>21404841</v>
      </c>
      <c r="J29" s="629">
        <v>8.0473851686167599</v>
      </c>
    </row>
    <row r="30" spans="2:10">
      <c r="B30" s="430" t="s">
        <v>89</v>
      </c>
      <c r="C30" s="466">
        <v>397462</v>
      </c>
      <c r="D30" s="466">
        <v>394364</v>
      </c>
      <c r="E30" s="429">
        <v>0.8</v>
      </c>
      <c r="F30" s="56"/>
      <c r="G30" s="438" t="s">
        <v>90</v>
      </c>
      <c r="H30" s="627">
        <v>629</v>
      </c>
      <c r="I30" s="627">
        <v>457</v>
      </c>
      <c r="J30" s="404">
        <v>37.636761487964996</v>
      </c>
    </row>
    <row r="31" spans="2:10">
      <c r="B31" s="430" t="s">
        <v>91</v>
      </c>
      <c r="C31" s="466" t="s">
        <v>61</v>
      </c>
      <c r="D31" s="466" t="s">
        <v>61</v>
      </c>
      <c r="E31" s="429" t="s">
        <v>61</v>
      </c>
      <c r="F31" s="56"/>
      <c r="G31" s="438" t="s">
        <v>55</v>
      </c>
      <c r="H31" s="626">
        <v>131485</v>
      </c>
      <c r="I31" s="626">
        <v>142380</v>
      </c>
      <c r="J31" s="630">
        <v>-7.6520578732968136</v>
      </c>
    </row>
    <row r="32" spans="2:10">
      <c r="B32" s="430" t="s">
        <v>64</v>
      </c>
      <c r="C32" s="466">
        <v>3600920</v>
      </c>
      <c r="D32" s="466">
        <v>3497351</v>
      </c>
      <c r="E32" s="429">
        <v>3</v>
      </c>
      <c r="F32" s="56"/>
      <c r="G32" s="438" t="s">
        <v>92</v>
      </c>
      <c r="H32" s="626">
        <v>1923957</v>
      </c>
      <c r="I32" s="626">
        <v>1895459</v>
      </c>
      <c r="J32" s="630">
        <v>1.5034880733373779</v>
      </c>
    </row>
    <row r="33" spans="2:10">
      <c r="B33" s="430" t="s">
        <v>66</v>
      </c>
      <c r="C33" s="466">
        <v>7223566</v>
      </c>
      <c r="D33" s="466">
        <v>6927010</v>
      </c>
      <c r="E33" s="429">
        <v>4.3</v>
      </c>
      <c r="F33" s="56"/>
      <c r="G33" s="438" t="s">
        <v>59</v>
      </c>
      <c r="H33" s="626">
        <v>280140</v>
      </c>
      <c r="I33" s="626">
        <v>291195</v>
      </c>
      <c r="J33" s="630">
        <v>-3.7964250759800144</v>
      </c>
    </row>
    <row r="34" spans="2:10">
      <c r="B34" s="431" t="s">
        <v>68</v>
      </c>
      <c r="C34" s="466">
        <v>624414</v>
      </c>
      <c r="D34" s="466">
        <v>479938</v>
      </c>
      <c r="E34" s="429">
        <v>30.1</v>
      </c>
      <c r="F34" s="56"/>
      <c r="G34" s="85" t="s">
        <v>63</v>
      </c>
      <c r="H34" s="626">
        <v>3230927</v>
      </c>
      <c r="I34" s="626">
        <v>3387589</v>
      </c>
      <c r="J34" s="630">
        <v>-4.6245869850209065</v>
      </c>
    </row>
    <row r="35" spans="2:10">
      <c r="B35" s="430" t="s">
        <v>93</v>
      </c>
      <c r="C35" s="466">
        <v>685365</v>
      </c>
      <c r="D35" s="466">
        <v>681846</v>
      </c>
      <c r="E35" s="429">
        <v>0.5</v>
      </c>
      <c r="F35" s="56"/>
      <c r="G35" s="85" t="s">
        <v>65</v>
      </c>
      <c r="H35" s="626">
        <v>12591846</v>
      </c>
      <c r="I35" s="626">
        <v>10602255</v>
      </c>
      <c r="J35" s="630">
        <v>18.76573427068109</v>
      </c>
    </row>
    <row r="36" spans="2:10">
      <c r="B36" s="430" t="s">
        <v>74</v>
      </c>
      <c r="C36" s="466">
        <v>95007</v>
      </c>
      <c r="D36" s="466">
        <v>164043</v>
      </c>
      <c r="E36" s="429">
        <v>-42.1</v>
      </c>
      <c r="F36" s="56"/>
      <c r="G36" s="438" t="s">
        <v>69</v>
      </c>
      <c r="H36" s="626">
        <v>1064674</v>
      </c>
      <c r="I36" s="626">
        <v>1063326</v>
      </c>
      <c r="J36" s="630">
        <v>0.12677203416449068</v>
      </c>
    </row>
    <row r="37" spans="2:10">
      <c r="B37" s="430" t="s">
        <v>94</v>
      </c>
      <c r="C37" s="466">
        <v>1160664</v>
      </c>
      <c r="D37" s="466">
        <v>1174175</v>
      </c>
      <c r="E37" s="429">
        <v>-1.2</v>
      </c>
      <c r="F37" s="56"/>
      <c r="G37" s="438" t="s">
        <v>73</v>
      </c>
      <c r="H37" s="626">
        <v>264556</v>
      </c>
      <c r="I37" s="626">
        <v>241294</v>
      </c>
      <c r="J37" s="630">
        <v>9.640521521463441</v>
      </c>
    </row>
    <row r="38" spans="2:10">
      <c r="B38" s="430" t="s">
        <v>95</v>
      </c>
      <c r="C38" s="466">
        <v>1177711</v>
      </c>
      <c r="D38" s="466">
        <v>1320526</v>
      </c>
      <c r="E38" s="429">
        <v>-10.8</v>
      </c>
      <c r="F38" s="56"/>
      <c r="G38" s="85" t="s">
        <v>96</v>
      </c>
      <c r="H38" s="626">
        <v>983572</v>
      </c>
      <c r="I38" s="626">
        <v>992252</v>
      </c>
      <c r="J38" s="630">
        <v>-0.87477777822568825</v>
      </c>
    </row>
    <row r="39" spans="2:10">
      <c r="B39" s="430" t="s">
        <v>78</v>
      </c>
      <c r="C39" s="466">
        <v>87</v>
      </c>
      <c r="D39" s="466" t="s">
        <v>61</v>
      </c>
      <c r="E39" s="429">
        <v>0</v>
      </c>
      <c r="F39" s="56"/>
      <c r="G39" s="438" t="s">
        <v>77</v>
      </c>
      <c r="H39" s="626">
        <v>185552</v>
      </c>
      <c r="I39" s="626">
        <v>142488</v>
      </c>
      <c r="J39" s="630">
        <v>30.222895963168828</v>
      </c>
    </row>
    <row r="40" spans="2:10">
      <c r="B40" s="433" t="s">
        <v>97</v>
      </c>
      <c r="C40" s="467">
        <v>3609112</v>
      </c>
      <c r="D40" s="467">
        <v>3577937</v>
      </c>
      <c r="E40" s="312">
        <v>0.9</v>
      </c>
      <c r="F40" s="56"/>
      <c r="G40" s="438" t="s">
        <v>79</v>
      </c>
      <c r="H40" s="626">
        <v>274300</v>
      </c>
      <c r="I40" s="626">
        <v>271004</v>
      </c>
      <c r="J40" s="630">
        <v>1.216218210801312</v>
      </c>
    </row>
    <row r="41" spans="2:10">
      <c r="B41" s="433" t="s">
        <v>98</v>
      </c>
      <c r="C41" s="467">
        <v>7819415</v>
      </c>
      <c r="D41" s="467">
        <v>8516697</v>
      </c>
      <c r="E41" s="312">
        <v>-8.1999999999999993</v>
      </c>
      <c r="F41" s="56"/>
      <c r="G41" s="431" t="s">
        <v>68</v>
      </c>
      <c r="H41" s="626">
        <v>273269</v>
      </c>
      <c r="I41" s="626">
        <v>170837</v>
      </c>
      <c r="J41" s="630">
        <v>59.958908199043528</v>
      </c>
    </row>
    <row r="42" spans="2:10">
      <c r="B42" s="433" t="s">
        <v>99</v>
      </c>
      <c r="C42" s="467">
        <v>16660760</v>
      </c>
      <c r="D42" s="467">
        <v>16623610</v>
      </c>
      <c r="E42" s="312">
        <v>0.2</v>
      </c>
      <c r="F42" s="56"/>
      <c r="G42" s="438" t="s">
        <v>81</v>
      </c>
      <c r="H42" s="626">
        <v>215274</v>
      </c>
      <c r="I42" s="626">
        <v>247021</v>
      </c>
      <c r="J42" s="630">
        <v>-12.851943761866401</v>
      </c>
    </row>
    <row r="43" spans="2:10">
      <c r="B43" s="435" t="s">
        <v>100</v>
      </c>
      <c r="C43" s="468">
        <v>319852</v>
      </c>
      <c r="D43" s="468">
        <v>308983</v>
      </c>
      <c r="E43" s="436">
        <v>3.5</v>
      </c>
      <c r="F43" s="56"/>
      <c r="G43" s="438" t="s">
        <v>83</v>
      </c>
      <c r="H43" s="626">
        <v>0</v>
      </c>
      <c r="I43" s="626" t="s">
        <v>61</v>
      </c>
      <c r="J43" s="630">
        <v>0</v>
      </c>
    </row>
    <row r="44" spans="2:10">
      <c r="B44" s="57" t="s">
        <v>101</v>
      </c>
      <c r="C44" s="623">
        <v>60240753</v>
      </c>
      <c r="D44" s="623">
        <v>57384156</v>
      </c>
      <c r="E44" s="624">
        <v>5</v>
      </c>
      <c r="F44" s="56"/>
      <c r="G44" s="438" t="s">
        <v>85</v>
      </c>
      <c r="H44" s="626">
        <v>735457</v>
      </c>
      <c r="I44" s="626">
        <v>1000588</v>
      </c>
      <c r="J44" s="630">
        <v>-26.497519458558372</v>
      </c>
    </row>
    <row r="45" spans="2:10">
      <c r="F45" s="56"/>
      <c r="G45" s="405" t="s">
        <v>86</v>
      </c>
      <c r="H45" s="626">
        <v>971733</v>
      </c>
      <c r="I45" s="626">
        <v>956696</v>
      </c>
      <c r="J45" s="630">
        <v>1.5717636532398993</v>
      </c>
    </row>
    <row r="46" spans="2:10">
      <c r="F46" s="56"/>
      <c r="G46" s="439" t="s">
        <v>102</v>
      </c>
      <c r="H46" s="628">
        <v>26233526</v>
      </c>
      <c r="I46" s="628">
        <v>25636935</v>
      </c>
      <c r="J46" s="631">
        <v>2.3270761500935988</v>
      </c>
    </row>
    <row r="47" spans="2:10">
      <c r="F47" s="56"/>
      <c r="G47" s="440" t="s">
        <v>103</v>
      </c>
      <c r="H47" s="626">
        <v>26272206</v>
      </c>
      <c r="I47" s="626">
        <v>25674718</v>
      </c>
      <c r="J47" s="404">
        <v>2.327145326386848</v>
      </c>
    </row>
    <row r="48" spans="2:10">
      <c r="F48" s="56"/>
      <c r="G48" s="441" t="s">
        <v>104</v>
      </c>
      <c r="H48" s="626">
        <v>12821758</v>
      </c>
      <c r="I48" s="626">
        <v>12821758</v>
      </c>
      <c r="J48" s="404">
        <v>0</v>
      </c>
    </row>
    <row r="49" spans="6:10">
      <c r="F49" s="55"/>
      <c r="G49" s="441" t="s">
        <v>105</v>
      </c>
      <c r="H49" s="626">
        <v>7693</v>
      </c>
      <c r="I49" s="626">
        <v>5595</v>
      </c>
      <c r="J49" s="404">
        <v>37.497765862377122</v>
      </c>
    </row>
    <row r="50" spans="6:10">
      <c r="G50" s="441" t="s">
        <v>106</v>
      </c>
      <c r="H50" s="626">
        <v>493031</v>
      </c>
      <c r="I50" s="626">
        <v>517408</v>
      </c>
      <c r="J50" s="404">
        <v>-4.7113689776733247</v>
      </c>
    </row>
    <row r="51" spans="6:10">
      <c r="G51" s="441" t="s">
        <v>107</v>
      </c>
      <c r="H51" s="626">
        <v>-120084</v>
      </c>
      <c r="I51" s="626">
        <v>-50044</v>
      </c>
      <c r="J51" s="404">
        <v>139.95683798257534</v>
      </c>
    </row>
    <row r="52" spans="6:10">
      <c r="G52" s="441" t="s">
        <v>108</v>
      </c>
      <c r="H52" s="626">
        <v>1766110</v>
      </c>
      <c r="I52" s="626">
        <v>1766110</v>
      </c>
      <c r="J52" s="404">
        <v>0</v>
      </c>
    </row>
    <row r="53" spans="6:10">
      <c r="G53" s="441" t="s">
        <v>109</v>
      </c>
      <c r="H53" s="627">
        <v>9363866</v>
      </c>
      <c r="I53" s="627">
        <v>9363866</v>
      </c>
      <c r="J53" s="404">
        <v>0</v>
      </c>
    </row>
    <row r="54" spans="6:10">
      <c r="G54" s="441" t="s">
        <v>110</v>
      </c>
      <c r="H54" s="627">
        <v>1250025</v>
      </c>
      <c r="I54" s="627">
        <v>1250025</v>
      </c>
      <c r="J54" s="404">
        <v>0</v>
      </c>
    </row>
    <row r="55" spans="6:10">
      <c r="G55" s="441" t="s">
        <v>111</v>
      </c>
      <c r="H55" s="626">
        <v>689807</v>
      </c>
      <c r="I55" s="626" t="s">
        <v>61</v>
      </c>
      <c r="J55" s="404">
        <v>0</v>
      </c>
    </row>
    <row r="56" spans="6:10">
      <c r="G56" s="442" t="s">
        <v>112</v>
      </c>
      <c r="H56" s="492">
        <v>-38680</v>
      </c>
      <c r="I56" s="492">
        <v>-37783</v>
      </c>
      <c r="J56" s="632">
        <v>2.3740835825635909</v>
      </c>
    </row>
    <row r="57" spans="6:10">
      <c r="G57" s="57" t="s">
        <v>101</v>
      </c>
      <c r="H57" s="633">
        <v>60240753</v>
      </c>
      <c r="I57" s="633">
        <v>57384156</v>
      </c>
      <c r="J57" s="634">
        <v>4.9780238991403936</v>
      </c>
    </row>
  </sheetData>
  <mergeCells count="2">
    <mergeCell ref="B6:E6"/>
    <mergeCell ref="G6:J6"/>
  </mergeCells>
  <conditionalFormatting sqref="C8:D8">
    <cfRule type="expression" dxfId="21" priority="3">
      <formula>"a3=""receita operacional"""</formula>
    </cfRule>
    <cfRule type="cellIs" dxfId="20" priority="4" operator="equal">
      <formula>"RECEITA OPERACIONAL"</formula>
    </cfRule>
  </conditionalFormatting>
  <conditionalFormatting sqref="H8:I8">
    <cfRule type="expression" dxfId="19" priority="1">
      <formula>"a3=""receita operacional"""</formula>
    </cfRule>
    <cfRule type="cellIs" dxfId="18" priority="2" operator="equal">
      <formula>"RECEITA OPERACIONAL"</formula>
    </cfRule>
  </conditionalFormatting>
  <pageMargins left="0.25" right="0.25" top="0.75" bottom="0.75" header="0.3" footer="0.3"/>
  <pageSetup paperSize="9" scale="5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4">
    <pageSetUpPr fitToPage="1"/>
  </sheetPr>
  <dimension ref="B5:D120"/>
  <sheetViews>
    <sheetView zoomScale="85" zoomScaleNormal="85" zoomScaleSheetLayoutView="80" workbookViewId="0">
      <selection activeCell="B111" sqref="B111"/>
    </sheetView>
  </sheetViews>
  <sheetFormatPr defaultColWidth="9.140625" defaultRowHeight="14.25"/>
  <cols>
    <col min="1" max="1" width="2.42578125" style="797" customWidth="1"/>
    <col min="2" max="2" width="137.5703125" style="797" customWidth="1"/>
    <col min="3" max="4" width="16.7109375" style="797" customWidth="1"/>
    <col min="5" max="5" width="1.5703125" style="797" customWidth="1"/>
    <col min="6" max="8" width="9.140625" style="797"/>
    <col min="9" max="9" width="36.5703125" style="797" bestFit="1" customWidth="1"/>
    <col min="10" max="10" width="10.42578125" style="797" bestFit="1" customWidth="1"/>
    <col min="11" max="12" width="11" style="797" bestFit="1" customWidth="1"/>
    <col min="13" max="14" width="11.7109375" style="797" bestFit="1" customWidth="1"/>
    <col min="15" max="16384" width="9.140625" style="797"/>
  </cols>
  <sheetData>
    <row r="5" spans="2:4" ht="23.25" customHeight="1"/>
    <row r="6" spans="2:4">
      <c r="C6" s="559"/>
      <c r="D6" s="798" t="s">
        <v>44</v>
      </c>
    </row>
    <row r="7" spans="2:4" ht="15">
      <c r="B7" s="825"/>
      <c r="C7" s="993" t="s">
        <v>113</v>
      </c>
      <c r="D7" s="993" t="s">
        <v>114</v>
      </c>
    </row>
    <row r="8" spans="2:4" ht="15">
      <c r="B8" s="1082" t="s">
        <v>115</v>
      </c>
      <c r="C8" s="1082"/>
      <c r="D8" s="1082"/>
    </row>
    <row r="9" spans="2:4" ht="7.5" customHeight="1">
      <c r="B9" s="994"/>
      <c r="C9" s="995"/>
      <c r="D9" s="995"/>
    </row>
    <row r="10" spans="2:4" ht="15">
      <c r="B10" s="996" t="s">
        <v>116</v>
      </c>
      <c r="C10" s="997">
        <v>664667</v>
      </c>
      <c r="D10" s="997">
        <v>532190</v>
      </c>
    </row>
    <row r="11" spans="2:4" ht="7.5" customHeight="1">
      <c r="B11" s="998"/>
      <c r="C11" s="999"/>
      <c r="D11" s="999"/>
    </row>
    <row r="12" spans="2:4" ht="15">
      <c r="B12" s="996" t="s">
        <v>117</v>
      </c>
      <c r="C12" s="997">
        <f>SUM(C13:C39)+C10</f>
        <v>1720700</v>
      </c>
      <c r="D12" s="997">
        <f>SUM(D13:D39)+D10</f>
        <v>1550356</v>
      </c>
    </row>
    <row r="13" spans="2:4" ht="15">
      <c r="B13" s="1000" t="s">
        <v>118</v>
      </c>
      <c r="C13" s="1001">
        <v>684147</v>
      </c>
      <c r="D13" s="1001">
        <v>471223</v>
      </c>
    </row>
    <row r="14" spans="2:4" ht="15">
      <c r="B14" s="1000" t="s">
        <v>119</v>
      </c>
      <c r="C14" s="1001">
        <v>-36806</v>
      </c>
      <c r="D14" s="1001">
        <v>-33051</v>
      </c>
    </row>
    <row r="15" spans="2:4" ht="15">
      <c r="B15" s="1000" t="s">
        <v>120</v>
      </c>
      <c r="C15" s="1001">
        <v>-204960</v>
      </c>
      <c r="D15" s="1001">
        <v>-202886</v>
      </c>
    </row>
    <row r="16" spans="2:4" ht="15" hidden="1" customHeight="1">
      <c r="B16" s="1000"/>
      <c r="C16" s="1001">
        <v>0</v>
      </c>
      <c r="D16" s="1001">
        <v>0</v>
      </c>
    </row>
    <row r="17" spans="2:4" ht="15">
      <c r="B17" s="1000" t="s">
        <v>74</v>
      </c>
      <c r="C17" s="1001">
        <v>228982</v>
      </c>
      <c r="D17" s="1001">
        <v>146666</v>
      </c>
    </row>
    <row r="18" spans="2:4" ht="15">
      <c r="B18" s="1000" t="s">
        <v>92</v>
      </c>
      <c r="C18" s="1001">
        <v>41358</v>
      </c>
      <c r="D18" s="1001">
        <v>88059</v>
      </c>
    </row>
    <row r="19" spans="2:4" ht="15">
      <c r="B19" s="1000" t="s">
        <v>121</v>
      </c>
      <c r="C19" s="1001">
        <v>-100416</v>
      </c>
      <c r="D19" s="1001">
        <v>-81643</v>
      </c>
    </row>
    <row r="20" spans="2:4" ht="15">
      <c r="B20" s="1000" t="s">
        <v>122</v>
      </c>
      <c r="C20" s="1001">
        <v>59776</v>
      </c>
      <c r="D20" s="1001">
        <v>66582</v>
      </c>
    </row>
    <row r="21" spans="2:4" ht="15" customHeight="1">
      <c r="B21" s="1000" t="s">
        <v>123</v>
      </c>
      <c r="C21" s="1001">
        <v>46998</v>
      </c>
      <c r="D21" s="1001">
        <v>43343</v>
      </c>
    </row>
    <row r="22" spans="2:4" ht="15">
      <c r="B22" s="1000" t="s">
        <v>124</v>
      </c>
      <c r="C22" s="1001">
        <v>-24016</v>
      </c>
      <c r="D22" s="1001">
        <v>-18970</v>
      </c>
    </row>
    <row r="23" spans="2:4" ht="15">
      <c r="B23" s="1000" t="s">
        <v>125</v>
      </c>
      <c r="C23" s="1001">
        <v>15931</v>
      </c>
      <c r="D23" s="1001">
        <v>59964</v>
      </c>
    </row>
    <row r="24" spans="2:4" ht="15">
      <c r="B24" s="1000" t="s">
        <v>23</v>
      </c>
      <c r="C24" s="1001">
        <v>355020</v>
      </c>
      <c r="D24" s="1001">
        <v>364628</v>
      </c>
    </row>
    <row r="25" spans="2:4" ht="15">
      <c r="B25" s="1000" t="s">
        <v>126</v>
      </c>
      <c r="C25" s="1001">
        <v>20979</v>
      </c>
      <c r="D25" s="1001">
        <v>0</v>
      </c>
    </row>
    <row r="26" spans="2:4" ht="15">
      <c r="B26" s="1000" t="s">
        <v>127</v>
      </c>
      <c r="C26" s="1001">
        <v>2098</v>
      </c>
      <c r="D26" s="1001">
        <v>0</v>
      </c>
    </row>
    <row r="27" spans="2:4" ht="15">
      <c r="B27" s="1000" t="s">
        <v>128</v>
      </c>
      <c r="C27" s="1001">
        <v>70511</v>
      </c>
      <c r="D27" s="1001">
        <v>86021</v>
      </c>
    </row>
    <row r="28" spans="2:4" ht="15" hidden="1" customHeight="1">
      <c r="B28" s="1000"/>
      <c r="C28" s="1001">
        <v>0</v>
      </c>
      <c r="D28" s="1001">
        <v>0</v>
      </c>
    </row>
    <row r="29" spans="2:4" hidden="1">
      <c r="C29" s="1007">
        <v>0</v>
      </c>
      <c r="D29" s="1007">
        <v>0</v>
      </c>
    </row>
    <row r="30" spans="2:4" ht="15">
      <c r="B30" s="1000" t="s">
        <v>129</v>
      </c>
      <c r="C30" s="1001">
        <v>-181</v>
      </c>
      <c r="D30" s="1001">
        <v>-181</v>
      </c>
    </row>
    <row r="31" spans="2:4" ht="15">
      <c r="B31" s="1000" t="s">
        <v>68</v>
      </c>
      <c r="C31" s="1001">
        <v>-6704</v>
      </c>
      <c r="D31" s="1001">
        <v>12839</v>
      </c>
    </row>
    <row r="32" spans="2:4" hidden="1">
      <c r="C32" s="1001">
        <v>0</v>
      </c>
      <c r="D32" s="1001">
        <v>0</v>
      </c>
    </row>
    <row r="33" spans="2:4" ht="15">
      <c r="B33" s="1000" t="s">
        <v>130</v>
      </c>
      <c r="C33" s="1001">
        <v>1757</v>
      </c>
      <c r="D33" s="1001">
        <v>84</v>
      </c>
    </row>
    <row r="34" spans="2:4" ht="15">
      <c r="B34" s="1000" t="s">
        <v>131</v>
      </c>
      <c r="C34" s="1001">
        <v>2114</v>
      </c>
      <c r="D34" s="1001">
        <v>3533</v>
      </c>
    </row>
    <row r="35" spans="2:4" ht="15">
      <c r="B35" s="1000" t="s">
        <v>132</v>
      </c>
      <c r="C35" s="1001">
        <v>365</v>
      </c>
      <c r="D35" s="1001">
        <v>2169</v>
      </c>
    </row>
    <row r="36" spans="2:4" ht="18" customHeight="1">
      <c r="B36" s="1000" t="s">
        <v>133</v>
      </c>
      <c r="C36" s="1001">
        <v>18211</v>
      </c>
      <c r="D36" s="1001">
        <v>9837</v>
      </c>
    </row>
    <row r="37" spans="2:4" ht="15">
      <c r="B37" s="1000" t="s">
        <v>134</v>
      </c>
      <c r="C37" s="1001">
        <v>0</v>
      </c>
      <c r="D37" s="1001">
        <v>-51</v>
      </c>
    </row>
    <row r="38" spans="2:4" ht="15">
      <c r="B38" s="1000" t="s">
        <v>135</v>
      </c>
      <c r="C38" s="1001">
        <v>-109807</v>
      </c>
      <c r="D38" s="1001">
        <v>0</v>
      </c>
    </row>
    <row r="39" spans="2:4" ht="15">
      <c r="B39" s="1000" t="s">
        <v>136</v>
      </c>
      <c r="C39" s="1001">
        <v>-9324</v>
      </c>
      <c r="D39" s="1001">
        <v>0</v>
      </c>
    </row>
    <row r="40" spans="2:4" ht="15">
      <c r="B40" s="736"/>
      <c r="C40" s="826"/>
      <c r="D40" s="826"/>
    </row>
    <row r="41" spans="2:4" ht="15">
      <c r="B41" s="996" t="s">
        <v>137</v>
      </c>
      <c r="C41" s="997">
        <f>SUM(C42:C52)</f>
        <v>75705</v>
      </c>
      <c r="D41" s="997">
        <f>SUM(D42:D52)</f>
        <v>130477</v>
      </c>
    </row>
    <row r="42" spans="2:4" ht="15">
      <c r="B42" s="1000" t="s">
        <v>138</v>
      </c>
      <c r="C42" s="1001">
        <v>117931</v>
      </c>
      <c r="D42" s="1001">
        <v>98897</v>
      </c>
    </row>
    <row r="43" spans="2:4" ht="15">
      <c r="B43" s="1000" t="s">
        <v>139</v>
      </c>
      <c r="C43" s="1001">
        <v>3743</v>
      </c>
      <c r="D43" s="1001">
        <v>59208</v>
      </c>
    </row>
    <row r="44" spans="2:4" hidden="1">
      <c r="C44" s="1001">
        <v>0</v>
      </c>
      <c r="D44" s="1001">
        <v>0</v>
      </c>
    </row>
    <row r="45" spans="2:4" ht="15" customHeight="1">
      <c r="B45" s="1000" t="s">
        <v>89</v>
      </c>
      <c r="C45" s="1001">
        <v>6084</v>
      </c>
      <c r="D45" s="1001">
        <v>-1081</v>
      </c>
    </row>
    <row r="46" spans="2:4" ht="15" customHeight="1">
      <c r="B46" s="1000" t="s">
        <v>60</v>
      </c>
      <c r="C46" s="1001">
        <v>16849</v>
      </c>
      <c r="D46" s="1001">
        <v>-15444</v>
      </c>
    </row>
    <row r="47" spans="2:4" ht="15">
      <c r="B47" s="1000" t="s">
        <v>140</v>
      </c>
      <c r="C47" s="1001">
        <v>10981</v>
      </c>
      <c r="D47" s="1001">
        <v>-7045</v>
      </c>
    </row>
    <row r="48" spans="2:4" ht="16.5" customHeight="1">
      <c r="B48" s="1000" t="s">
        <v>72</v>
      </c>
      <c r="C48" s="1001">
        <v>-16607</v>
      </c>
      <c r="D48" s="1001">
        <v>-18665</v>
      </c>
    </row>
    <row r="49" spans="2:4" ht="15">
      <c r="B49" s="1000" t="s">
        <v>141</v>
      </c>
      <c r="C49" s="1001">
        <v>-53651</v>
      </c>
      <c r="D49" s="1001">
        <v>-59822</v>
      </c>
    </row>
    <row r="50" spans="2:4" ht="15">
      <c r="B50" s="1000" t="s">
        <v>142</v>
      </c>
      <c r="C50" s="1001">
        <v>-1935</v>
      </c>
      <c r="D50" s="1001">
        <v>76665</v>
      </c>
    </row>
    <row r="51" spans="2:4" ht="15">
      <c r="B51" s="1000" t="s">
        <v>78</v>
      </c>
      <c r="C51" s="1001">
        <v>-7349</v>
      </c>
      <c r="D51" s="1001">
        <v>-2768</v>
      </c>
    </row>
    <row r="52" spans="2:4" ht="15">
      <c r="B52" s="1000" t="s">
        <v>53</v>
      </c>
      <c r="C52" s="1001">
        <v>-341</v>
      </c>
      <c r="D52" s="1001">
        <v>532</v>
      </c>
    </row>
    <row r="53" spans="2:4" ht="15">
      <c r="B53" s="1002"/>
      <c r="C53" s="1003"/>
      <c r="D53" s="1003"/>
    </row>
    <row r="54" spans="2:4" ht="15">
      <c r="B54" s="996" t="s">
        <v>143</v>
      </c>
      <c r="C54" s="997">
        <f>SUM(C55:C65)</f>
        <v>-338517</v>
      </c>
      <c r="D54" s="997">
        <f>SUM(D55:D65)</f>
        <v>-354685</v>
      </c>
    </row>
    <row r="55" spans="2:4" ht="15" customHeight="1">
      <c r="B55" s="1000" t="s">
        <v>51</v>
      </c>
      <c r="C55" s="1001">
        <v>21608</v>
      </c>
      <c r="D55" s="1001">
        <v>57677</v>
      </c>
    </row>
    <row r="56" spans="2:4" ht="15" customHeight="1">
      <c r="B56" s="1000" t="s">
        <v>53</v>
      </c>
      <c r="C56" s="1001">
        <v>1310</v>
      </c>
      <c r="D56" s="1001">
        <v>0</v>
      </c>
    </row>
    <row r="57" spans="2:4" ht="15" customHeight="1">
      <c r="B57" s="1000" t="s">
        <v>55</v>
      </c>
      <c r="C57" s="1001">
        <v>-63474</v>
      </c>
      <c r="D57" s="1001">
        <v>-28011</v>
      </c>
    </row>
    <row r="58" spans="2:4" ht="15" customHeight="1">
      <c r="B58" s="1000" t="s">
        <v>144</v>
      </c>
      <c r="C58" s="1001">
        <v>303631</v>
      </c>
      <c r="D58" s="1001">
        <v>106928</v>
      </c>
    </row>
    <row r="59" spans="2:4" ht="15" customHeight="1">
      <c r="B59" s="1000" t="s">
        <v>145</v>
      </c>
      <c r="C59" s="1001">
        <v>-51824</v>
      </c>
      <c r="D59" s="1001">
        <v>-57622</v>
      </c>
    </row>
    <row r="60" spans="2:4" ht="16.5" customHeight="1">
      <c r="B60" s="1000" t="s">
        <v>146</v>
      </c>
      <c r="C60" s="1001">
        <v>-13615</v>
      </c>
      <c r="D60" s="1001">
        <v>1350</v>
      </c>
    </row>
    <row r="61" spans="2:4" ht="15">
      <c r="B61" s="1000" t="s">
        <v>147</v>
      </c>
      <c r="C61" s="1001">
        <v>-52244</v>
      </c>
      <c r="D61" s="1001">
        <v>-51961</v>
      </c>
    </row>
    <row r="62" spans="2:4" ht="18.75" customHeight="1">
      <c r="B62" s="1000" t="s">
        <v>148</v>
      </c>
      <c r="C62" s="1001">
        <v>-28443</v>
      </c>
      <c r="D62" s="1001">
        <v>-27481</v>
      </c>
    </row>
    <row r="63" spans="2:4" ht="15" hidden="1" customHeight="1">
      <c r="C63" s="1001">
        <v>0</v>
      </c>
      <c r="D63" s="1001">
        <v>0</v>
      </c>
    </row>
    <row r="64" spans="2:4" ht="15" customHeight="1">
      <c r="B64" s="1000" t="s">
        <v>81</v>
      </c>
      <c r="C64" s="1001">
        <v>-409336</v>
      </c>
      <c r="D64" s="1001">
        <v>-298679</v>
      </c>
    </row>
    <row r="65" spans="2:4" ht="15">
      <c r="B65" s="1000" t="s">
        <v>149</v>
      </c>
      <c r="C65" s="1001">
        <v>-46130</v>
      </c>
      <c r="D65" s="1001">
        <v>-56886</v>
      </c>
    </row>
    <row r="66" spans="2:4" ht="15">
      <c r="B66" s="1004"/>
      <c r="C66" s="1003"/>
      <c r="D66" s="1003"/>
    </row>
    <row r="67" spans="2:4" ht="14.25" customHeight="1">
      <c r="B67" s="996" t="s">
        <v>150</v>
      </c>
      <c r="C67" s="997">
        <f>C12+C41+C54</f>
        <v>1457888</v>
      </c>
      <c r="D67" s="997">
        <f>D12+D41+D54</f>
        <v>1326148</v>
      </c>
    </row>
    <row r="68" spans="2:4" ht="14.25" hidden="1" customHeight="1">
      <c r="B68" s="1005"/>
      <c r="C68" s="1006"/>
      <c r="D68" s="1006"/>
    </row>
    <row r="69" spans="2:4" ht="15" customHeight="1">
      <c r="B69" s="1008" t="s">
        <v>151</v>
      </c>
      <c r="C69" s="1001">
        <v>-188416</v>
      </c>
      <c r="D69" s="1007">
        <v>-234376</v>
      </c>
    </row>
    <row r="70" spans="2:4" ht="15">
      <c r="B70" s="1008" t="s">
        <v>152</v>
      </c>
      <c r="C70" s="1001">
        <v>-143677</v>
      </c>
      <c r="D70" s="1007">
        <v>-152206</v>
      </c>
    </row>
    <row r="71" spans="2:4" ht="15">
      <c r="B71" s="1008" t="s">
        <v>153</v>
      </c>
      <c r="C71" s="1001">
        <v>-124643</v>
      </c>
      <c r="D71" s="1007">
        <v>-122975</v>
      </c>
    </row>
    <row r="72" spans="2:4" ht="15">
      <c r="B72" s="1009" t="s">
        <v>154</v>
      </c>
      <c r="C72" s="1001">
        <v>-8479</v>
      </c>
      <c r="D72" s="1007">
        <v>-7121</v>
      </c>
    </row>
    <row r="73" spans="2:4" ht="15">
      <c r="B73" s="1010" t="s">
        <v>155</v>
      </c>
      <c r="C73" s="1001">
        <v>0</v>
      </c>
      <c r="D73" s="1007">
        <v>0</v>
      </c>
    </row>
    <row r="74" spans="2:4" ht="15">
      <c r="B74" s="1008" t="s">
        <v>156</v>
      </c>
      <c r="C74" s="1001">
        <v>992673</v>
      </c>
      <c r="D74" s="1007">
        <v>809470</v>
      </c>
    </row>
    <row r="75" spans="2:4" ht="15" customHeight="1">
      <c r="B75" s="1011" t="s">
        <v>157</v>
      </c>
      <c r="C75" s="1001">
        <v>0</v>
      </c>
      <c r="D75" s="1007">
        <v>-30354</v>
      </c>
    </row>
    <row r="76" spans="2:4" ht="15" customHeight="1">
      <c r="B76" s="996" t="s">
        <v>158</v>
      </c>
      <c r="C76" s="997">
        <f>C74+C75</f>
        <v>992673</v>
      </c>
      <c r="D76" s="1012">
        <f>D74+D75</f>
        <v>779116</v>
      </c>
    </row>
    <row r="77" spans="2:4" ht="15">
      <c r="B77" s="1013"/>
      <c r="C77" s="1014"/>
      <c r="D77" s="1013"/>
    </row>
    <row r="78" spans="2:4" ht="15" customHeight="1">
      <c r="B78" s="1015" t="s">
        <v>159</v>
      </c>
      <c r="C78" s="1015"/>
      <c r="D78" s="1015"/>
    </row>
    <row r="79" spans="2:4" ht="15" customHeight="1">
      <c r="B79" s="1005" t="s">
        <v>160</v>
      </c>
      <c r="C79" s="1001">
        <v>-17115</v>
      </c>
      <c r="D79" s="1001">
        <v>-38549</v>
      </c>
    </row>
    <row r="80" spans="2:4" ht="15">
      <c r="B80" s="1008" t="s">
        <v>161</v>
      </c>
      <c r="C80" s="1001">
        <v>0</v>
      </c>
      <c r="D80" s="1001">
        <v>0</v>
      </c>
    </row>
    <row r="81" spans="2:4" hidden="1">
      <c r="C81" s="1001">
        <v>0</v>
      </c>
      <c r="D81" s="1001">
        <v>0</v>
      </c>
    </row>
    <row r="82" spans="2:4" ht="15">
      <c r="B82" s="1008" t="s">
        <v>162</v>
      </c>
      <c r="C82" s="1001">
        <v>-549349</v>
      </c>
      <c r="D82" s="1001">
        <v>-522376</v>
      </c>
    </row>
    <row r="83" spans="2:4" ht="15" hidden="1" customHeight="1">
      <c r="B83" s="1008"/>
      <c r="C83" s="1001">
        <v>0</v>
      </c>
      <c r="D83" s="1001">
        <v>0</v>
      </c>
    </row>
    <row r="84" spans="2:4" ht="15">
      <c r="B84" s="1008" t="s">
        <v>163</v>
      </c>
      <c r="C84" s="1001">
        <v>276938</v>
      </c>
      <c r="D84" s="1001">
        <v>0</v>
      </c>
    </row>
    <row r="85" spans="2:4" ht="15">
      <c r="B85" s="1016" t="s">
        <v>164</v>
      </c>
      <c r="C85" s="1001">
        <v>0</v>
      </c>
      <c r="D85" s="1001">
        <v>0</v>
      </c>
    </row>
    <row r="86" spans="2:4" ht="15">
      <c r="B86" s="1008" t="s">
        <v>165</v>
      </c>
      <c r="C86" s="1001">
        <v>0</v>
      </c>
      <c r="D86" s="1001">
        <v>37129</v>
      </c>
    </row>
    <row r="87" spans="2:4" ht="15">
      <c r="B87" s="1016" t="s">
        <v>166</v>
      </c>
      <c r="C87" s="1001">
        <v>-17001</v>
      </c>
      <c r="D87" s="1001">
        <v>-38355</v>
      </c>
    </row>
    <row r="88" spans="2:4" ht="15">
      <c r="B88" s="1008" t="s">
        <v>167</v>
      </c>
      <c r="C88" s="1001">
        <v>1071</v>
      </c>
      <c r="D88" s="1001">
        <v>0</v>
      </c>
    </row>
    <row r="89" spans="2:4" ht="15">
      <c r="B89" s="1009" t="s">
        <v>168</v>
      </c>
      <c r="C89" s="1001">
        <v>-5156</v>
      </c>
      <c r="D89" s="1001">
        <v>-2756</v>
      </c>
    </row>
    <row r="90" spans="2:4" ht="15">
      <c r="B90" s="1017"/>
      <c r="C90" s="1018"/>
      <c r="D90" s="1018"/>
    </row>
    <row r="91" spans="2:4" ht="15">
      <c r="B91" s="1008" t="s">
        <v>169</v>
      </c>
      <c r="C91" s="1001">
        <v>-310612</v>
      </c>
      <c r="D91" s="1001">
        <v>-564907</v>
      </c>
    </row>
    <row r="92" spans="2:4" ht="15">
      <c r="B92" s="1011" t="s">
        <v>170</v>
      </c>
      <c r="C92" s="1001">
        <v>0</v>
      </c>
      <c r="D92" s="1001">
        <v>-3721</v>
      </c>
    </row>
    <row r="93" spans="2:4" ht="15" customHeight="1">
      <c r="B93" s="996" t="s">
        <v>171</v>
      </c>
      <c r="C93" s="997">
        <f>C91+C92</f>
        <v>-310612</v>
      </c>
      <c r="D93" s="997">
        <f>D91+D92</f>
        <v>-568628</v>
      </c>
    </row>
    <row r="94" spans="2:4" ht="15" customHeight="1">
      <c r="B94" s="1017"/>
      <c r="C94" s="1017"/>
      <c r="D94" s="1017"/>
    </row>
    <row r="95" spans="2:4" ht="15" customHeight="1">
      <c r="B95" s="1019" t="s">
        <v>172</v>
      </c>
      <c r="C95" s="1015"/>
      <c r="D95" s="1015"/>
    </row>
    <row r="96" spans="2:4" ht="15" hidden="1" customHeight="1">
      <c r="B96" s="1000"/>
      <c r="C96" s="1001">
        <v>0</v>
      </c>
      <c r="D96" s="1001">
        <v>0</v>
      </c>
    </row>
    <row r="97" spans="2:4" ht="15" hidden="1" customHeight="1">
      <c r="B97" s="1000"/>
      <c r="C97" s="1001">
        <v>0</v>
      </c>
      <c r="D97" s="1001">
        <v>0</v>
      </c>
    </row>
    <row r="98" spans="2:4" ht="15" customHeight="1">
      <c r="B98" s="1000" t="s">
        <v>173</v>
      </c>
      <c r="C98" s="1001">
        <v>2000000</v>
      </c>
      <c r="D98" s="1001">
        <v>0</v>
      </c>
    </row>
    <row r="99" spans="2:4" ht="15" customHeight="1">
      <c r="B99" s="1000" t="s">
        <v>174</v>
      </c>
      <c r="C99" s="1001">
        <v>-22632</v>
      </c>
      <c r="D99" s="1001">
        <v>0</v>
      </c>
    </row>
    <row r="100" spans="2:4" ht="15" hidden="1" customHeight="1">
      <c r="C100" s="1001">
        <v>0</v>
      </c>
      <c r="D100" s="1001">
        <v>0</v>
      </c>
    </row>
    <row r="101" spans="2:4" ht="15">
      <c r="B101" s="1000" t="s">
        <v>175</v>
      </c>
      <c r="C101" s="1001">
        <v>-565351</v>
      </c>
      <c r="D101" s="1001">
        <v>-66375</v>
      </c>
    </row>
    <row r="102" spans="2:4" ht="15">
      <c r="B102" s="1000" t="s">
        <v>176</v>
      </c>
      <c r="C102" s="1001">
        <v>-111808</v>
      </c>
      <c r="D102" s="1001">
        <v>-5862</v>
      </c>
    </row>
    <row r="103" spans="2:4" ht="15">
      <c r="B103" s="1000" t="s">
        <v>177</v>
      </c>
      <c r="C103" s="1001">
        <v>-16822</v>
      </c>
      <c r="D103" s="1001">
        <v>-17047</v>
      </c>
    </row>
    <row r="104" spans="2:4" ht="15" hidden="1">
      <c r="B104" s="1000"/>
      <c r="C104" s="1001">
        <v>0</v>
      </c>
      <c r="D104" s="1001">
        <v>0</v>
      </c>
    </row>
    <row r="105" spans="2:4" ht="15" hidden="1">
      <c r="B105" s="1000"/>
      <c r="C105" s="1001">
        <v>0</v>
      </c>
      <c r="D105" s="1001">
        <v>0</v>
      </c>
    </row>
    <row r="106" spans="2:4" ht="15" hidden="1" customHeight="1">
      <c r="B106" s="1000"/>
      <c r="C106" s="1001">
        <v>0</v>
      </c>
      <c r="D106" s="1001">
        <v>0</v>
      </c>
    </row>
    <row r="107" spans="2:4" ht="15" customHeight="1">
      <c r="B107" s="1000" t="s">
        <v>178</v>
      </c>
      <c r="C107" s="1001">
        <v>-70040</v>
      </c>
      <c r="D107" s="1001">
        <v>0</v>
      </c>
    </row>
    <row r="108" spans="2:4" ht="15">
      <c r="B108" s="1000" t="s">
        <v>179</v>
      </c>
      <c r="C108" s="1001">
        <v>-3</v>
      </c>
      <c r="D108" s="1001">
        <v>-9</v>
      </c>
    </row>
    <row r="109" spans="2:4" ht="15">
      <c r="B109" s="1008"/>
      <c r="C109" s="1020"/>
      <c r="D109" s="1020"/>
    </row>
    <row r="110" spans="2:4" ht="15">
      <c r="B110" s="1008" t="s">
        <v>180</v>
      </c>
      <c r="C110" s="1001">
        <v>1213344</v>
      </c>
      <c r="D110" s="1001">
        <v>-89293</v>
      </c>
    </row>
    <row r="111" spans="2:4" ht="15">
      <c r="B111" s="1011" t="s">
        <v>181</v>
      </c>
      <c r="C111" s="1001">
        <v>0</v>
      </c>
      <c r="D111" s="1001">
        <v>-19299</v>
      </c>
    </row>
    <row r="112" spans="2:4" ht="15">
      <c r="B112" s="996" t="s">
        <v>182</v>
      </c>
      <c r="C112" s="997">
        <f>C110+C111</f>
        <v>1213344</v>
      </c>
      <c r="D112" s="997">
        <f>D110+D111</f>
        <v>-108592</v>
      </c>
    </row>
    <row r="113" spans="2:4" ht="15">
      <c r="B113" s="1017"/>
      <c r="C113" s="1021"/>
      <c r="D113" s="1021"/>
    </row>
    <row r="114" spans="2:4" ht="15">
      <c r="B114" s="996" t="s">
        <v>183</v>
      </c>
      <c r="C114" s="997">
        <f>C112+C93+C76</f>
        <v>1895405</v>
      </c>
      <c r="D114" s="997">
        <f>D112+D93+D76</f>
        <v>101896</v>
      </c>
    </row>
    <row r="115" spans="2:4" ht="15">
      <c r="B115" s="1017"/>
      <c r="C115" s="1022"/>
      <c r="D115" s="1022"/>
    </row>
    <row r="116" spans="2:4" ht="15">
      <c r="B116" s="1008" t="s">
        <v>184</v>
      </c>
      <c r="C116" s="1001">
        <v>4161939</v>
      </c>
      <c r="D116" s="1001">
        <v>5634623</v>
      </c>
    </row>
    <row r="117" spans="2:4" ht="15">
      <c r="B117" s="1008" t="s">
        <v>185</v>
      </c>
      <c r="C117" s="1001">
        <v>6055823</v>
      </c>
      <c r="D117" s="1001">
        <v>5789893</v>
      </c>
    </row>
    <row r="118" spans="2:4" ht="15">
      <c r="B118" s="1000" t="s">
        <v>186</v>
      </c>
      <c r="C118" s="1001">
        <v>1521</v>
      </c>
      <c r="D118" s="1001">
        <v>-53374</v>
      </c>
    </row>
    <row r="119" spans="2:4" ht="15">
      <c r="B119" s="1023"/>
      <c r="C119" s="1024"/>
      <c r="D119" s="1024"/>
    </row>
    <row r="120" spans="2:4" ht="15">
      <c r="B120" s="996" t="s">
        <v>187</v>
      </c>
      <c r="C120" s="997">
        <f>C117-C116+C118</f>
        <v>1895405</v>
      </c>
      <c r="D120" s="997">
        <f>D117-D116+D118</f>
        <v>101896</v>
      </c>
    </row>
  </sheetData>
  <mergeCells count="1">
    <mergeCell ref="B8:D8"/>
  </mergeCells>
  <printOptions horizontalCentered="1"/>
  <pageMargins left="0.23622047244094491" right="0.23622047244094491" top="0.74803149606299213" bottom="0.74803149606299213" header="0.31496062992125984" footer="0.31496062992125984"/>
  <pageSetup paperSize="8" scale="7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5">
    <pageSetUpPr fitToPage="1"/>
  </sheetPr>
  <dimension ref="B4:G40"/>
  <sheetViews>
    <sheetView showGridLines="0" topLeftCell="A4" zoomScale="85" zoomScaleNormal="85" workbookViewId="0">
      <selection activeCell="C7" sqref="C7:D7"/>
    </sheetView>
  </sheetViews>
  <sheetFormatPr defaultColWidth="9.140625" defaultRowHeight="15"/>
  <cols>
    <col min="1" max="1" width="2.85546875" style="1" customWidth="1"/>
    <col min="2" max="2" width="82.85546875" style="1" customWidth="1"/>
    <col min="3" max="4" width="12.85546875" style="1" customWidth="1"/>
    <col min="5" max="5" width="10.7109375" style="1" customWidth="1"/>
    <col min="6" max="16384" width="9.140625" style="1"/>
  </cols>
  <sheetData>
    <row r="4" spans="2:7" ht="35.25" customHeight="1"/>
    <row r="5" spans="2:7">
      <c r="E5" s="45"/>
    </row>
    <row r="6" spans="2:7">
      <c r="B6" s="1083"/>
      <c r="C6" s="1083"/>
      <c r="D6" s="1083"/>
      <c r="E6" s="476" t="s">
        <v>44</v>
      </c>
    </row>
    <row r="7" spans="2:7" ht="31.5" customHeight="1">
      <c r="B7" s="309"/>
      <c r="C7" s="477" t="s">
        <v>3</v>
      </c>
      <c r="D7" s="477" t="s">
        <v>4</v>
      </c>
      <c r="E7" s="478" t="s">
        <v>5</v>
      </c>
      <c r="G7" s="480"/>
    </row>
    <row r="8" spans="2:7" ht="15" customHeight="1">
      <c r="B8" s="562" t="s">
        <v>188</v>
      </c>
      <c r="C8" s="890">
        <v>1736548</v>
      </c>
      <c r="D8" s="890">
        <v>1399715</v>
      </c>
      <c r="E8" s="846">
        <v>24.1</v>
      </c>
    </row>
    <row r="9" spans="2:7" ht="15" customHeight="1">
      <c r="B9" s="847" t="s">
        <v>189</v>
      </c>
      <c r="C9" s="892">
        <v>-6704</v>
      </c>
      <c r="D9" s="892">
        <v>12839</v>
      </c>
      <c r="E9" s="848">
        <v>-152.19999999999999</v>
      </c>
    </row>
    <row r="10" spans="2:7" ht="15" customHeight="1">
      <c r="B10" s="847" t="s">
        <v>190</v>
      </c>
      <c r="C10" s="892">
        <v>20979</v>
      </c>
      <c r="D10" s="892">
        <v>0</v>
      </c>
      <c r="E10" s="848" t="s">
        <v>21</v>
      </c>
    </row>
    <row r="11" spans="2:7" ht="15" customHeight="1">
      <c r="B11" s="847" t="s">
        <v>191</v>
      </c>
      <c r="C11" s="892">
        <v>-109807</v>
      </c>
      <c r="D11" s="892">
        <v>0</v>
      </c>
      <c r="E11" s="848" t="s">
        <v>21</v>
      </c>
    </row>
    <row r="12" spans="2:7" ht="15" customHeight="1">
      <c r="B12" s="847" t="s">
        <v>192</v>
      </c>
      <c r="C12" s="892" t="s">
        <v>21</v>
      </c>
      <c r="D12" s="892">
        <v>21122</v>
      </c>
      <c r="E12" s="848" t="s">
        <v>21</v>
      </c>
    </row>
    <row r="13" spans="2:7" ht="15" customHeight="1">
      <c r="B13" s="1027" t="s">
        <v>193</v>
      </c>
      <c r="C13" s="892">
        <v>-100416</v>
      </c>
      <c r="D13" s="892">
        <v>-81643</v>
      </c>
      <c r="E13" s="848">
        <v>23</v>
      </c>
    </row>
    <row r="14" spans="2:7" ht="15" customHeight="1">
      <c r="B14" s="847" t="s">
        <v>194</v>
      </c>
      <c r="C14" s="892">
        <v>-24016</v>
      </c>
      <c r="D14" s="892">
        <v>-18970</v>
      </c>
      <c r="E14" s="848">
        <v>26.6</v>
      </c>
    </row>
    <row r="15" spans="2:7" ht="15" customHeight="1">
      <c r="B15" s="1027" t="s">
        <v>195</v>
      </c>
      <c r="C15" s="892">
        <v>-13388</v>
      </c>
      <c r="D15" s="892">
        <v>-2222</v>
      </c>
      <c r="E15" s="848">
        <v>502.5</v>
      </c>
    </row>
    <row r="16" spans="2:7">
      <c r="B16" s="561" t="s">
        <v>196</v>
      </c>
      <c r="C16" s="893">
        <v>1503196</v>
      </c>
      <c r="D16" s="893">
        <v>1330841</v>
      </c>
      <c r="E16" s="846">
        <v>13</v>
      </c>
    </row>
    <row r="17" spans="2:7" ht="15.75" customHeight="1">
      <c r="B17" s="58"/>
      <c r="C17" s="891"/>
      <c r="D17" s="891"/>
      <c r="E17" s="478"/>
    </row>
    <row r="18" spans="2:7" ht="16.5" customHeight="1">
      <c r="B18" s="849"/>
      <c r="C18" s="479"/>
      <c r="D18" s="479"/>
      <c r="E18" s="480"/>
    </row>
    <row r="19" spans="2:7" ht="31.5" customHeight="1">
      <c r="B19" s="309"/>
      <c r="C19" s="477" t="s">
        <v>3</v>
      </c>
      <c r="D19" s="477" t="s">
        <v>4</v>
      </c>
      <c r="E19" s="478" t="s">
        <v>5</v>
      </c>
      <c r="G19" s="480"/>
    </row>
    <row r="20" spans="2:7" ht="20.100000000000001" customHeight="1">
      <c r="B20" s="59" t="s">
        <v>197</v>
      </c>
      <c r="C20" s="62">
        <v>297640</v>
      </c>
      <c r="D20" s="62">
        <v>251661</v>
      </c>
      <c r="E20" s="63">
        <v>18.3</v>
      </c>
    </row>
    <row r="21" spans="2:7" ht="14.45" customHeight="1">
      <c r="B21" s="60" t="s">
        <v>198</v>
      </c>
      <c r="C21" s="1034">
        <v>154613</v>
      </c>
      <c r="D21" s="1034">
        <v>156430</v>
      </c>
      <c r="E21" s="538">
        <v>-1.2</v>
      </c>
    </row>
    <row r="22" spans="2:7" ht="14.45" customHeight="1">
      <c r="B22" s="60" t="s">
        <v>199</v>
      </c>
      <c r="C22" s="539">
        <v>78750</v>
      </c>
      <c r="D22" s="539">
        <v>46900</v>
      </c>
      <c r="E22" s="540">
        <v>67.900000000000006</v>
      </c>
    </row>
    <row r="23" spans="2:7" ht="14.45" customHeight="1">
      <c r="B23" s="60" t="s">
        <v>200</v>
      </c>
      <c r="C23" s="539">
        <v>43413</v>
      </c>
      <c r="D23" s="539">
        <v>10108</v>
      </c>
      <c r="E23" s="540">
        <v>329.5</v>
      </c>
    </row>
    <row r="24" spans="2:7" ht="14.45" customHeight="1">
      <c r="B24" s="60" t="s">
        <v>201</v>
      </c>
      <c r="C24" s="539">
        <v>11434</v>
      </c>
      <c r="D24" s="539">
        <v>9167</v>
      </c>
      <c r="E24" s="540">
        <v>24.7</v>
      </c>
    </row>
    <row r="25" spans="2:7" ht="13.5" customHeight="1">
      <c r="B25" s="60" t="s">
        <v>202</v>
      </c>
      <c r="C25" s="539">
        <v>7764</v>
      </c>
      <c r="D25" s="539">
        <v>16582</v>
      </c>
      <c r="E25" s="540">
        <v>-53.2</v>
      </c>
    </row>
    <row r="26" spans="2:7" ht="14.45" customHeight="1">
      <c r="B26" s="60" t="s">
        <v>203</v>
      </c>
      <c r="C26" s="539">
        <v>2364</v>
      </c>
      <c r="D26" s="539">
        <v>4242</v>
      </c>
      <c r="E26" s="540">
        <v>-44.3</v>
      </c>
    </row>
    <row r="27" spans="2:7" ht="14.45" customHeight="1">
      <c r="B27" s="1033" t="s">
        <v>204</v>
      </c>
      <c r="C27" s="539">
        <v>-13804</v>
      </c>
      <c r="D27" s="539">
        <v>-9760</v>
      </c>
      <c r="E27" s="540">
        <v>41.4</v>
      </c>
    </row>
    <row r="28" spans="2:7" ht="14.45" customHeight="1">
      <c r="B28" s="1030" t="s">
        <v>205</v>
      </c>
      <c r="C28" s="1031">
        <v>13106</v>
      </c>
      <c r="D28" s="1031">
        <v>17992</v>
      </c>
      <c r="E28" s="1032">
        <v>-27.2</v>
      </c>
    </row>
    <row r="29" spans="2:7" ht="20.100000000000001" customHeight="1">
      <c r="B29" s="61" t="s">
        <v>206</v>
      </c>
      <c r="C29" s="62">
        <v>744165</v>
      </c>
      <c r="D29" s="62">
        <v>519835</v>
      </c>
      <c r="E29" s="63">
        <v>43.2</v>
      </c>
    </row>
    <row r="30" spans="2:7" ht="14.45" customHeight="1">
      <c r="B30" s="734" t="s">
        <v>207</v>
      </c>
      <c r="C30" s="537">
        <v>604490</v>
      </c>
      <c r="D30" s="537">
        <v>427021</v>
      </c>
      <c r="E30" s="538">
        <v>41.6</v>
      </c>
    </row>
    <row r="31" spans="2:7" ht="14.45" customHeight="1">
      <c r="B31" s="735" t="s">
        <v>208</v>
      </c>
      <c r="C31" s="539">
        <v>48399</v>
      </c>
      <c r="D31" s="539">
        <v>32399</v>
      </c>
      <c r="E31" s="540">
        <v>49.4</v>
      </c>
    </row>
    <row r="32" spans="2:7" ht="14.45" customHeight="1">
      <c r="B32" s="1036" t="s">
        <v>209</v>
      </c>
      <c r="C32" s="539">
        <v>24869</v>
      </c>
      <c r="D32" s="539">
        <v>984</v>
      </c>
      <c r="E32" s="540">
        <v>2427.3000000000002</v>
      </c>
    </row>
    <row r="33" spans="2:5" ht="14.45" customHeight="1">
      <c r="B33" s="1036" t="s">
        <v>210</v>
      </c>
      <c r="C33" s="539">
        <v>15983</v>
      </c>
      <c r="D33" s="539">
        <v>16726</v>
      </c>
      <c r="E33" s="540">
        <v>-4.4000000000000004</v>
      </c>
    </row>
    <row r="34" spans="2:5" ht="14.45" customHeight="1">
      <c r="B34" s="1036" t="s">
        <v>203</v>
      </c>
      <c r="C34" s="539">
        <v>14358</v>
      </c>
      <c r="D34" s="539">
        <v>4429</v>
      </c>
      <c r="E34" s="540">
        <v>224.2</v>
      </c>
    </row>
    <row r="35" spans="2:5" ht="14.45" customHeight="1">
      <c r="B35" s="1036" t="s">
        <v>211</v>
      </c>
      <c r="C35" s="539">
        <v>8679</v>
      </c>
      <c r="D35" s="539">
        <v>7550</v>
      </c>
      <c r="E35" s="540">
        <v>15</v>
      </c>
    </row>
    <row r="36" spans="2:5" ht="14.45" customHeight="1">
      <c r="B36" s="1036" t="s">
        <v>212</v>
      </c>
      <c r="C36" s="539">
        <v>8480</v>
      </c>
      <c r="D36" s="539">
        <v>7088</v>
      </c>
      <c r="E36" s="540">
        <v>19.600000000000001</v>
      </c>
    </row>
    <row r="37" spans="2:5" ht="14.45" customHeight="1">
      <c r="B37" s="60" t="s">
        <v>213</v>
      </c>
      <c r="C37" s="539">
        <v>5572</v>
      </c>
      <c r="D37" s="539">
        <v>5233</v>
      </c>
      <c r="E37" s="540">
        <v>6.5</v>
      </c>
    </row>
    <row r="38" spans="2:5" ht="14.45" customHeight="1">
      <c r="B38" s="1033" t="s">
        <v>214</v>
      </c>
      <c r="C38" s="1031" t="s">
        <v>21</v>
      </c>
      <c r="D38" s="1031">
        <v>5550</v>
      </c>
      <c r="E38" s="1032" t="s">
        <v>21</v>
      </c>
    </row>
    <row r="39" spans="2:5" ht="14.45" customHeight="1">
      <c r="B39" s="1035" t="s">
        <v>215</v>
      </c>
      <c r="C39" s="1028">
        <v>13335</v>
      </c>
      <c r="D39" s="1028">
        <v>12855</v>
      </c>
      <c r="E39" s="1029">
        <v>3.7</v>
      </c>
    </row>
    <row r="40" spans="2:5" ht="19.5" customHeight="1">
      <c r="B40" s="64" t="s">
        <v>216</v>
      </c>
      <c r="C40" s="62">
        <v>-446525</v>
      </c>
      <c r="D40" s="62">
        <v>-268174</v>
      </c>
      <c r="E40" s="63">
        <v>66.5</v>
      </c>
    </row>
  </sheetData>
  <mergeCells count="1">
    <mergeCell ref="B6:D6"/>
  </mergeCells>
  <pageMargins left="0.25" right="0.25" top="0.75" bottom="0.75" header="0.3" footer="0.3"/>
  <pageSetup paperSize="9" scale="8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6">
    <pageSetUpPr fitToPage="1"/>
  </sheetPr>
  <dimension ref="B4:N41"/>
  <sheetViews>
    <sheetView topLeftCell="A18" zoomScale="80" zoomScaleNormal="80" workbookViewId="0">
      <selection activeCell="F42" sqref="F42"/>
    </sheetView>
  </sheetViews>
  <sheetFormatPr defaultColWidth="9.140625" defaultRowHeight="15"/>
  <cols>
    <col min="1" max="1" width="3.5703125" style="1" customWidth="1"/>
    <col min="2" max="2" width="36.85546875" style="1" customWidth="1"/>
    <col min="3" max="3" width="14.85546875" style="1" hidden="1" customWidth="1"/>
    <col min="4" max="5" width="15.140625" style="1" customWidth="1"/>
    <col min="6" max="6" width="14.42578125" style="1" customWidth="1"/>
    <col min="7" max="9" width="15.28515625" style="1" customWidth="1"/>
    <col min="10" max="10" width="14" style="1" customWidth="1"/>
    <col min="11" max="11" width="2.85546875" style="1" customWidth="1"/>
    <col min="12" max="12" width="15.28515625" style="1" customWidth="1"/>
    <col min="13" max="13" width="14" style="1" customWidth="1"/>
    <col min="14" max="16384" width="9.140625" style="1"/>
  </cols>
  <sheetData>
    <row r="4" spans="2:14" ht="35.25" customHeight="1"/>
    <row r="6" spans="2:14">
      <c r="B6" s="36"/>
      <c r="C6" s="37"/>
      <c r="D6" s="37"/>
      <c r="J6" s="983" t="s">
        <v>44</v>
      </c>
    </row>
    <row r="7" spans="2:14" ht="31.5" customHeight="1">
      <c r="B7" s="403" t="s">
        <v>217</v>
      </c>
      <c r="C7" s="403"/>
      <c r="D7" s="286"/>
      <c r="E7" s="286"/>
      <c r="F7" s="286"/>
      <c r="G7" s="286"/>
      <c r="H7" s="477" t="s">
        <v>3</v>
      </c>
      <c r="I7" s="477" t="s">
        <v>4</v>
      </c>
      <c r="J7" s="478" t="s">
        <v>5</v>
      </c>
    </row>
    <row r="8" spans="2:14">
      <c r="B8" s="32" t="s">
        <v>218</v>
      </c>
      <c r="C8" s="65"/>
      <c r="D8" s="65"/>
      <c r="E8" s="65"/>
      <c r="F8" s="65"/>
      <c r="G8" s="65"/>
      <c r="H8" s="65">
        <f>SUM(H9:H17)</f>
        <v>95417</v>
      </c>
      <c r="I8" s="65">
        <f>SUM(I9:I17)</f>
        <v>77467</v>
      </c>
      <c r="J8" s="563">
        <f>(H8/I8-1)*100</f>
        <v>23.171156750616383</v>
      </c>
      <c r="L8" s="833"/>
      <c r="M8" s="833"/>
      <c r="N8" s="834"/>
    </row>
    <row r="9" spans="2:14">
      <c r="B9" s="443" t="s">
        <v>219</v>
      </c>
      <c r="C9" s="444"/>
      <c r="D9" s="444"/>
      <c r="E9" s="444"/>
      <c r="F9" s="444"/>
      <c r="G9" s="444"/>
      <c r="H9" s="444">
        <v>-1634</v>
      </c>
      <c r="I9" s="444">
        <v>-4238</v>
      </c>
      <c r="J9" s="445">
        <f t="shared" ref="J9:J17" si="0">(H9/I9-1)*100</f>
        <v>-61.444077394997642</v>
      </c>
      <c r="L9" s="835"/>
      <c r="M9" s="835"/>
      <c r="N9" s="836"/>
    </row>
    <row r="10" spans="2:14">
      <c r="B10" s="446" t="s">
        <v>220</v>
      </c>
      <c r="C10" s="447"/>
      <c r="D10" s="447"/>
      <c r="E10" s="447"/>
      <c r="F10" s="447"/>
      <c r="G10" s="447"/>
      <c r="H10" s="447">
        <v>4196</v>
      </c>
      <c r="I10" s="984">
        <v>3417</v>
      </c>
      <c r="J10" s="448">
        <f t="shared" si="0"/>
        <v>22.797775826748602</v>
      </c>
      <c r="L10" s="835"/>
      <c r="M10" s="835"/>
      <c r="N10" s="835"/>
    </row>
    <row r="11" spans="2:14">
      <c r="B11" s="446" t="s">
        <v>221</v>
      </c>
      <c r="C11" s="447"/>
      <c r="D11" s="447"/>
      <c r="E11" s="447"/>
      <c r="F11" s="447"/>
      <c r="G11" s="447"/>
      <c r="H11" s="447">
        <v>6784</v>
      </c>
      <c r="I11" s="984">
        <v>4991</v>
      </c>
      <c r="J11" s="448">
        <f t="shared" si="0"/>
        <v>35.924664395912643</v>
      </c>
      <c r="L11" s="835"/>
      <c r="M11" s="835"/>
      <c r="N11" s="836"/>
    </row>
    <row r="12" spans="2:14">
      <c r="B12" s="446" t="s">
        <v>222</v>
      </c>
      <c r="C12" s="447"/>
      <c r="D12" s="447"/>
      <c r="E12" s="447"/>
      <c r="F12" s="447"/>
      <c r="G12" s="447"/>
      <c r="H12" s="447">
        <v>30927</v>
      </c>
      <c r="I12" s="984">
        <v>22374</v>
      </c>
      <c r="J12" s="448">
        <f t="shared" si="0"/>
        <v>38.227406811477607</v>
      </c>
      <c r="L12" s="835"/>
      <c r="M12" s="835"/>
      <c r="N12" s="835"/>
    </row>
    <row r="13" spans="2:14">
      <c r="B13" s="446" t="s">
        <v>223</v>
      </c>
      <c r="C13" s="447"/>
      <c r="D13" s="447"/>
      <c r="E13" s="447"/>
      <c r="F13" s="447"/>
      <c r="G13" s="447"/>
      <c r="H13" s="447">
        <v>13996</v>
      </c>
      <c r="I13" s="984">
        <v>12906</v>
      </c>
      <c r="J13" s="448">
        <f t="shared" si="0"/>
        <v>8.4456841779017466</v>
      </c>
      <c r="L13" s="835"/>
      <c r="M13" s="835"/>
      <c r="N13" s="835"/>
    </row>
    <row r="14" spans="2:14">
      <c r="B14" s="446" t="s">
        <v>224</v>
      </c>
      <c r="C14" s="447"/>
      <c r="D14" s="447"/>
      <c r="E14" s="447"/>
      <c r="F14" s="447"/>
      <c r="G14" s="447"/>
      <c r="H14" s="447">
        <v>9386</v>
      </c>
      <c r="I14" s="984">
        <v>7986</v>
      </c>
      <c r="J14" s="448">
        <f t="shared" si="0"/>
        <v>17.530678687703482</v>
      </c>
      <c r="L14" s="835"/>
      <c r="M14" s="835"/>
      <c r="N14" s="835"/>
    </row>
    <row r="15" spans="2:14">
      <c r="B15" s="446" t="s">
        <v>225</v>
      </c>
      <c r="C15" s="447"/>
      <c r="D15" s="447"/>
      <c r="E15" s="447"/>
      <c r="F15" s="447"/>
      <c r="G15" s="447"/>
      <c r="H15" s="447">
        <v>15572</v>
      </c>
      <c r="I15" s="984">
        <v>17503</v>
      </c>
      <c r="J15" s="448">
        <f t="shared" si="0"/>
        <v>-11.032394446666283</v>
      </c>
      <c r="L15" s="835"/>
      <c r="M15" s="835"/>
      <c r="N15" s="835"/>
    </row>
    <row r="16" spans="2:14">
      <c r="B16" s="446" t="s">
        <v>226</v>
      </c>
      <c r="C16" s="447"/>
      <c r="D16" s="447"/>
      <c r="E16" s="447"/>
      <c r="F16" s="447"/>
      <c r="G16" s="447"/>
      <c r="H16" s="447">
        <v>16069</v>
      </c>
      <c r="I16" s="984">
        <v>12476</v>
      </c>
      <c r="J16" s="448">
        <f t="shared" si="0"/>
        <v>28.799294645719776</v>
      </c>
      <c r="L16" s="835"/>
      <c r="M16" s="835"/>
      <c r="N16" s="835"/>
    </row>
    <row r="17" spans="2:14">
      <c r="B17" s="449" t="s">
        <v>227</v>
      </c>
      <c r="C17" s="450"/>
      <c r="D17" s="450"/>
      <c r="E17" s="450"/>
      <c r="F17" s="450"/>
      <c r="G17" s="450"/>
      <c r="H17" s="450">
        <v>121</v>
      </c>
      <c r="I17" s="985">
        <v>52</v>
      </c>
      <c r="J17" s="451">
        <f t="shared" si="0"/>
        <v>132.69230769230771</v>
      </c>
      <c r="L17" s="835"/>
      <c r="M17" s="835"/>
      <c r="N17" s="835"/>
    </row>
    <row r="18" spans="2:14">
      <c r="B18" s="32" t="s">
        <v>228</v>
      </c>
      <c r="C18" s="65"/>
      <c r="D18" s="65"/>
      <c r="E18" s="65"/>
      <c r="F18" s="65"/>
      <c r="G18" s="65"/>
      <c r="H18" s="65">
        <f>SUM(H19:H21)</f>
        <v>4999</v>
      </c>
      <c r="I18" s="65">
        <f>SUM(I19:I21)</f>
        <v>4176</v>
      </c>
      <c r="J18" s="564">
        <f>(H18/I18-1)*100</f>
        <v>19.707854406130277</v>
      </c>
      <c r="L18" s="833"/>
      <c r="M18" s="833"/>
      <c r="N18" s="833"/>
    </row>
    <row r="19" spans="2:14">
      <c r="B19" s="443" t="s">
        <v>229</v>
      </c>
      <c r="C19" s="444"/>
      <c r="D19" s="444"/>
      <c r="E19" s="444"/>
      <c r="F19" s="444"/>
      <c r="G19" s="444"/>
      <c r="H19" s="447">
        <v>1492</v>
      </c>
      <c r="I19" s="447">
        <v>1480</v>
      </c>
      <c r="J19" s="456">
        <f>(H19/I19-1)*100</f>
        <v>0.81081081081080253</v>
      </c>
      <c r="L19" s="835"/>
      <c r="M19" s="835"/>
      <c r="N19" s="835"/>
    </row>
    <row r="20" spans="2:14">
      <c r="B20" s="446" t="s">
        <v>230</v>
      </c>
      <c r="C20" s="447"/>
      <c r="D20" s="447"/>
      <c r="E20" s="447"/>
      <c r="F20" s="447"/>
      <c r="G20" s="447"/>
      <c r="H20" s="455">
        <v>3507</v>
      </c>
      <c r="I20" s="455">
        <v>2698</v>
      </c>
      <c r="J20" s="456">
        <f>(H20/I20-1)*100</f>
        <v>29.985174203113417</v>
      </c>
      <c r="L20" s="835"/>
      <c r="M20" s="835"/>
      <c r="N20" s="835"/>
    </row>
    <row r="21" spans="2:14">
      <c r="B21" s="452" t="s">
        <v>231</v>
      </c>
      <c r="C21" s="453"/>
      <c r="D21" s="453"/>
      <c r="E21" s="453"/>
      <c r="F21" s="453"/>
      <c r="G21" s="453"/>
      <c r="H21" s="450">
        <v>0</v>
      </c>
      <c r="I21" s="986">
        <v>-2</v>
      </c>
      <c r="J21" s="456">
        <v>0</v>
      </c>
      <c r="L21" s="1086"/>
      <c r="M21" s="1086"/>
      <c r="N21" s="1086"/>
    </row>
    <row r="22" spans="2:14">
      <c r="B22" s="38" t="s">
        <v>232</v>
      </c>
      <c r="C22" s="66"/>
      <c r="D22" s="66"/>
      <c r="E22" s="66"/>
      <c r="F22" s="66"/>
      <c r="G22" s="66"/>
      <c r="H22" s="66">
        <v>100416</v>
      </c>
      <c r="I22" s="66">
        <f>I8+I18</f>
        <v>81643</v>
      </c>
      <c r="J22" s="308">
        <f>(H22/I22-1)*100</f>
        <v>22.994010509167961</v>
      </c>
    </row>
    <row r="23" spans="2:14">
      <c r="B23" s="1084"/>
      <c r="C23" s="1084"/>
      <c r="D23" s="1084"/>
      <c r="E23" s="1084"/>
    </row>
    <row r="24" spans="2:14">
      <c r="B24" s="463"/>
      <c r="C24" s="463"/>
      <c r="D24" s="463"/>
      <c r="E24" s="463"/>
    </row>
    <row r="25" spans="2:14" ht="28.5" customHeight="1">
      <c r="J25" s="240" t="s">
        <v>44</v>
      </c>
    </row>
    <row r="26" spans="2:14" ht="28.5" customHeight="1">
      <c r="B26" s="209" t="s">
        <v>233</v>
      </c>
      <c r="C26" s="460"/>
      <c r="D26" s="460"/>
      <c r="E26" s="460"/>
      <c r="F26" s="61"/>
      <c r="G26" s="1085" t="s">
        <v>234</v>
      </c>
      <c r="H26" s="1085"/>
      <c r="I26" s="1085" t="s">
        <v>235</v>
      </c>
      <c r="J26" s="1085"/>
    </row>
    <row r="27" spans="2:14">
      <c r="B27" s="454" t="s">
        <v>236</v>
      </c>
      <c r="C27" s="313"/>
      <c r="D27" s="313"/>
      <c r="E27" s="313"/>
      <c r="F27" s="313"/>
      <c r="G27" s="313"/>
      <c r="H27" s="447">
        <v>174926</v>
      </c>
      <c r="I27" s="984"/>
      <c r="J27" s="448">
        <v>47123</v>
      </c>
    </row>
    <row r="28" spans="2:14">
      <c r="B28" s="236" t="s">
        <v>237</v>
      </c>
      <c r="C28" s="461"/>
      <c r="D28" s="461"/>
      <c r="E28" s="461"/>
      <c r="F28" s="314"/>
      <c r="G28" s="314"/>
      <c r="H28" s="447">
        <v>157276</v>
      </c>
      <c r="I28" s="984"/>
      <c r="J28" s="448">
        <v>43154</v>
      </c>
    </row>
    <row r="29" spans="2:14">
      <c r="B29" s="236" t="s">
        <v>238</v>
      </c>
      <c r="C29" s="461"/>
      <c r="D29" s="461"/>
      <c r="E29" s="461"/>
      <c r="F29" s="314"/>
      <c r="G29" s="314"/>
      <c r="H29" s="447">
        <v>16468</v>
      </c>
      <c r="I29" s="984"/>
      <c r="J29" s="448">
        <v>15102</v>
      </c>
    </row>
    <row r="30" spans="2:14">
      <c r="B30" s="236" t="s">
        <v>239</v>
      </c>
      <c r="C30" s="461"/>
      <c r="D30" s="461"/>
      <c r="E30" s="461"/>
      <c r="F30" s="314"/>
      <c r="G30" s="314"/>
      <c r="H30" s="447">
        <v>6475</v>
      </c>
      <c r="I30" s="984"/>
      <c r="J30" s="448">
        <v>9808</v>
      </c>
    </row>
    <row r="31" spans="2:14">
      <c r="B31" s="236" t="s">
        <v>240</v>
      </c>
      <c r="C31" s="461"/>
      <c r="D31" s="461"/>
      <c r="E31" s="461"/>
      <c r="F31" s="315"/>
      <c r="G31" s="315"/>
      <c r="H31" s="447">
        <v>23.03</v>
      </c>
      <c r="I31" s="987"/>
      <c r="J31" s="448">
        <v>35.770000000000003</v>
      </c>
    </row>
    <row r="32" spans="2:14">
      <c r="B32" s="285" t="s">
        <v>241</v>
      </c>
      <c r="C32" s="462"/>
      <c r="D32" s="462"/>
      <c r="E32" s="462"/>
      <c r="F32" s="316"/>
      <c r="G32" s="316"/>
      <c r="H32" s="569">
        <v>36220.662799999998</v>
      </c>
      <c r="I32" s="569"/>
      <c r="J32" s="569">
        <v>15436.185800000001</v>
      </c>
    </row>
    <row r="33" spans="2:10" ht="28.5" customHeight="1">
      <c r="B33" s="250"/>
      <c r="C33" s="310"/>
      <c r="D33" s="310"/>
      <c r="E33" s="310"/>
      <c r="F33" s="310"/>
      <c r="G33" s="311"/>
      <c r="H33" s="310"/>
      <c r="I33" s="310"/>
      <c r="J33" s="240" t="s">
        <v>44</v>
      </c>
    </row>
    <row r="34" spans="2:10" ht="36" customHeight="1">
      <c r="B34" s="209" t="s">
        <v>242</v>
      </c>
      <c r="C34" s="209" t="s">
        <v>243</v>
      </c>
      <c r="D34" s="209" t="s">
        <v>244</v>
      </c>
      <c r="E34" s="209" t="s">
        <v>245</v>
      </c>
      <c r="F34" s="61" t="s">
        <v>246</v>
      </c>
      <c r="G34" s="61" t="s">
        <v>247</v>
      </c>
      <c r="H34" s="61" t="s">
        <v>248</v>
      </c>
      <c r="I34" s="61" t="s">
        <v>249</v>
      </c>
      <c r="J34" s="61" t="s">
        <v>250</v>
      </c>
    </row>
    <row r="35" spans="2:10">
      <c r="B35" s="454" t="s">
        <v>236</v>
      </c>
      <c r="C35" s="565"/>
      <c r="D35" s="988">
        <v>357602</v>
      </c>
      <c r="E35" s="988">
        <v>632833</v>
      </c>
      <c r="F35" s="988">
        <v>3097923</v>
      </c>
      <c r="G35" s="988">
        <v>1660727</v>
      </c>
      <c r="H35" s="988">
        <v>2131332</v>
      </c>
      <c r="I35" s="988">
        <v>3868737</v>
      </c>
      <c r="J35" s="988">
        <v>1891252</v>
      </c>
    </row>
    <row r="36" spans="2:10">
      <c r="B36" s="236" t="s">
        <v>237</v>
      </c>
      <c r="C36" s="566"/>
      <c r="D36" s="989">
        <v>275402</v>
      </c>
      <c r="E36" s="989">
        <v>450238</v>
      </c>
      <c r="F36" s="989">
        <v>2163522</v>
      </c>
      <c r="G36" s="989">
        <v>1085531</v>
      </c>
      <c r="H36" s="989">
        <v>1318333</v>
      </c>
      <c r="I36" s="989">
        <v>1349386</v>
      </c>
      <c r="J36" s="989">
        <v>980188</v>
      </c>
    </row>
    <row r="37" spans="2:10">
      <c r="B37" s="236" t="s">
        <v>238</v>
      </c>
      <c r="C37" s="567"/>
      <c r="D37" s="989">
        <v>12405</v>
      </c>
      <c r="E37" s="989">
        <v>20587</v>
      </c>
      <c r="F37" s="989">
        <v>103230</v>
      </c>
      <c r="G37" s="989">
        <v>54029</v>
      </c>
      <c r="H37" s="989">
        <v>73380</v>
      </c>
      <c r="I37" s="989">
        <v>124354</v>
      </c>
      <c r="J37" s="989">
        <v>61972</v>
      </c>
    </row>
    <row r="38" spans="2:10">
      <c r="B38" s="236" t="s">
        <v>239</v>
      </c>
      <c r="C38" s="566"/>
      <c r="D38" s="989">
        <v>8563</v>
      </c>
      <c r="E38" s="989">
        <v>13845</v>
      </c>
      <c r="F38" s="989">
        <v>63115</v>
      </c>
      <c r="G38" s="989">
        <v>28562</v>
      </c>
      <c r="H38" s="989">
        <v>38311</v>
      </c>
      <c r="I38" s="989">
        <v>31081</v>
      </c>
      <c r="J38" s="989">
        <v>32794</v>
      </c>
    </row>
    <row r="39" spans="2:10">
      <c r="B39" s="236" t="s">
        <v>240</v>
      </c>
      <c r="C39" s="568"/>
      <c r="D39" s="990">
        <v>49</v>
      </c>
      <c r="E39" s="990">
        <v>49</v>
      </c>
      <c r="F39" s="990">
        <v>49</v>
      </c>
      <c r="G39" s="990">
        <v>49</v>
      </c>
      <c r="H39" s="990">
        <v>24.5</v>
      </c>
      <c r="I39" s="990">
        <v>50.1</v>
      </c>
      <c r="J39" s="991">
        <v>49</v>
      </c>
    </row>
    <row r="40" spans="2:10">
      <c r="B40" s="285" t="s">
        <v>241</v>
      </c>
      <c r="C40" s="569"/>
      <c r="D40" s="992">
        <f t="shared" ref="D40:J40" si="1">D36*D39/100</f>
        <v>134946.98000000001</v>
      </c>
      <c r="E40" s="992">
        <f t="shared" si="1"/>
        <v>220616.62</v>
      </c>
      <c r="F40" s="992">
        <f t="shared" si="1"/>
        <v>1060125.78</v>
      </c>
      <c r="G40" s="992">
        <f t="shared" si="1"/>
        <v>531910.18999999994</v>
      </c>
      <c r="H40" s="992">
        <f t="shared" si="1"/>
        <v>322991.58500000002</v>
      </c>
      <c r="I40" s="992">
        <f t="shared" si="1"/>
        <v>676042.38600000006</v>
      </c>
      <c r="J40" s="992">
        <f t="shared" si="1"/>
        <v>480292.12</v>
      </c>
    </row>
    <row r="41" spans="2:10">
      <c r="B41" s="1" t="s">
        <v>251</v>
      </c>
    </row>
  </sheetData>
  <mergeCells count="4">
    <mergeCell ref="B23:E23"/>
    <mergeCell ref="G26:H26"/>
    <mergeCell ref="I26:J26"/>
    <mergeCell ref="L21:N21"/>
  </mergeCells>
  <printOptions horizontalCentered="1"/>
  <pageMargins left="0.23622047244094491" right="0.23622047244094491" top="0.74803149606299213" bottom="0.74803149606299213" header="0.31496062992125984" footer="0.31496062992125984"/>
  <pageSetup paperSize="9" scale="6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15">
    <pageSetUpPr fitToPage="1"/>
  </sheetPr>
  <dimension ref="B4:V37"/>
  <sheetViews>
    <sheetView view="pageBreakPreview" zoomScale="60" zoomScaleNormal="85" workbookViewId="0">
      <selection activeCell="Q24" sqref="Q24"/>
    </sheetView>
  </sheetViews>
  <sheetFormatPr defaultColWidth="9.140625" defaultRowHeight="15"/>
  <cols>
    <col min="1" max="1" width="2.5703125" style="1" customWidth="1"/>
    <col min="2" max="2" width="34.140625" style="1" customWidth="1"/>
    <col min="3" max="3" width="15.5703125" style="1" customWidth="1"/>
    <col min="4" max="11" width="12.7109375" style="1" customWidth="1"/>
    <col min="12" max="12" width="2.7109375" style="1" customWidth="1"/>
    <col min="13" max="13" width="22.28515625" style="1" customWidth="1"/>
    <col min="14" max="14" width="36.5703125" style="1" bestFit="1" customWidth="1"/>
    <col min="15" max="17" width="9.140625" style="1"/>
    <col min="18" max="18" width="10.42578125" style="1" bestFit="1" customWidth="1"/>
    <col min="19" max="20" width="9.140625" style="1"/>
    <col min="21" max="21" width="10.42578125" style="1" bestFit="1" customWidth="1"/>
    <col min="22" max="16384" width="9.140625" style="1"/>
  </cols>
  <sheetData>
    <row r="4" spans="2:22" ht="35.25" customHeight="1"/>
    <row r="6" spans="2:22">
      <c r="K6" s="469"/>
    </row>
    <row r="7" spans="2:22" ht="33" customHeight="1">
      <c r="B7" s="1087" t="s">
        <v>252</v>
      </c>
      <c r="C7" s="1087"/>
      <c r="D7" s="1087"/>
      <c r="E7" s="1087"/>
      <c r="F7" s="1087"/>
      <c r="G7" s="1087"/>
      <c r="H7" s="1087"/>
      <c r="I7" s="1087"/>
      <c r="J7" s="1087"/>
      <c r="K7" s="1087"/>
      <c r="M7" s="1088"/>
      <c r="N7" s="1088"/>
      <c r="O7" s="1088"/>
      <c r="P7" s="1088"/>
      <c r="Q7" s="1088"/>
      <c r="R7" s="1088"/>
      <c r="S7" s="1088"/>
      <c r="T7" s="1088"/>
      <c r="U7" s="1088"/>
      <c r="V7" s="1088"/>
    </row>
    <row r="8" spans="2:22">
      <c r="B8" s="736"/>
      <c r="C8" s="736"/>
      <c r="D8" s="736"/>
      <c r="E8" s="736"/>
      <c r="F8" s="736"/>
      <c r="G8" s="736"/>
      <c r="H8" s="736"/>
      <c r="I8" s="736"/>
      <c r="J8" s="736"/>
      <c r="K8" s="737" t="s">
        <v>253</v>
      </c>
      <c r="L8" s="470"/>
      <c r="M8" s="55"/>
      <c r="N8" s="55"/>
      <c r="O8" s="55"/>
      <c r="P8" s="55"/>
      <c r="Q8" s="55"/>
      <c r="R8" s="55"/>
      <c r="S8" s="55"/>
      <c r="T8" s="55"/>
      <c r="U8" s="55"/>
      <c r="V8" s="470"/>
    </row>
    <row r="9" spans="2:22">
      <c r="B9" s="738" t="s">
        <v>254</v>
      </c>
      <c r="C9" s="738" t="s">
        <v>255</v>
      </c>
      <c r="D9" s="738" t="s">
        <v>256</v>
      </c>
      <c r="E9" s="738" t="s">
        <v>257</v>
      </c>
      <c r="F9" s="738" t="s">
        <v>256</v>
      </c>
      <c r="G9" s="738" t="s">
        <v>258</v>
      </c>
      <c r="H9" s="738" t="s">
        <v>256</v>
      </c>
      <c r="I9" s="738" t="s">
        <v>259</v>
      </c>
      <c r="J9" s="738" t="s">
        <v>101</v>
      </c>
      <c r="K9" s="738" t="s">
        <v>256</v>
      </c>
      <c r="L9" s="471"/>
      <c r="M9" s="471"/>
      <c r="N9" s="471"/>
      <c r="O9" s="471"/>
      <c r="P9" s="471"/>
      <c r="Q9" s="471"/>
      <c r="R9" s="471"/>
      <c r="S9" s="471"/>
      <c r="T9" s="471"/>
      <c r="U9" s="471"/>
      <c r="V9" s="471"/>
    </row>
    <row r="10" spans="2:22">
      <c r="B10" s="739" t="s">
        <v>260</v>
      </c>
      <c r="C10" s="740">
        <v>358562.50900000002</v>
      </c>
      <c r="D10" s="741">
        <f>(C10/$C$18)</f>
        <v>0.27574375509017096</v>
      </c>
      <c r="E10" s="747">
        <v>0</v>
      </c>
      <c r="F10" s="747">
        <v>0</v>
      </c>
      <c r="G10" s="740">
        <v>116081.402</v>
      </c>
      <c r="H10" s="741">
        <f t="shared" ref="H10:H17" si="0">G10/$G$18</f>
        <v>6.9123448384751665E-2</v>
      </c>
      <c r="I10" s="740" t="s">
        <v>261</v>
      </c>
      <c r="J10" s="740">
        <f>C10+E10+G10</f>
        <v>474643.91100000002</v>
      </c>
      <c r="K10" s="964">
        <f>J10/$J$18</f>
        <v>0.15912635420460544</v>
      </c>
      <c r="L10" s="472"/>
      <c r="M10" s="145"/>
      <c r="N10" s="970"/>
      <c r="O10" s="971"/>
      <c r="P10" s="970"/>
      <c r="Q10" s="972"/>
      <c r="R10" s="970"/>
      <c r="S10" s="973"/>
      <c r="T10" s="970"/>
      <c r="U10" s="970"/>
      <c r="V10" s="973"/>
    </row>
    <row r="11" spans="2:22">
      <c r="B11" s="742" t="s">
        <v>262</v>
      </c>
      <c r="C11" s="743">
        <v>131161.56200000001</v>
      </c>
      <c r="D11" s="744">
        <f t="shared" ref="D11:D17" si="1">(C11/$C$18)</f>
        <v>0.10086660128031477</v>
      </c>
      <c r="E11" s="747">
        <v>0</v>
      </c>
      <c r="F11" s="747">
        <v>0</v>
      </c>
      <c r="G11" s="743">
        <v>524646.24800000002</v>
      </c>
      <c r="H11" s="744">
        <f t="shared" si="0"/>
        <v>0.31241316196268565</v>
      </c>
      <c r="I11" s="747">
        <v>0</v>
      </c>
      <c r="J11" s="743">
        <f t="shared" ref="J11:J17" si="2">C11+E11+G11</f>
        <v>655807.81000000006</v>
      </c>
      <c r="K11" s="965">
        <f t="shared" ref="K11:K17" si="3">J11/$J$18</f>
        <v>0.21986230823933733</v>
      </c>
      <c r="L11" s="472"/>
      <c r="M11" s="145"/>
      <c r="N11" s="970"/>
      <c r="O11" s="971"/>
      <c r="P11" s="970"/>
      <c r="Q11" s="972"/>
      <c r="R11" s="970"/>
      <c r="S11" s="973"/>
      <c r="T11" s="970"/>
      <c r="U11" s="970"/>
      <c r="V11" s="973"/>
    </row>
    <row r="12" spans="2:22">
      <c r="B12" s="742" t="s">
        <v>263</v>
      </c>
      <c r="C12" s="745">
        <f>SUM(C13:C15)</f>
        <v>801341</v>
      </c>
      <c r="D12" s="744">
        <f t="shared" si="1"/>
        <v>0.61625175778684849</v>
      </c>
      <c r="E12" s="745">
        <v>708</v>
      </c>
      <c r="F12" s="744">
        <f>E12/$E$18</f>
        <v>0.22634271099744246</v>
      </c>
      <c r="G12" s="745">
        <v>1030304</v>
      </c>
      <c r="H12" s="744">
        <f t="shared" si="0"/>
        <v>0.613519169630663</v>
      </c>
      <c r="I12" s="745">
        <v>0</v>
      </c>
      <c r="J12" s="745">
        <f>C12+E12+G12+1</f>
        <v>1832354</v>
      </c>
      <c r="K12" s="965">
        <f t="shared" si="3"/>
        <v>0.61430433399623996</v>
      </c>
      <c r="L12" s="472"/>
      <c r="M12" s="145"/>
      <c r="N12" s="974"/>
      <c r="O12" s="973"/>
      <c r="P12" s="974"/>
      <c r="Q12" s="973"/>
      <c r="R12" s="974"/>
      <c r="S12" s="973"/>
      <c r="T12" s="974"/>
      <c r="U12" s="974"/>
      <c r="V12" s="973"/>
    </row>
    <row r="13" spans="2:22">
      <c r="B13" s="746" t="s">
        <v>264</v>
      </c>
      <c r="C13" s="747">
        <v>787922</v>
      </c>
      <c r="D13" s="748">
        <f t="shared" si="1"/>
        <v>0.60593220301835204</v>
      </c>
      <c r="E13" s="747">
        <v>708</v>
      </c>
      <c r="F13" s="748">
        <f t="shared" ref="F13:F16" si="4">E13/$E$18</f>
        <v>0.22634271099744246</v>
      </c>
      <c r="G13" s="747">
        <v>941296</v>
      </c>
      <c r="H13" s="748">
        <f t="shared" si="0"/>
        <v>0.56051722627172618</v>
      </c>
      <c r="I13" s="747">
        <v>0</v>
      </c>
      <c r="J13" s="747">
        <f t="shared" si="2"/>
        <v>1729926</v>
      </c>
      <c r="K13" s="966">
        <f t="shared" si="3"/>
        <v>0.5799649190564593</v>
      </c>
      <c r="L13" s="472"/>
      <c r="M13" s="975"/>
      <c r="N13" s="976"/>
      <c r="O13" s="977"/>
      <c r="P13" s="976"/>
      <c r="Q13" s="977"/>
      <c r="R13" s="976"/>
      <c r="S13" s="977"/>
      <c r="T13" s="976"/>
      <c r="U13" s="976"/>
      <c r="V13" s="977"/>
    </row>
    <row r="14" spans="2:22">
      <c r="B14" s="746" t="s">
        <v>265</v>
      </c>
      <c r="C14" s="749">
        <v>13210</v>
      </c>
      <c r="D14" s="748">
        <f t="shared" si="1"/>
        <v>1.0158828414325822E-2</v>
      </c>
      <c r="E14" s="747">
        <v>0</v>
      </c>
      <c r="F14" s="747">
        <v>0</v>
      </c>
      <c r="G14" s="749">
        <v>87356</v>
      </c>
      <c r="H14" s="748">
        <f t="shared" si="0"/>
        <v>5.2018220430335313E-2</v>
      </c>
      <c r="I14" s="747">
        <v>0</v>
      </c>
      <c r="J14" s="749">
        <f>C14+E14+G14+1</f>
        <v>100567</v>
      </c>
      <c r="K14" s="966">
        <f t="shared" si="3"/>
        <v>3.3715506914602671E-2</v>
      </c>
      <c r="L14" s="472"/>
      <c r="M14" s="975"/>
      <c r="N14" s="978"/>
      <c r="O14" s="979"/>
      <c r="P14" s="978"/>
      <c r="Q14" s="972"/>
      <c r="R14" s="978"/>
      <c r="S14" s="977"/>
      <c r="T14" s="978"/>
      <c r="U14" s="976"/>
      <c r="V14" s="977"/>
    </row>
    <row r="15" spans="2:22">
      <c r="B15" s="746" t="s">
        <v>266</v>
      </c>
      <c r="C15" s="749">
        <v>209</v>
      </c>
      <c r="D15" s="748">
        <v>0</v>
      </c>
      <c r="E15" s="747">
        <v>0</v>
      </c>
      <c r="F15" s="747">
        <v>0</v>
      </c>
      <c r="G15" s="749">
        <v>1652</v>
      </c>
      <c r="H15" s="748">
        <f t="shared" si="0"/>
        <v>9.8372292860151494E-4</v>
      </c>
      <c r="I15" s="747">
        <v>0</v>
      </c>
      <c r="J15" s="749">
        <f t="shared" si="2"/>
        <v>1861</v>
      </c>
      <c r="K15" s="966">
        <f t="shared" si="3"/>
        <v>6.2390802517799646E-4</v>
      </c>
      <c r="L15" s="472"/>
      <c r="M15" s="975"/>
      <c r="N15" s="978"/>
      <c r="O15" s="979"/>
      <c r="P15" s="978"/>
      <c r="Q15" s="972"/>
      <c r="R15" s="978"/>
      <c r="S15" s="977"/>
      <c r="T15" s="978"/>
      <c r="U15" s="976"/>
      <c r="V15" s="977"/>
    </row>
    <row r="16" spans="2:22">
      <c r="B16" s="742" t="s">
        <v>267</v>
      </c>
      <c r="C16" s="745">
        <v>3112.7269999999999</v>
      </c>
      <c r="D16" s="744">
        <f t="shared" si="1"/>
        <v>2.3937668049689004E-3</v>
      </c>
      <c r="E16" s="747">
        <v>2420</v>
      </c>
      <c r="F16" s="744">
        <f t="shared" si="4"/>
        <v>0.77365728900255759</v>
      </c>
      <c r="G16" s="745">
        <v>950</v>
      </c>
      <c r="H16" s="744">
        <f t="shared" si="0"/>
        <v>5.6570023133864359E-4</v>
      </c>
      <c r="I16" s="747"/>
      <c r="J16" s="745">
        <f t="shared" si="2"/>
        <v>6482.7269999999999</v>
      </c>
      <c r="K16" s="965">
        <f t="shared" si="3"/>
        <v>2.1733613113047163E-3</v>
      </c>
      <c r="L16" s="472"/>
      <c r="M16" s="145"/>
      <c r="N16" s="970"/>
      <c r="O16" s="971"/>
      <c r="P16" s="970"/>
      <c r="Q16" s="971"/>
      <c r="R16" s="970"/>
      <c r="S16" s="973"/>
      <c r="T16" s="970"/>
      <c r="U16" s="974"/>
      <c r="V16" s="973"/>
    </row>
    <row r="17" spans="2:22">
      <c r="B17" s="742" t="s">
        <v>107</v>
      </c>
      <c r="C17" s="745">
        <v>6169</v>
      </c>
      <c r="D17" s="744">
        <f t="shared" si="1"/>
        <v>4.7441190376968966E-3</v>
      </c>
      <c r="E17" s="747">
        <v>0</v>
      </c>
      <c r="F17" s="747">
        <v>0</v>
      </c>
      <c r="G17" s="745">
        <v>7353</v>
      </c>
      <c r="H17" s="744">
        <f t="shared" si="0"/>
        <v>4.3785197905611009E-3</v>
      </c>
      <c r="I17" s="747">
        <v>0</v>
      </c>
      <c r="J17" s="745">
        <f t="shared" si="2"/>
        <v>13522</v>
      </c>
      <c r="K17" s="967">
        <f t="shared" si="3"/>
        <v>4.5333069943346953E-3</v>
      </c>
      <c r="L17" s="472"/>
      <c r="M17" s="145"/>
      <c r="N17" s="974"/>
      <c r="O17" s="973"/>
      <c r="P17" s="974"/>
      <c r="Q17" s="974"/>
      <c r="R17" s="974"/>
      <c r="S17" s="973"/>
      <c r="T17" s="974"/>
      <c r="U17" s="974"/>
      <c r="V17" s="973"/>
    </row>
    <row r="18" spans="2:22">
      <c r="B18" s="750" t="s">
        <v>101</v>
      </c>
      <c r="C18" s="751">
        <f>C10+C11+C12+C16+C17</f>
        <v>1300346.798</v>
      </c>
      <c r="D18" s="969">
        <f t="shared" ref="D18:K18" si="5">D10+D11+D12+D16+D17</f>
        <v>1</v>
      </c>
      <c r="E18" s="751">
        <f t="shared" si="5"/>
        <v>3128</v>
      </c>
      <c r="F18" s="969">
        <f t="shared" si="5"/>
        <v>1</v>
      </c>
      <c r="G18" s="751">
        <f t="shared" si="5"/>
        <v>1679334.65</v>
      </c>
      <c r="H18" s="969">
        <f t="shared" si="5"/>
        <v>1</v>
      </c>
      <c r="I18" s="968" t="s">
        <v>261</v>
      </c>
      <c r="J18" s="751">
        <f>J10+J11+J12+J16+J17+1</f>
        <v>2982811.4479999999</v>
      </c>
      <c r="K18" s="969">
        <f t="shared" si="5"/>
        <v>0.99999966474582225</v>
      </c>
      <c r="L18" s="473"/>
      <c r="M18" s="980"/>
      <c r="N18" s="981"/>
      <c r="O18" s="982"/>
      <c r="P18" s="981"/>
      <c r="Q18" s="982"/>
      <c r="R18" s="981"/>
      <c r="S18" s="982"/>
      <c r="T18" s="981"/>
      <c r="U18" s="981"/>
      <c r="V18" s="982"/>
    </row>
    <row r="19" spans="2:22">
      <c r="B19" s="635" t="s">
        <v>268</v>
      </c>
      <c r="C19" s="752"/>
      <c r="D19" s="753"/>
      <c r="E19" s="752"/>
      <c r="F19" s="753"/>
      <c r="G19" s="752"/>
      <c r="H19" s="752"/>
      <c r="I19" s="753"/>
      <c r="J19" s="752"/>
      <c r="K19" s="753"/>
      <c r="L19" s="473"/>
    </row>
    <row r="20" spans="2:22">
      <c r="B20" s="635"/>
      <c r="J20" s="55"/>
      <c r="K20" s="470"/>
    </row>
    <row r="37" spans="2:11">
      <c r="B37" s="460"/>
      <c r="C37" s="460"/>
      <c r="D37" s="460"/>
      <c r="E37" s="460"/>
      <c r="F37" s="460"/>
      <c r="G37" s="460"/>
      <c r="H37" s="460"/>
      <c r="I37" s="460"/>
      <c r="J37" s="460"/>
      <c r="K37" s="460"/>
    </row>
  </sheetData>
  <mergeCells count="2">
    <mergeCell ref="B7:K7"/>
    <mergeCell ref="M7:V7"/>
  </mergeCells>
  <printOptions horizontalCentered="1"/>
  <pageMargins left="0.23622047244094491" right="0.23622047244094491" top="0.74803149606299213" bottom="0.74803149606299213" header="0.31496062992125984" footer="0.31496062992125984"/>
  <pageSetup paperSize="8" scale="9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ilha7">
    <pageSetUpPr fitToPage="1"/>
  </sheetPr>
  <dimension ref="B4:N40"/>
  <sheetViews>
    <sheetView topLeftCell="A18" zoomScale="90" zoomScaleNormal="90" workbookViewId="0">
      <selection activeCell="F34" sqref="F34"/>
    </sheetView>
  </sheetViews>
  <sheetFormatPr defaultColWidth="9.140625" defaultRowHeight="15"/>
  <cols>
    <col min="1" max="1" width="2.42578125" style="1" customWidth="1"/>
    <col min="2" max="2" width="50.7109375" style="1" customWidth="1"/>
    <col min="3" max="4" width="12.7109375" style="1" customWidth="1"/>
    <col min="5" max="5" width="10.7109375" style="1" customWidth="1"/>
    <col min="6" max="6" width="2.7109375" style="1" customWidth="1"/>
    <col min="7" max="16384" width="9.140625" style="1"/>
  </cols>
  <sheetData>
    <row r="4" spans="2:14" ht="35.25" customHeight="1"/>
    <row r="6" spans="2:14" ht="15" customHeight="1">
      <c r="B6" s="1089"/>
      <c r="C6" s="1090"/>
      <c r="D6" s="1090"/>
      <c r="E6" s="33" t="s">
        <v>44</v>
      </c>
    </row>
    <row r="7" spans="2:14" ht="30" customHeight="1">
      <c r="B7" s="35" t="s">
        <v>2</v>
      </c>
      <c r="C7" s="477" t="s">
        <v>3</v>
      </c>
      <c r="D7" s="477" t="s">
        <v>4</v>
      </c>
      <c r="E7" s="478" t="s">
        <v>5</v>
      </c>
    </row>
    <row r="8" spans="2:14">
      <c r="B8" s="67" t="s">
        <v>6</v>
      </c>
      <c r="C8" s="636">
        <v>1239546</v>
      </c>
      <c r="D8" s="636">
        <v>1129000</v>
      </c>
      <c r="E8" s="68">
        <v>9.7914968999114329</v>
      </c>
      <c r="H8" s="406"/>
      <c r="I8" s="406"/>
      <c r="J8" s="406"/>
      <c r="K8" s="406"/>
      <c r="L8" s="406"/>
      <c r="M8" s="406"/>
      <c r="N8" s="406"/>
    </row>
    <row r="9" spans="2:14">
      <c r="B9" s="69" t="s">
        <v>8</v>
      </c>
      <c r="C9" s="637">
        <v>900451</v>
      </c>
      <c r="D9" s="637">
        <v>847208</v>
      </c>
      <c r="E9" s="648">
        <v>6.2845251697339899</v>
      </c>
      <c r="H9" s="406"/>
      <c r="I9" s="406"/>
      <c r="J9" s="406"/>
      <c r="K9" s="406"/>
      <c r="L9" s="406"/>
      <c r="M9" s="406"/>
      <c r="N9" s="406"/>
    </row>
    <row r="10" spans="2:14">
      <c r="B10" s="70" t="s">
        <v>269</v>
      </c>
      <c r="C10" s="637">
        <v>273672</v>
      </c>
      <c r="D10" s="637">
        <v>260635</v>
      </c>
      <c r="E10" s="648">
        <v>5.0020143112014859</v>
      </c>
      <c r="H10" s="406"/>
      <c r="I10" s="406"/>
      <c r="J10" s="406"/>
      <c r="K10" s="406"/>
      <c r="L10" s="406"/>
      <c r="M10" s="406"/>
      <c r="N10" s="406"/>
    </row>
    <row r="11" spans="2:14">
      <c r="B11" s="70" t="s">
        <v>10</v>
      </c>
      <c r="C11" s="637">
        <v>55106</v>
      </c>
      <c r="D11" s="637">
        <v>10899</v>
      </c>
      <c r="E11" s="648">
        <v>405.60601890081659</v>
      </c>
      <c r="H11" s="406"/>
      <c r="I11" s="406"/>
      <c r="J11" s="406"/>
      <c r="K11" s="406"/>
      <c r="L11" s="406"/>
      <c r="M11" s="406"/>
      <c r="N11" s="406"/>
    </row>
    <row r="12" spans="2:14">
      <c r="B12" s="70" t="s">
        <v>13</v>
      </c>
      <c r="C12" s="637">
        <v>10317</v>
      </c>
      <c r="D12" s="637">
        <v>10258</v>
      </c>
      <c r="E12" s="648">
        <v>0.57516085006823481</v>
      </c>
      <c r="H12" s="406"/>
      <c r="I12" s="406"/>
      <c r="J12" s="406"/>
      <c r="K12" s="406"/>
      <c r="L12" s="406"/>
      <c r="M12" s="406"/>
      <c r="N12" s="406"/>
    </row>
    <row r="13" spans="2:14">
      <c r="B13" s="71" t="s">
        <v>14</v>
      </c>
      <c r="C13" s="638">
        <v>-518687</v>
      </c>
      <c r="D13" s="638">
        <v>-639048</v>
      </c>
      <c r="E13" s="649">
        <v>-18.834422453399434</v>
      </c>
      <c r="H13" s="406"/>
      <c r="I13" s="406"/>
      <c r="J13" s="406"/>
      <c r="K13" s="406"/>
      <c r="L13" s="406"/>
      <c r="M13" s="406"/>
      <c r="N13" s="406"/>
    </row>
    <row r="14" spans="2:14">
      <c r="B14" s="69" t="s">
        <v>15</v>
      </c>
      <c r="C14" s="637">
        <v>-24086</v>
      </c>
      <c r="D14" s="637">
        <v>-29830</v>
      </c>
      <c r="E14" s="648">
        <v>-19.255782769024478</v>
      </c>
      <c r="H14" s="406"/>
      <c r="I14" s="406"/>
      <c r="J14" s="406"/>
      <c r="K14" s="406"/>
      <c r="L14" s="406"/>
      <c r="M14" s="406"/>
      <c r="N14" s="406"/>
    </row>
    <row r="15" spans="2:14">
      <c r="B15" s="69" t="s">
        <v>270</v>
      </c>
      <c r="C15" s="637">
        <v>-132764</v>
      </c>
      <c r="D15" s="637">
        <v>-146482</v>
      </c>
      <c r="E15" s="648">
        <v>-9.3649731707650119</v>
      </c>
      <c r="H15" s="406"/>
      <c r="I15" s="406"/>
      <c r="J15" s="406"/>
      <c r="K15" s="406"/>
      <c r="L15" s="406"/>
      <c r="M15" s="406"/>
      <c r="N15" s="406"/>
    </row>
    <row r="16" spans="2:14">
      <c r="B16" s="70" t="s">
        <v>17</v>
      </c>
      <c r="C16" s="637">
        <v>-84303</v>
      </c>
      <c r="D16" s="637">
        <v>-95750</v>
      </c>
      <c r="E16" s="648">
        <v>-11.955091383812011</v>
      </c>
      <c r="H16" s="406"/>
      <c r="I16" s="406"/>
      <c r="J16" s="406"/>
      <c r="K16" s="406"/>
      <c r="L16" s="406"/>
      <c r="M16" s="406"/>
      <c r="N16" s="406"/>
    </row>
    <row r="17" spans="2:14">
      <c r="B17" s="70" t="s">
        <v>18</v>
      </c>
      <c r="C17" s="637">
        <v>-18179</v>
      </c>
      <c r="D17" s="637">
        <v>-21008</v>
      </c>
      <c r="E17" s="648">
        <v>-13.466298552932221</v>
      </c>
      <c r="H17" s="406"/>
      <c r="I17" s="406"/>
      <c r="J17" s="406"/>
      <c r="K17" s="406"/>
      <c r="L17" s="406"/>
      <c r="M17" s="406"/>
      <c r="N17" s="406"/>
    </row>
    <row r="18" spans="2:14">
      <c r="B18" s="70" t="s">
        <v>19</v>
      </c>
      <c r="C18" s="637">
        <v>-4659</v>
      </c>
      <c r="D18" s="637">
        <v>-3947</v>
      </c>
      <c r="E18" s="648">
        <v>18.039016974917654</v>
      </c>
      <c r="H18" s="406"/>
      <c r="I18" s="406"/>
      <c r="J18" s="406"/>
      <c r="K18" s="406"/>
      <c r="L18" s="406"/>
      <c r="M18" s="406"/>
      <c r="N18" s="406"/>
    </row>
    <row r="19" spans="2:14">
      <c r="B19" s="69" t="s">
        <v>20</v>
      </c>
      <c r="C19" s="637" t="s">
        <v>61</v>
      </c>
      <c r="D19" s="637">
        <v>-936</v>
      </c>
      <c r="E19" s="648">
        <v>0</v>
      </c>
      <c r="H19" s="406"/>
      <c r="I19" s="406"/>
      <c r="J19" s="406"/>
      <c r="K19" s="406"/>
      <c r="L19" s="406"/>
      <c r="M19" s="406"/>
      <c r="N19" s="406"/>
    </row>
    <row r="20" spans="2:14">
      <c r="B20" s="69" t="s">
        <v>22</v>
      </c>
      <c r="C20" s="637">
        <v>-67929</v>
      </c>
      <c r="D20" s="637">
        <v>-64912</v>
      </c>
      <c r="E20" s="648">
        <v>4.6478309095390635</v>
      </c>
      <c r="H20" s="406"/>
      <c r="I20" s="406"/>
      <c r="J20" s="406"/>
      <c r="K20" s="406"/>
      <c r="L20" s="406"/>
      <c r="M20" s="406"/>
      <c r="N20" s="406"/>
    </row>
    <row r="21" spans="2:14">
      <c r="B21" s="69" t="s">
        <v>23</v>
      </c>
      <c r="C21" s="637">
        <v>-176869</v>
      </c>
      <c r="D21" s="637">
        <v>-213497</v>
      </c>
      <c r="E21" s="648">
        <v>-17.156212967863716</v>
      </c>
      <c r="H21" s="406"/>
      <c r="I21" s="406"/>
      <c r="J21" s="406"/>
      <c r="K21" s="406"/>
      <c r="L21" s="406"/>
      <c r="M21" s="406"/>
      <c r="N21" s="406"/>
    </row>
    <row r="22" spans="2:14">
      <c r="B22" s="69" t="s">
        <v>24</v>
      </c>
      <c r="C22" s="637">
        <v>-1961</v>
      </c>
      <c r="D22" s="637">
        <v>3444</v>
      </c>
      <c r="E22" s="648">
        <v>-156.93960511033683</v>
      </c>
      <c r="H22" s="406"/>
      <c r="I22" s="406"/>
      <c r="J22" s="406"/>
      <c r="K22" s="406"/>
      <c r="L22" s="406"/>
      <c r="M22" s="406"/>
      <c r="N22" s="406"/>
    </row>
    <row r="23" spans="2:14">
      <c r="B23" s="69" t="s">
        <v>25</v>
      </c>
      <c r="C23" s="637">
        <v>-50607</v>
      </c>
      <c r="D23" s="637">
        <v>-8176</v>
      </c>
      <c r="E23" s="648">
        <v>518.97015655577297</v>
      </c>
      <c r="H23" s="406"/>
      <c r="I23" s="406"/>
      <c r="J23" s="406"/>
      <c r="K23" s="406"/>
      <c r="L23" s="406"/>
      <c r="M23" s="406"/>
      <c r="N23" s="406"/>
    </row>
    <row r="24" spans="2:14">
      <c r="B24" s="69" t="s">
        <v>26</v>
      </c>
      <c r="C24" s="637">
        <v>42670</v>
      </c>
      <c r="D24" s="637">
        <v>-57954</v>
      </c>
      <c r="E24" s="648">
        <v>-173.62735963005142</v>
      </c>
      <c r="H24" s="406"/>
      <c r="I24" s="406"/>
      <c r="J24" s="406"/>
      <c r="K24" s="406"/>
      <c r="L24" s="406"/>
      <c r="M24" s="406"/>
      <c r="N24" s="406"/>
    </row>
    <row r="25" spans="2:14">
      <c r="B25" s="71" t="s">
        <v>27</v>
      </c>
      <c r="C25" s="639">
        <v>100438</v>
      </c>
      <c r="D25" s="639">
        <v>84353</v>
      </c>
      <c r="E25" s="649">
        <v>19.068675684326575</v>
      </c>
      <c r="H25" s="406"/>
      <c r="I25" s="406"/>
      <c r="J25" s="406"/>
      <c r="K25" s="406"/>
      <c r="L25" s="406"/>
      <c r="M25" s="406"/>
      <c r="N25" s="406"/>
    </row>
    <row r="26" spans="2:14">
      <c r="B26" s="71" t="s">
        <v>28</v>
      </c>
      <c r="C26" s="638">
        <v>821297</v>
      </c>
      <c r="D26" s="638">
        <v>574305</v>
      </c>
      <c r="E26" s="649">
        <v>43.007112945212043</v>
      </c>
      <c r="H26" s="406"/>
      <c r="I26" s="406"/>
      <c r="J26" s="406"/>
      <c r="K26" s="406"/>
      <c r="L26" s="406"/>
      <c r="M26" s="406"/>
      <c r="N26" s="406"/>
    </row>
    <row r="27" spans="2:14">
      <c r="B27" s="72" t="s">
        <v>29</v>
      </c>
      <c r="C27" s="639">
        <v>-257108</v>
      </c>
      <c r="D27" s="639">
        <v>-166934</v>
      </c>
      <c r="E27" s="649">
        <v>54.017755520145691</v>
      </c>
      <c r="H27" s="406"/>
      <c r="I27" s="406"/>
      <c r="J27" s="406"/>
      <c r="K27" s="406"/>
      <c r="L27" s="406"/>
      <c r="M27" s="406"/>
      <c r="N27" s="406"/>
    </row>
    <row r="28" spans="2:14">
      <c r="B28" s="69" t="s">
        <v>30</v>
      </c>
      <c r="C28" s="637">
        <v>91892</v>
      </c>
      <c r="D28" s="637">
        <v>80529</v>
      </c>
      <c r="E28" s="648">
        <v>14.110444684523582</v>
      </c>
      <c r="H28" s="406"/>
      <c r="I28" s="406"/>
      <c r="J28" s="406"/>
      <c r="K28" s="406"/>
      <c r="L28" s="406"/>
      <c r="M28" s="406"/>
      <c r="N28" s="406"/>
    </row>
    <row r="29" spans="2:14">
      <c r="B29" s="69" t="s">
        <v>31</v>
      </c>
      <c r="C29" s="637">
        <v>-349000</v>
      </c>
      <c r="D29" s="637">
        <v>-247463</v>
      </c>
      <c r="E29" s="648">
        <v>41.031184459899059</v>
      </c>
      <c r="H29" s="406"/>
      <c r="I29" s="406"/>
      <c r="J29" s="406"/>
      <c r="K29" s="406"/>
      <c r="L29" s="406"/>
      <c r="M29" s="406"/>
      <c r="N29" s="406"/>
    </row>
    <row r="30" spans="2:14">
      <c r="B30" s="72" t="s">
        <v>32</v>
      </c>
      <c r="C30" s="638">
        <v>564189</v>
      </c>
      <c r="D30" s="638">
        <v>407371</v>
      </c>
      <c r="E30" s="649">
        <v>38.495130973977034</v>
      </c>
      <c r="H30" s="406"/>
      <c r="I30" s="406"/>
      <c r="J30" s="406"/>
      <c r="K30" s="406"/>
      <c r="L30" s="406"/>
      <c r="M30" s="406"/>
      <c r="N30" s="406"/>
    </row>
    <row r="31" spans="2:14">
      <c r="B31" s="71" t="s">
        <v>33</v>
      </c>
      <c r="C31" s="638">
        <v>-148144</v>
      </c>
      <c r="D31" s="638">
        <v>-100804</v>
      </c>
      <c r="E31" s="649">
        <v>46.962422126106105</v>
      </c>
      <c r="H31" s="406"/>
      <c r="I31" s="406"/>
      <c r="J31" s="406"/>
      <c r="K31" s="406"/>
      <c r="L31" s="406"/>
      <c r="M31" s="406"/>
      <c r="N31" s="406"/>
    </row>
    <row r="32" spans="2:14">
      <c r="B32" s="70" t="s">
        <v>34</v>
      </c>
      <c r="C32" s="637">
        <v>-122173</v>
      </c>
      <c r="D32" s="637">
        <v>-80565</v>
      </c>
      <c r="E32" s="648">
        <v>51.645255383851541</v>
      </c>
      <c r="H32" s="406"/>
      <c r="I32" s="406"/>
      <c r="J32" s="406"/>
      <c r="K32" s="406"/>
      <c r="L32" s="406"/>
      <c r="M32" s="406"/>
      <c r="N32" s="406"/>
    </row>
    <row r="33" spans="2:14">
      <c r="B33" s="70" t="s">
        <v>35</v>
      </c>
      <c r="C33" s="637">
        <v>-25971</v>
      </c>
      <c r="D33" s="637">
        <v>-20239</v>
      </c>
      <c r="E33" s="648">
        <v>28.321557389199082</v>
      </c>
      <c r="H33" s="406"/>
      <c r="I33" s="406"/>
      <c r="J33" s="406"/>
      <c r="K33" s="406"/>
      <c r="L33" s="406"/>
      <c r="M33" s="406"/>
      <c r="N33" s="406"/>
    </row>
    <row r="34" spans="2:14">
      <c r="B34" s="71" t="s">
        <v>36</v>
      </c>
      <c r="C34" s="640">
        <v>416045</v>
      </c>
      <c r="D34" s="640">
        <v>306567</v>
      </c>
      <c r="E34" s="887">
        <v>35.710953886099951</v>
      </c>
      <c r="H34" s="406"/>
      <c r="I34" s="406"/>
      <c r="J34" s="406"/>
      <c r="K34" s="406"/>
      <c r="L34" s="406"/>
      <c r="M34" s="406"/>
      <c r="N34" s="406"/>
    </row>
    <row r="35" spans="2:14">
      <c r="B35" s="71" t="s">
        <v>37</v>
      </c>
      <c r="C35" s="640" t="s">
        <v>61</v>
      </c>
      <c r="D35" s="640">
        <v>-14783</v>
      </c>
      <c r="E35" s="887">
        <v>0</v>
      </c>
      <c r="H35" s="406"/>
      <c r="I35" s="406"/>
      <c r="J35" s="406"/>
      <c r="K35" s="406"/>
      <c r="L35" s="406"/>
      <c r="M35" s="406"/>
      <c r="N35" s="406"/>
    </row>
    <row r="36" spans="2:14">
      <c r="B36" s="71" t="s">
        <v>271</v>
      </c>
      <c r="C36" s="641">
        <v>416045</v>
      </c>
      <c r="D36" s="641">
        <v>291784</v>
      </c>
      <c r="E36" s="642">
        <v>42.586639431908544</v>
      </c>
      <c r="H36" s="406"/>
      <c r="I36" s="406"/>
      <c r="J36" s="406"/>
      <c r="K36" s="406"/>
      <c r="L36" s="406"/>
      <c r="M36" s="406"/>
      <c r="N36" s="406"/>
    </row>
    <row r="37" spans="2:14">
      <c r="B37" s="424" t="s">
        <v>272</v>
      </c>
      <c r="C37" s="643" t="s">
        <v>61</v>
      </c>
      <c r="D37" s="643">
        <v>310682</v>
      </c>
      <c r="E37" s="642">
        <v>0</v>
      </c>
      <c r="H37" s="406"/>
      <c r="I37" s="406"/>
      <c r="J37" s="406"/>
      <c r="K37" s="406"/>
      <c r="L37" s="406"/>
      <c r="M37" s="406"/>
      <c r="N37" s="406"/>
    </row>
    <row r="38" spans="2:14">
      <c r="B38" s="424" t="s">
        <v>40</v>
      </c>
      <c r="C38" s="643" t="s">
        <v>61</v>
      </c>
      <c r="D38" s="643">
        <v>-11509</v>
      </c>
      <c r="E38" s="642">
        <v>0</v>
      </c>
      <c r="H38" s="406"/>
      <c r="I38" s="406"/>
      <c r="J38" s="406"/>
      <c r="K38" s="406"/>
      <c r="L38" s="406"/>
      <c r="M38" s="406"/>
      <c r="N38" s="406"/>
    </row>
    <row r="39" spans="2:14">
      <c r="B39" s="426" t="s">
        <v>273</v>
      </c>
      <c r="C39" s="644" t="s">
        <v>61</v>
      </c>
      <c r="D39" s="644">
        <v>-7389</v>
      </c>
      <c r="E39" s="642">
        <v>0</v>
      </c>
      <c r="H39" s="406"/>
      <c r="I39" s="406"/>
      <c r="J39" s="406"/>
      <c r="K39" s="406"/>
      <c r="L39" s="406"/>
      <c r="M39" s="406"/>
      <c r="N39" s="406"/>
    </row>
    <row r="40" spans="2:14" ht="20.100000000000001" customHeight="1">
      <c r="B40" s="73" t="s">
        <v>274</v>
      </c>
      <c r="C40" s="34">
        <v>998166</v>
      </c>
      <c r="D40" s="34">
        <v>787802</v>
      </c>
      <c r="E40" s="650">
        <v>26.702648635063131</v>
      </c>
      <c r="H40" s="406"/>
      <c r="I40" s="406"/>
      <c r="J40" s="406"/>
      <c r="K40" s="406"/>
      <c r="L40" s="406"/>
      <c r="M40" s="406"/>
      <c r="N40" s="406"/>
    </row>
  </sheetData>
  <mergeCells count="1">
    <mergeCell ref="B6:D6"/>
  </mergeCells>
  <pageMargins left="0.511811024" right="0.511811024" top="0.78740157499999996" bottom="0.78740157499999996" header="0.31496062000000002" footer="0.31496062000000002"/>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ilha8">
    <pageSetUpPr fitToPage="1"/>
  </sheetPr>
  <dimension ref="B4:E36"/>
  <sheetViews>
    <sheetView topLeftCell="A13" zoomScaleNormal="100" workbookViewId="0">
      <selection activeCell="B29" sqref="B29"/>
    </sheetView>
  </sheetViews>
  <sheetFormatPr defaultColWidth="9.140625" defaultRowHeight="15"/>
  <cols>
    <col min="1" max="1" width="3.28515625" style="1" customWidth="1"/>
    <col min="2" max="2" width="50.7109375" style="1" customWidth="1"/>
    <col min="3" max="4" width="12.7109375" style="1" customWidth="1"/>
    <col min="5" max="5" width="10.7109375" style="1" customWidth="1"/>
    <col min="6" max="6" width="3.42578125" style="1" customWidth="1"/>
    <col min="7" max="16384" width="9.140625" style="1"/>
  </cols>
  <sheetData>
    <row r="4" spans="2:5" ht="35.25" customHeight="1"/>
    <row r="6" spans="2:5" ht="15" customHeight="1">
      <c r="B6" s="1089"/>
      <c r="C6" s="1090"/>
      <c r="D6" s="1090"/>
      <c r="E6" s="33" t="s">
        <v>44</v>
      </c>
    </row>
    <row r="7" spans="2:5" ht="30" customHeight="1">
      <c r="B7" s="482" t="s">
        <v>2</v>
      </c>
      <c r="C7" s="483" t="s">
        <v>3</v>
      </c>
      <c r="D7" s="483" t="s">
        <v>4</v>
      </c>
      <c r="E7" s="484" t="s">
        <v>5</v>
      </c>
    </row>
    <row r="8" spans="2:5">
      <c r="B8" s="481" t="s">
        <v>6</v>
      </c>
      <c r="C8" s="646">
        <v>4304765</v>
      </c>
      <c r="D8" s="646">
        <v>4050962</v>
      </c>
      <c r="E8" s="647">
        <v>6.2652525498881451</v>
      </c>
    </row>
    <row r="9" spans="2:5">
      <c r="B9" s="74" t="s">
        <v>7</v>
      </c>
      <c r="C9" s="637">
        <v>1783668</v>
      </c>
      <c r="D9" s="637">
        <v>1739360</v>
      </c>
      <c r="E9" s="457">
        <v>2.5473737466654489</v>
      </c>
    </row>
    <row r="10" spans="2:5">
      <c r="B10" s="74" t="s">
        <v>8</v>
      </c>
      <c r="C10" s="637">
        <v>31004</v>
      </c>
      <c r="D10" s="637">
        <v>3913</v>
      </c>
      <c r="E10" s="457">
        <v>692.33324814720163</v>
      </c>
    </row>
    <row r="11" spans="2:5">
      <c r="B11" s="75" t="s">
        <v>275</v>
      </c>
      <c r="C11" s="637">
        <v>1769147</v>
      </c>
      <c r="D11" s="637">
        <v>1663023</v>
      </c>
      <c r="E11" s="457">
        <v>6.3813909969976379</v>
      </c>
    </row>
    <row r="12" spans="2:5">
      <c r="B12" s="76" t="s">
        <v>10</v>
      </c>
      <c r="C12" s="637">
        <v>584584</v>
      </c>
      <c r="D12" s="637">
        <v>562748</v>
      </c>
      <c r="E12" s="457">
        <v>3.880244798737631</v>
      </c>
    </row>
    <row r="13" spans="2:5">
      <c r="B13" s="76" t="s">
        <v>11</v>
      </c>
      <c r="C13" s="637">
        <v>24016</v>
      </c>
      <c r="D13" s="637">
        <v>18970</v>
      </c>
      <c r="E13" s="457">
        <v>26.599894570374282</v>
      </c>
    </row>
    <row r="14" spans="2:5">
      <c r="B14" s="76" t="s">
        <v>276</v>
      </c>
      <c r="C14" s="637">
        <v>-14456</v>
      </c>
      <c r="D14" s="637">
        <v>-54417</v>
      </c>
      <c r="E14" s="457">
        <v>-73.434772221915949</v>
      </c>
    </row>
    <row r="15" spans="2:5">
      <c r="B15" s="76" t="s">
        <v>13</v>
      </c>
      <c r="C15" s="637">
        <v>126802</v>
      </c>
      <c r="D15" s="637">
        <v>117365</v>
      </c>
      <c r="E15" s="457">
        <v>8.0407276445277454</v>
      </c>
    </row>
    <row r="16" spans="2:5">
      <c r="B16" s="77" t="s">
        <v>14</v>
      </c>
      <c r="C16" s="638">
        <v>-3767686</v>
      </c>
      <c r="D16" s="638">
        <v>-3556703</v>
      </c>
      <c r="E16" s="647">
        <v>5.9319825130183856</v>
      </c>
    </row>
    <row r="17" spans="2:5">
      <c r="B17" s="74" t="s">
        <v>15</v>
      </c>
      <c r="C17" s="637">
        <v>-1847182</v>
      </c>
      <c r="D17" s="637">
        <v>-1639673</v>
      </c>
      <c r="E17" s="457">
        <v>12.655511190341006</v>
      </c>
    </row>
    <row r="18" spans="2:5">
      <c r="B18" s="74" t="s">
        <v>277</v>
      </c>
      <c r="C18" s="637">
        <v>-656801</v>
      </c>
      <c r="D18" s="637">
        <v>-713135</v>
      </c>
      <c r="E18" s="457">
        <v>-7.8994860720620892</v>
      </c>
    </row>
    <row r="19" spans="2:5">
      <c r="B19" s="76" t="s">
        <v>17</v>
      </c>
      <c r="C19" s="637">
        <v>-142379</v>
      </c>
      <c r="D19" s="637">
        <v>-179858</v>
      </c>
      <c r="E19" s="457">
        <v>-20.838105616653134</v>
      </c>
    </row>
    <row r="20" spans="2:5">
      <c r="B20" s="76" t="s">
        <v>18</v>
      </c>
      <c r="C20" s="637">
        <v>-39773</v>
      </c>
      <c r="D20" s="637">
        <v>-44864</v>
      </c>
      <c r="E20" s="457">
        <v>-11.347628388017117</v>
      </c>
    </row>
    <row r="21" spans="2:5">
      <c r="B21" s="76" t="s">
        <v>19</v>
      </c>
      <c r="C21" s="637">
        <v>-17806</v>
      </c>
      <c r="D21" s="637">
        <v>-13942</v>
      </c>
      <c r="E21" s="457">
        <v>27.714818533926255</v>
      </c>
    </row>
    <row r="22" spans="2:5">
      <c r="B22" s="74" t="s">
        <v>22</v>
      </c>
      <c r="C22" s="637">
        <v>-200707</v>
      </c>
      <c r="D22" s="637">
        <v>-161699</v>
      </c>
      <c r="E22" s="457">
        <v>24.123835026809083</v>
      </c>
    </row>
    <row r="23" spans="2:5">
      <c r="B23" s="74" t="s">
        <v>23</v>
      </c>
      <c r="C23" s="637">
        <v>-167658</v>
      </c>
      <c r="D23" s="637">
        <v>-141490</v>
      </c>
      <c r="E23" s="457">
        <v>18.494593257474023</v>
      </c>
    </row>
    <row r="24" spans="2:5">
      <c r="B24" s="74" t="s">
        <v>24</v>
      </c>
      <c r="C24" s="637">
        <v>-69705</v>
      </c>
      <c r="D24" s="637">
        <v>-81192</v>
      </c>
      <c r="E24" s="457">
        <v>-14.147945610404966</v>
      </c>
    </row>
    <row r="25" spans="2:5">
      <c r="B25" s="74" t="s">
        <v>25</v>
      </c>
      <c r="C25" s="637">
        <v>-584584</v>
      </c>
      <c r="D25" s="637">
        <v>-562748</v>
      </c>
      <c r="E25" s="457">
        <v>3.880244798737631</v>
      </c>
    </row>
    <row r="26" spans="2:5">
      <c r="B26" s="74" t="s">
        <v>26</v>
      </c>
      <c r="C26" s="637">
        <v>-41091</v>
      </c>
      <c r="D26" s="637">
        <v>-18102</v>
      </c>
      <c r="E26" s="457">
        <v>126.99701690420949</v>
      </c>
    </row>
    <row r="27" spans="2:5">
      <c r="B27" s="78" t="s">
        <v>28</v>
      </c>
      <c r="C27" s="638">
        <v>537079</v>
      </c>
      <c r="D27" s="638">
        <v>494259</v>
      </c>
      <c r="E27" s="647">
        <v>8.663474008566352</v>
      </c>
    </row>
    <row r="28" spans="2:5">
      <c r="B28" s="78" t="s">
        <v>29</v>
      </c>
      <c r="C28" s="638">
        <v>-192380</v>
      </c>
      <c r="D28" s="638">
        <v>-143317</v>
      </c>
      <c r="E28" s="647">
        <v>34.233901072447793</v>
      </c>
    </row>
    <row r="29" spans="2:5">
      <c r="B29" s="74" t="s">
        <v>30</v>
      </c>
      <c r="C29" s="637">
        <v>152928</v>
      </c>
      <c r="D29" s="637">
        <v>84449</v>
      </c>
      <c r="E29" s="457">
        <v>81.089178083813906</v>
      </c>
    </row>
    <row r="30" spans="2:5">
      <c r="B30" s="74" t="s">
        <v>31</v>
      </c>
      <c r="C30" s="637">
        <v>-345308</v>
      </c>
      <c r="D30" s="637">
        <v>-227766</v>
      </c>
      <c r="E30" s="457">
        <v>51.60647331032726</v>
      </c>
    </row>
    <row r="31" spans="2:5">
      <c r="B31" s="78" t="s">
        <v>32</v>
      </c>
      <c r="C31" s="638">
        <v>344699</v>
      </c>
      <c r="D31" s="638">
        <v>350942</v>
      </c>
      <c r="E31" s="647">
        <v>-1.7789264322879528</v>
      </c>
    </row>
    <row r="32" spans="2:5">
      <c r="B32" s="77" t="s">
        <v>33</v>
      </c>
      <c r="C32" s="638">
        <v>-112277</v>
      </c>
      <c r="D32" s="638">
        <v>-109062</v>
      </c>
      <c r="E32" s="647">
        <v>2.9478645174304541</v>
      </c>
    </row>
    <row r="33" spans="2:5">
      <c r="B33" s="76" t="s">
        <v>34</v>
      </c>
      <c r="C33" s="637">
        <v>-95565</v>
      </c>
      <c r="D33" s="637">
        <v>-53350</v>
      </c>
      <c r="E33" s="647">
        <v>79.128397375820043</v>
      </c>
    </row>
    <row r="34" spans="2:5">
      <c r="B34" s="76" t="s">
        <v>35</v>
      </c>
      <c r="C34" s="637">
        <v>-16712</v>
      </c>
      <c r="D34" s="637">
        <v>-55712</v>
      </c>
      <c r="E34" s="647">
        <v>-70.002871912693848</v>
      </c>
    </row>
    <row r="35" spans="2:5">
      <c r="B35" s="77" t="s">
        <v>278</v>
      </c>
      <c r="C35" s="638">
        <v>232422</v>
      </c>
      <c r="D35" s="638">
        <v>241880</v>
      </c>
      <c r="E35" s="647">
        <v>-3.9102034066479274</v>
      </c>
    </row>
    <row r="36" spans="2:5" ht="20.100000000000001" customHeight="1">
      <c r="B36" s="73" t="s">
        <v>188</v>
      </c>
      <c r="C36" s="34">
        <v>704737</v>
      </c>
      <c r="D36" s="34">
        <v>635749</v>
      </c>
      <c r="E36" s="650">
        <v>10.851452381364336</v>
      </c>
    </row>
  </sheetData>
  <mergeCells count="1">
    <mergeCell ref="B6:D6"/>
  </mergeCells>
  <conditionalFormatting sqref="E8:E35">
    <cfRule type="cellIs" dxfId="17" priority="7" operator="lessThan">
      <formula>-1000</formula>
    </cfRule>
    <cfRule type="cellIs" dxfId="16" priority="8" operator="greaterThan">
      <formula>1000</formula>
    </cfRule>
    <cfRule type="cellIs" dxfId="15" priority="9" operator="lessThan">
      <formula>-100</formula>
    </cfRule>
  </conditionalFormatting>
  <pageMargins left="0.511811024" right="0.511811024" top="0.78740157499999996" bottom="0.78740157499999996" header="0.31496062000000002" footer="0.31496062000000002"/>
  <pageSetup paperSize="9" scale="9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4A6CADB9E567D48BA16FB89F189D276" ma:contentTypeVersion="4" ma:contentTypeDescription="Crie um novo documento." ma:contentTypeScope="" ma:versionID="c3ff5537c300f27b0f285ac5b0c3671e">
  <xsd:schema xmlns:xsd="http://www.w3.org/2001/XMLSchema" xmlns:xs="http://www.w3.org/2001/XMLSchema" xmlns:p="http://schemas.microsoft.com/office/2006/metadata/properties" xmlns:ns2="59eb6ecc-2a25-48c0-a6b3-5e81400326b1" targetNamespace="http://schemas.microsoft.com/office/2006/metadata/properties" ma:root="true" ma:fieldsID="6891cbb035050a26529bb82b890b2a98" ns2:_="">
    <xsd:import namespace="59eb6ecc-2a25-48c0-a6b3-5e81400326b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eb6ecc-2a25-48c0-a6b3-5e81400326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0A6A902-5EE0-4E36-9394-B559A94FCF07}">
  <ds:schemaRefs>
    <ds:schemaRef ds:uri="http://schemas.microsoft.com/sharepoint/v3/contenttype/forms"/>
  </ds:schemaRefs>
</ds:datastoreItem>
</file>

<file path=customXml/itemProps2.xml><?xml version="1.0" encoding="utf-8"?>
<ds:datastoreItem xmlns:ds="http://schemas.openxmlformats.org/officeDocument/2006/customXml" ds:itemID="{0010B790-1BF4-4ED5-80AD-1989F2751A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eb6ecc-2a25-48c0-a6b3-5e81400326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E2655A-F19F-47DF-9C62-A5BF2A710E7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26</vt:i4>
      </vt:variant>
      <vt:variant>
        <vt:lpstr>Intervalos Nomeados</vt:lpstr>
      </vt:variant>
      <vt:variant>
        <vt:i4>43</vt:i4>
      </vt:variant>
    </vt:vector>
  </HeadingPairs>
  <TitlesOfParts>
    <vt:vector size="69" baseType="lpstr">
      <vt:lpstr>MENU</vt:lpstr>
      <vt:lpstr>I - INCOME STATEMENT</vt:lpstr>
      <vt:lpstr>I - BALANCE SHEET</vt:lpstr>
      <vt:lpstr>I - CASH FLOW</vt:lpstr>
      <vt:lpstr>I - EBITDA AND FIN RESULT</vt:lpstr>
      <vt:lpstr>I - EQTY IN EARN</vt:lpstr>
      <vt:lpstr>I - SHARE CAPITAL</vt:lpstr>
      <vt:lpstr>II - COPEL GET</vt:lpstr>
      <vt:lpstr>II - COPEL DIS</vt:lpstr>
      <vt:lpstr>II - COPEL DIS ROB</vt:lpstr>
      <vt:lpstr>II - COPEL COM</vt:lpstr>
      <vt:lpstr>II - COMPANY QUARTER</vt:lpstr>
      <vt:lpstr>II - ASSETS BY COMPANY</vt:lpstr>
      <vt:lpstr>II - LIABILITIES BY COMPANY</vt:lpstr>
      <vt:lpstr>III - ENERGY MARKET</vt:lpstr>
      <vt:lpstr>III - TARIFFS</vt:lpstr>
      <vt:lpstr>III - ELECTRICITY AND CHARGES</vt:lpstr>
      <vt:lpstr>III - ENERGY BALANCE</vt:lpstr>
      <vt:lpstr>III -WIND POWER PRICES</vt:lpstr>
      <vt:lpstr>III - ENERGY FLOW</vt:lpstr>
      <vt:lpstr>III - ENERGY FLOW (2)</vt:lpstr>
      <vt:lpstr>IV - INDICATORS SUMMARY</vt:lpstr>
      <vt:lpstr>IV - GENERATION</vt:lpstr>
      <vt:lpstr>IV - GENERATION - INTEREST</vt:lpstr>
      <vt:lpstr>IV - TRANSMISSION</vt:lpstr>
      <vt:lpstr>IV - DISTRIBUTION</vt:lpstr>
      <vt:lpstr>'I - BALANCE SHEET'!Area_de_impressao</vt:lpstr>
      <vt:lpstr>'I - CASH FLOW'!Area_de_impressao</vt:lpstr>
      <vt:lpstr>'I - EBITDA AND FIN RESULT'!Area_de_impressao</vt:lpstr>
      <vt:lpstr>'I - EQTY IN EARN'!Area_de_impressao</vt:lpstr>
      <vt:lpstr>'I - INCOME STATEMENT'!Area_de_impressao</vt:lpstr>
      <vt:lpstr>'I - SHARE CAPITAL'!Area_de_impressao</vt:lpstr>
      <vt:lpstr>'II - ASSETS BY COMPANY'!Area_de_impressao</vt:lpstr>
      <vt:lpstr>'II - COMPANY QUARTER'!Area_de_impressao</vt:lpstr>
      <vt:lpstr>'II - COPEL COM'!Area_de_impressao</vt:lpstr>
      <vt:lpstr>'II - COPEL DIS'!Area_de_impressao</vt:lpstr>
      <vt:lpstr>'II - COPEL DIS ROB'!Area_de_impressao</vt:lpstr>
      <vt:lpstr>'II - COPEL GET'!Area_de_impressao</vt:lpstr>
      <vt:lpstr>'II - LIABILITIES BY COMPANY'!Area_de_impressao</vt:lpstr>
      <vt:lpstr>'III - ENERGY BALANCE'!Area_de_impressao</vt:lpstr>
      <vt:lpstr>'III - ENERGY FLOW'!Area_de_impressao</vt:lpstr>
      <vt:lpstr>'III - ENERGY FLOW (2)'!Area_de_impressao</vt:lpstr>
      <vt:lpstr>'III - ENERGY MARKET'!Area_de_impressao</vt:lpstr>
      <vt:lpstr>'III - TARIFFS'!Area_de_impressao</vt:lpstr>
      <vt:lpstr>'III -WIND POWER PRICES'!Area_de_impressao</vt:lpstr>
      <vt:lpstr>'IV - DISTRIBUTION'!Area_de_impressao</vt:lpstr>
      <vt:lpstr>'IV - GENERATION'!Area_de_impressao</vt:lpstr>
      <vt:lpstr>'IV - GENERATION - INTEREST'!Area_de_impressao</vt:lpstr>
      <vt:lpstr>'IV - INDICATORS SUMMARY'!Area_de_impressao</vt:lpstr>
      <vt:lpstr>'IV - TRANSMISSION'!Area_de_impressao</vt:lpstr>
      <vt:lpstr>MENU!Area_de_impressao</vt:lpstr>
      <vt:lpstr>'I - CASH FLOW'!Print_Area</vt:lpstr>
      <vt:lpstr>'I - EBITDA AND FIN RESULT'!Print_Area</vt:lpstr>
      <vt:lpstr>'I - EQTY IN EARN'!Print_Area</vt:lpstr>
      <vt:lpstr>'I - SHARE CAPITAL'!Print_Area</vt:lpstr>
      <vt:lpstr>'II - ASSETS BY COMPANY'!Print_Area</vt:lpstr>
      <vt:lpstr>'II - COMPANY QUARTER'!Print_Area</vt:lpstr>
      <vt:lpstr>'II - COPEL DIS'!Print_Area</vt:lpstr>
      <vt:lpstr>'II - COPEL DIS ROB'!Print_Area</vt:lpstr>
      <vt:lpstr>'II - COPEL GET'!Print_Area</vt:lpstr>
      <vt:lpstr>'III - ENERGY BALANCE'!Print_Area</vt:lpstr>
      <vt:lpstr>'III - ENERGY FLOW'!Print_Area</vt:lpstr>
      <vt:lpstr>'III - ENERGY MARKET'!Print_Area</vt:lpstr>
      <vt:lpstr>'III -WIND POWER PRICES'!Print_Area</vt:lpstr>
      <vt:lpstr>'IV - DISTRIBUTION'!Print_Area</vt:lpstr>
      <vt:lpstr>'IV - GENERATION'!Print_Area</vt:lpstr>
      <vt:lpstr>'IV - INDICATORS SUMMARY'!Print_Area</vt:lpstr>
      <vt:lpstr>'IV - TRANSMISSION'!Print_Area</vt:lpstr>
      <vt:lpstr>MENU!Print_Area</vt:lpstr>
    </vt:vector>
  </TitlesOfParts>
  <Manager/>
  <Company>COPEL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MARIA VARGAS DOS SANTOS</dc:creator>
  <cp:keywords/>
  <dc:description/>
  <cp:lastModifiedBy>Tulio Moreno Savio</cp:lastModifiedBy>
  <cp:revision/>
  <cp:lastPrinted>2025-05-08T23:15:34Z</cp:lastPrinted>
  <dcterms:created xsi:type="dcterms:W3CDTF">2022-02-09T14:27:36Z</dcterms:created>
  <dcterms:modified xsi:type="dcterms:W3CDTF">2025-05-22T00:14:32Z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0x01010084A6CADB9E567D48BA16FB89F189D276</vt:lpwstr>
  </property>
  <property fmtid="{D5CDD505-2E9C-101B-9397-08002B2CF9AE}" pid="3" name="Order">
    <vt:r8>1700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ies>
</file>