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klabin.sharepoint.com/teams/RelaescomInvestidores705/Documentos Compartilhados/2. Divulgação de Resultados/2025/3T25/13. Planilhas - Site/"/>
    </mc:Choice>
  </mc:AlternateContent>
  <xr:revisionPtr revIDLastSave="366" documentId="11_0B4EFEF9BF274308ECD11A690B4021071C6FAA9D" xr6:coauthVersionLast="47" xr6:coauthVersionMax="47" xr10:uidLastSave="{876125BF-327B-48C7-A5D7-13ABF4DE3287}"/>
  <bookViews>
    <workbookView xWindow="-20610" yWindow="4485" windowWidth="20730" windowHeight="11040" activeTab="1" xr2:uid="{00000000-000D-0000-FFFF-FFFF00000000}"/>
  </bookViews>
  <sheets>
    <sheet name="Total" sheetId="21" r:id="rId1"/>
    <sheet name="2025" sheetId="26" r:id="rId2"/>
    <sheet name="2024" sheetId="25" r:id="rId3"/>
    <sheet name="2023" sheetId="24" r:id="rId4"/>
    <sheet name="2022" sheetId="22" r:id="rId5"/>
    <sheet name="2021" sheetId="1" r:id="rId6"/>
    <sheet name="2020" sheetId="2" r:id="rId7"/>
    <sheet name="2019" sheetId="3" r:id="rId8"/>
    <sheet name="2018" sheetId="4" r:id="rId9"/>
    <sheet name="2017" sheetId="5" r:id="rId10"/>
    <sheet name="2016" sheetId="6" r:id="rId11"/>
    <sheet name="2015" sheetId="7" r:id="rId12"/>
    <sheet name="2014" sheetId="8" r:id="rId13"/>
    <sheet name="2013" sheetId="9" r:id="rId14"/>
    <sheet name="2012" sheetId="10" r:id="rId15"/>
    <sheet name="2011" sheetId="11" r:id="rId16"/>
    <sheet name="2010" sheetId="12" r:id="rId17"/>
    <sheet name="2009" sheetId="15" r:id="rId18"/>
    <sheet name="2008" sheetId="16" r:id="rId19"/>
    <sheet name="2007" sheetId="13" r:id="rId20"/>
    <sheet name="2006" sheetId="14" r:id="rId21"/>
    <sheet name="2005" sheetId="17" r:id="rId22"/>
    <sheet name="2004" sheetId="19" r:id="rId23"/>
    <sheet name="2003" sheetId="20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6" l="1"/>
  <c r="W9" i="21"/>
  <c r="G25" i="25"/>
  <c r="W10" i="21"/>
  <c r="W11" i="21" l="1"/>
  <c r="V9" i="21" l="1"/>
  <c r="V11" i="21" s="1"/>
  <c r="G26" i="24"/>
  <c r="V10" i="21"/>
  <c r="G25" i="22" l="1"/>
  <c r="G13" i="1" l="1"/>
  <c r="G15" i="8" l="1"/>
  <c r="G7" i="20" l="1"/>
  <c r="G11" i="19"/>
  <c r="G11" i="17"/>
  <c r="G11" i="14"/>
  <c r="G11" i="13"/>
  <c r="G11" i="16"/>
  <c r="G11" i="15"/>
  <c r="G11" i="12"/>
  <c r="G15" i="11"/>
  <c r="G15" i="10" l="1"/>
  <c r="G15" i="9"/>
  <c r="G15" i="7"/>
  <c r="G23" i="6"/>
  <c r="G23" i="5"/>
  <c r="G21" i="4"/>
  <c r="G25" i="3"/>
  <c r="G9" i="2" l="1"/>
</calcChain>
</file>

<file path=xl/sharedStrings.xml><?xml version="1.0" encoding="utf-8"?>
<sst xmlns="http://schemas.openxmlformats.org/spreadsheetml/2006/main" count="482" uniqueCount="103">
  <si>
    <t>R$0,03794938081
R$ 0,18974690405</t>
  </si>
  <si>
    <t>R$ 0,01897455375
R$ 0,09487276875</t>
  </si>
  <si>
    <t>R$ 0,03681063428
R$ 0,18405317140</t>
  </si>
  <si>
    <t>-</t>
  </si>
  <si>
    <t>R$ 0,0364311432
R$ 0,1821557160</t>
  </si>
  <si>
    <t>R$ 0,03813885297
R$ 0,19069426485</t>
  </si>
  <si>
    <t>R$ 0,00379996353
R$ 0,01899981765</t>
  </si>
  <si>
    <t>R$ 0,02374965800
R$ 0,11874828998</t>
  </si>
  <si>
    <t>R$ 0,01424986323
R$ 0,07124931615</t>
  </si>
  <si>
    <t>RS$ 0,05034951675
R$  0,25174758375</t>
  </si>
  <si>
    <t>R$ 0,03362952000 
R$ 0,16814758000</t>
  </si>
  <si>
    <t>R$0,02887958 
R$ 0,14439792</t>
  </si>
  <si>
    <t>R$ 0,03253351
R$ 0,16266757</t>
  </si>
  <si>
    <t>R$ 0,003930533 
R$ 0,019652666</t>
  </si>
  <si>
    <t>R$ 0,022054659
R$ 0,110273293</t>
  </si>
  <si>
    <t>R$ 0,01093268
R$ 0,05466342</t>
  </si>
  <si>
    <t>R$ 0,01266505
R$ 0,06332525</t>
  </si>
  <si>
    <t>R$ 0,02842498
R$ 0,14212490</t>
  </si>
  <si>
    <t>R$ 0,02555
R$ 0,12776</t>
  </si>
  <si>
    <t>R$ 0,02358
R$ 0,11791</t>
  </si>
  <si>
    <t>R$ 0,02237227
R$ 0,11186135</t>
  </si>
  <si>
    <t>R$ 0,02621
R$ 0,1311</t>
  </si>
  <si>
    <t>R$ 0,02293
R$ 0,1146</t>
  </si>
  <si>
    <t>R$ 0,03734
R$ 0,1867</t>
  </si>
  <si>
    <t>R$ 0,02227
R$ 0,11136</t>
  </si>
  <si>
    <t>R$ 0,01965
R$ 0,09826</t>
  </si>
  <si>
    <t>R$ 0,03318
R$ 0,16590</t>
  </si>
  <si>
    <t>R$ 0,09833
R$ 0,49165</t>
  </si>
  <si>
    <t>R$ 0,08998
R$ 0,09898</t>
  </si>
  <si>
    <t>R$ 0,14821
R$ 0,16303</t>
  </si>
  <si>
    <t>R$ 0,03275444
R$ 0,16377222</t>
  </si>
  <si>
    <t>R$ 0,08052
R$ 0,08857</t>
  </si>
  <si>
    <t>R$ 0,08478
R$ 0,09326</t>
  </si>
  <si>
    <t>R$0,05462280763
R$0,27311403815</t>
  </si>
  <si>
    <t>R$0,01857175459
R$0,09285877295</t>
  </si>
  <si>
    <t>R$0,06864291793 R$0,34321458965</t>
  </si>
  <si>
    <t>R$ 0,00436417970 R$ 0,02182089850</t>
  </si>
  <si>
    <t>R$ 0,07385
R$ 0,08124</t>
  </si>
  <si>
    <t>R$ 0,12171
R$ 0,13388</t>
  </si>
  <si>
    <t>R$ 0,04880
R$ 0,05368</t>
  </si>
  <si>
    <t>R$ 0,05213
R$ 0,05734</t>
  </si>
  <si>
    <t>R$ 0,05822
R$ 0,06404</t>
  </si>
  <si>
    <t>R$ 0,08651
R$ 0,09516</t>
  </si>
  <si>
    <t>R$ 0,05943
R$ 0,06537</t>
  </si>
  <si>
    <t>R$ 0,03420
R$ 0,03762</t>
  </si>
  <si>
    <t>R$ 0,12484
R$ 0,13732</t>
  </si>
  <si>
    <t>R$ 0,17997
R$ 0,19797</t>
  </si>
  <si>
    <t>R$ 0,11418
R$ 0,12560</t>
  </si>
  <si>
    <t>R$ 0,12391
R$ 0,13630</t>
  </si>
  <si>
    <t>R$ 0,07289
R$ 0,08018</t>
  </si>
  <si>
    <t>R$ 0,10279
R$ 0,11307</t>
  </si>
  <si>
    <t>R$ 0,09205
R$ 0,10126</t>
  </si>
  <si>
    <t>R$ 0,07671
R$ 0,08438</t>
  </si>
  <si>
    <t>R$ 0,20279
R$ 0,22527</t>
  </si>
  <si>
    <t>R$ 0,06891
R$ 0,07425</t>
  </si>
  <si>
    <t>Total</t>
  </si>
  <si>
    <t>Year</t>
  </si>
  <si>
    <t>Dividends</t>
  </si>
  <si>
    <t>IOC</t>
  </si>
  <si>
    <t>Accrual Basis*</t>
  </si>
  <si>
    <t>Meeting Date</t>
  </si>
  <si>
    <t>Class of Income</t>
  </si>
  <si>
    <t>Initial Payment Date</t>
  </si>
  <si>
    <t>Class of Shares</t>
  </si>
  <si>
    <t>Earnings per Share</t>
  </si>
  <si>
    <t>Gross Amount Payment</t>
  </si>
  <si>
    <t>PER SHARE
PER UNIT</t>
  </si>
  <si>
    <t>Per Common
Per Preferential</t>
  </si>
  <si>
    <t>R$0,06288336440 R$0,31441682200</t>
  </si>
  <si>
    <t>05/18/2022</t>
  </si>
  <si>
    <t>R$0,05107167489 R$0,25535837445</t>
  </si>
  <si>
    <t>R$0,04016669092 R$0,20083345460</t>
  </si>
  <si>
    <t>12/15/2022</t>
  </si>
  <si>
    <t>R$0,00654303957 R$0,03271519785</t>
  </si>
  <si>
    <t>02/22/2023</t>
  </si>
  <si>
    <t>02/24/2023</t>
  </si>
  <si>
    <t>R$0,06270412925 R$0,31352064625</t>
  </si>
  <si>
    <t>R$0,07053934065 R$0,35269670325</t>
  </si>
  <si>
    <t>05/16/2023</t>
  </si>
  <si>
    <t>07/27/2022</t>
  </si>
  <si>
    <t>10/26/2022</t>
  </si>
  <si>
    <t>11/14/2022</t>
  </si>
  <si>
    <t>08/15/2023</t>
  </si>
  <si>
    <t>R$ 0,05782468296
R$ 0,28912341480</t>
  </si>
  <si>
    <t>11/14/2023</t>
  </si>
  <si>
    <t>10/24/2023</t>
  </si>
  <si>
    <t>12/14/2023</t>
  </si>
  <si>
    <t>02/26/2024</t>
  </si>
  <si>
    <t>04/24/2024</t>
  </si>
  <si>
    <t>05/15/2024</t>
  </si>
  <si>
    <t>R$ 0.05970763088                      R$ 0.29853815440</t>
  </si>
  <si>
    <t>8/15/2024</t>
  </si>
  <si>
    <t>R$ 0.06743909593               R$ 0.33719547965</t>
  </si>
  <si>
    <t>07/29/2024</t>
  </si>
  <si>
    <t>11/21/2024</t>
  </si>
  <si>
    <t>R$ 0.06990882533</t>
  </si>
  <si>
    <t>R$ 0.34954412665</t>
  </si>
  <si>
    <t>05/22/2025</t>
  </si>
  <si>
    <t>R$ 0,04576010128                R$ 0,22880050642</t>
  </si>
  <si>
    <t>R$ 0,05018892311                R$ 0,25094461555</t>
  </si>
  <si>
    <t>08/19/2025</t>
  </si>
  <si>
    <t>R$ 0,05215774063                R$ 0,26078870315</t>
  </si>
  <si>
    <t>11/19/2025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</si>
</sst>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000000000;[Red]\-&quot;R$&quot;\ #,##0.00000000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 tint="0.34998626667073579"/>
      <name val="Open Sans"/>
      <family val="2"/>
    </font>
    <font>
      <b/>
      <sz val="14"/>
      <color theme="0"/>
      <name val="Open Sans"/>
      <family val="2"/>
    </font>
    <font>
      <b/>
      <sz val="11"/>
      <color theme="1" tint="0.249977111117893"/>
      <name val="Open Sans"/>
      <family val="2"/>
    </font>
    <font>
      <b/>
      <sz val="12"/>
      <color theme="0"/>
      <name val="Open Sans"/>
      <family val="2"/>
    </font>
    <font>
      <sz val="11"/>
      <color theme="1" tint="0.24997711111789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6094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FF00"/>
      </bottom>
      <diagonal/>
    </border>
    <border>
      <left/>
      <right/>
      <top style="medium">
        <color rgb="FF00FF00"/>
      </top>
      <bottom/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indent="1"/>
    </xf>
    <xf numFmtId="44" fontId="4" fillId="4" borderId="0" xfId="2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8" fontId="4" fillId="4" borderId="0" xfId="2" applyNumberFormat="1" applyFont="1" applyFill="1" applyBorder="1" applyAlignment="1">
      <alignment horizontal="left" vertical="center" indent="1"/>
    </xf>
    <xf numFmtId="0" fontId="5" fillId="3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left" vertical="center" indent="1"/>
    </xf>
    <xf numFmtId="44" fontId="5" fillId="3" borderId="0" xfId="2" applyFont="1" applyFill="1" applyBorder="1" applyAlignment="1">
      <alignment horizontal="left" vertical="center"/>
    </xf>
    <xf numFmtId="44" fontId="0" fillId="0" borderId="0" xfId="2" applyFont="1"/>
    <xf numFmtId="0" fontId="6" fillId="4" borderId="1" xfId="0" applyFont="1" applyFill="1" applyBorder="1" applyAlignment="1">
      <alignment horizontal="center" vertical="center"/>
    </xf>
    <xf numFmtId="8" fontId="0" fillId="0" borderId="0" xfId="0" applyNumberFormat="1"/>
    <xf numFmtId="44" fontId="5" fillId="2" borderId="0" xfId="2" applyFont="1" applyFill="1" applyBorder="1" applyAlignment="1">
      <alignment horizontal="left" vertical="center"/>
    </xf>
    <xf numFmtId="44" fontId="5" fillId="3" borderId="0" xfId="2" applyFont="1" applyFill="1" applyBorder="1" applyAlignment="1">
      <alignment horizontal="center" vertical="center"/>
    </xf>
    <xf numFmtId="44" fontId="5" fillId="2" borderId="0" xfId="2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5" fillId="3" borderId="0" xfId="3" applyFont="1" applyFill="1" applyBorder="1" applyAlignment="1">
      <alignment horizontal="center" vertical="center"/>
    </xf>
    <xf numFmtId="43" fontId="5" fillId="2" borderId="0" xfId="3" applyFont="1" applyFill="1" applyBorder="1" applyAlignment="1">
      <alignment horizontal="center" vertical="center"/>
    </xf>
    <xf numFmtId="44" fontId="4" fillId="4" borderId="0" xfId="2" applyFont="1" applyFill="1" applyBorder="1" applyAlignment="1">
      <alignment vertical="center"/>
    </xf>
    <xf numFmtId="164" fontId="3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8" fontId="4" fillId="4" borderId="0" xfId="2" applyNumberFormat="1" applyFont="1" applyFill="1" applyBorder="1" applyAlignment="1">
      <alignment horizontal="center" vertical="center"/>
    </xf>
    <xf numFmtId="8" fontId="5" fillId="3" borderId="0" xfId="2" applyNumberFormat="1" applyFont="1" applyFill="1" applyBorder="1" applyAlignment="1">
      <alignment horizontal="center" vertical="center"/>
    </xf>
    <xf numFmtId="8" fontId="5" fillId="2" borderId="0" xfId="2" applyNumberFormat="1" applyFont="1" applyFill="1" applyBorder="1" applyAlignment="1">
      <alignment horizontal="center" vertical="center"/>
    </xf>
    <xf numFmtId="164" fontId="3" fillId="2" borderId="0" xfId="2" applyNumberFormat="1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8" fontId="4" fillId="4" borderId="0" xfId="2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8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8" fontId="3" fillId="2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8" fontId="3" fillId="3" borderId="0" xfId="0" applyNumberFormat="1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</cellXfs>
  <cellStyles count="4">
    <cellStyle name="Moeda" xfId="2" builtinId="4"/>
    <cellStyle name="Normal" xfId="0" builtinId="0"/>
    <cellStyle name="Normal 2" xfId="1" xr:uid="{00000000-0005-0000-0000-000002000000}"/>
    <cellStyle name="Vírgula" xfId="3" builtin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2</xdr:row>
      <xdr:rowOff>66675</xdr:rowOff>
    </xdr:from>
    <xdr:to>
      <xdr:col>0</xdr:col>
      <xdr:colOff>1090612</xdr:colOff>
      <xdr:row>5</xdr:row>
      <xdr:rowOff>104071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447675"/>
          <a:ext cx="738187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11</xdr:col>
      <xdr:colOff>5942</xdr:colOff>
      <xdr:row>6</xdr:row>
      <xdr:rowOff>171450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1495425" y="0"/>
          <a:ext cx="14674442" cy="1362075"/>
        </a:xfrm>
        <a:prstGeom prst="rect">
          <a:avLst/>
        </a:prstGeom>
      </xdr:spPr>
    </xdr:pic>
    <xdr:clientData/>
  </xdr:twoCellAnchor>
  <xdr:twoCellAnchor editAs="oneCell">
    <xdr:from>
      <xdr:col>10</xdr:col>
      <xdr:colOff>1457324</xdr:colOff>
      <xdr:row>0</xdr:row>
      <xdr:rowOff>0</xdr:rowOff>
    </xdr:from>
    <xdr:to>
      <xdr:col>22</xdr:col>
      <xdr:colOff>1504950</xdr:colOff>
      <xdr:row>6</xdr:row>
      <xdr:rowOff>171450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16135349" y="0"/>
          <a:ext cx="17935576" cy="13620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7</xdr:col>
      <xdr:colOff>10026</xdr:colOff>
      <xdr:row>1</xdr:row>
      <xdr:rowOff>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11605" y="19050"/>
          <a:ext cx="10978816" cy="1085473"/>
        </a:xfrm>
        <a:prstGeom prst="rect">
          <a:avLst/>
        </a:prstGeom>
      </xdr:spPr>
    </xdr:pic>
    <xdr:clientData/>
  </xdr:twoCellAnchor>
  <xdr:twoCellAnchor editAs="oneCell">
    <xdr:from>
      <xdr:col>7</xdr:col>
      <xdr:colOff>100263</xdr:colOff>
      <xdr:row>0</xdr:row>
      <xdr:rowOff>350921</xdr:rowOff>
    </xdr:from>
    <xdr:to>
      <xdr:col>8</xdr:col>
      <xdr:colOff>233766</xdr:colOff>
      <xdr:row>0</xdr:row>
      <xdr:rowOff>959817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81447" y="350921"/>
          <a:ext cx="745108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272143</xdr:colOff>
      <xdr:row>0</xdr:row>
      <xdr:rowOff>387280</xdr:rowOff>
    </xdr:from>
    <xdr:to>
      <xdr:col>8</xdr:col>
      <xdr:colOff>408158</xdr:colOff>
      <xdr:row>0</xdr:row>
      <xdr:rowOff>996176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52225" y="387280"/>
          <a:ext cx="743103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607086</xdr:colOff>
      <xdr:row>0</xdr:row>
      <xdr:rowOff>0</xdr:rowOff>
    </xdr:from>
    <xdr:to>
      <xdr:col>6</xdr:col>
      <xdr:colOff>2355082</xdr:colOff>
      <xdr:row>0</xdr:row>
      <xdr:rowOff>1085473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607086" y="0"/>
          <a:ext cx="11430001" cy="108547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9720</xdr:colOff>
      <xdr:row>1</xdr:row>
      <xdr:rowOff>18673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12321" y="0"/>
          <a:ext cx="10807960" cy="1087806"/>
        </a:xfrm>
        <a:prstGeom prst="rect">
          <a:avLst/>
        </a:prstGeom>
      </xdr:spPr>
    </xdr:pic>
    <xdr:clientData/>
  </xdr:twoCellAnchor>
  <xdr:twoCellAnchor editAs="oneCell">
    <xdr:from>
      <xdr:col>7</xdr:col>
      <xdr:colOff>133145</xdr:colOff>
      <xdr:row>0</xdr:row>
      <xdr:rowOff>317500</xdr:rowOff>
    </xdr:from>
    <xdr:to>
      <xdr:col>8</xdr:col>
      <xdr:colOff>266647</xdr:colOff>
      <xdr:row>0</xdr:row>
      <xdr:rowOff>926396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13790" y="317500"/>
          <a:ext cx="748019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333375</xdr:rowOff>
    </xdr:from>
    <xdr:to>
      <xdr:col>8</xdr:col>
      <xdr:colOff>324003</xdr:colOff>
      <xdr:row>0</xdr:row>
      <xdr:rowOff>942271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8175" y="333375"/>
          <a:ext cx="743103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606069</xdr:colOff>
      <xdr:row>0</xdr:row>
      <xdr:rowOff>10702</xdr:rowOff>
    </xdr:from>
    <xdr:to>
      <xdr:col>7</xdr:col>
      <xdr:colOff>9525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606069" y="10702"/>
          <a:ext cx="10804881" cy="109419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7</xdr:col>
      <xdr:colOff>9525</xdr:colOff>
      <xdr:row>1</xdr:row>
      <xdr:rowOff>1956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9600" y="9525"/>
          <a:ext cx="10801350" cy="1087806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0</xdr:row>
      <xdr:rowOff>419100</xdr:rowOff>
    </xdr:from>
    <xdr:to>
      <xdr:col>8</xdr:col>
      <xdr:colOff>279099</xdr:colOff>
      <xdr:row>0</xdr:row>
      <xdr:rowOff>1027996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20550" y="419100"/>
          <a:ext cx="745824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7</xdr:col>
      <xdr:colOff>9525</xdr:colOff>
      <xdr:row>1</xdr:row>
      <xdr:rowOff>1956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9600" y="47625"/>
          <a:ext cx="10801350" cy="1087806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0</xdr:row>
      <xdr:rowOff>485775</xdr:rowOff>
    </xdr:from>
    <xdr:to>
      <xdr:col>8</xdr:col>
      <xdr:colOff>250524</xdr:colOff>
      <xdr:row>0</xdr:row>
      <xdr:rowOff>1094671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91975" y="485775"/>
          <a:ext cx="745824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148167</xdr:colOff>
      <xdr:row>0</xdr:row>
      <xdr:rowOff>423333</xdr:rowOff>
    </xdr:from>
    <xdr:to>
      <xdr:col>8</xdr:col>
      <xdr:colOff>280158</xdr:colOff>
      <xdr:row>0</xdr:row>
      <xdr:rowOff>1032229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74084" y="423333"/>
          <a:ext cx="745824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7</xdr:col>
      <xdr:colOff>8466</xdr:colOff>
      <xdr:row>1</xdr:row>
      <xdr:rowOff>49581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613833" y="47625"/>
          <a:ext cx="10814050" cy="109203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0</xdr:row>
      <xdr:rowOff>428625</xdr:rowOff>
    </xdr:from>
    <xdr:to>
      <xdr:col>8</xdr:col>
      <xdr:colOff>260049</xdr:colOff>
      <xdr:row>0</xdr:row>
      <xdr:rowOff>1037521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34925" y="428625"/>
          <a:ext cx="745824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7</xdr:col>
      <xdr:colOff>10242</xdr:colOff>
      <xdr:row>1</xdr:row>
      <xdr:rowOff>59106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614516" y="47625"/>
          <a:ext cx="10805242" cy="108688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7</xdr:col>
      <xdr:colOff>10243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14517" y="0"/>
          <a:ext cx="10805242" cy="1106129"/>
        </a:xfrm>
        <a:prstGeom prst="rect">
          <a:avLst/>
        </a:prstGeom>
      </xdr:spPr>
    </xdr:pic>
    <xdr:clientData/>
  </xdr:twoCellAnchor>
  <xdr:twoCellAnchor editAs="oneCell">
    <xdr:from>
      <xdr:col>7</xdr:col>
      <xdr:colOff>194596</xdr:colOff>
      <xdr:row>0</xdr:row>
      <xdr:rowOff>378951</xdr:rowOff>
    </xdr:from>
    <xdr:to>
      <xdr:col>8</xdr:col>
      <xdr:colOff>325904</xdr:colOff>
      <xdr:row>0</xdr:row>
      <xdr:rowOff>987847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12661" y="378951"/>
          <a:ext cx="745824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10026</xdr:colOff>
      <xdr:row>1</xdr:row>
      <xdr:rowOff>9524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11605" y="0"/>
          <a:ext cx="10978816" cy="1112419"/>
        </a:xfrm>
        <a:prstGeom prst="rect">
          <a:avLst/>
        </a:prstGeom>
      </xdr:spPr>
    </xdr:pic>
    <xdr:clientData/>
  </xdr:twoCellAnchor>
  <xdr:twoCellAnchor editAs="oneCell">
    <xdr:from>
      <xdr:col>7</xdr:col>
      <xdr:colOff>160421</xdr:colOff>
      <xdr:row>0</xdr:row>
      <xdr:rowOff>381000</xdr:rowOff>
    </xdr:from>
    <xdr:to>
      <xdr:col>8</xdr:col>
      <xdr:colOff>294640</xdr:colOff>
      <xdr:row>0</xdr:row>
      <xdr:rowOff>989896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23395" y="381000"/>
          <a:ext cx="745824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9525</xdr:colOff>
      <xdr:row>4</xdr:row>
      <xdr:rowOff>303370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4EF05CD-5145-48A6-AA9E-1618208EA1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9600" y="0"/>
          <a:ext cx="10801350" cy="106537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2</xdr:row>
      <xdr:rowOff>57150</xdr:rowOff>
    </xdr:from>
    <xdr:to>
      <xdr:col>8</xdr:col>
      <xdr:colOff>233362</xdr:colOff>
      <xdr:row>4</xdr:row>
      <xdr:rowOff>285046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4935A690-28D4-4116-99A0-1E5B57F16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06200" y="438150"/>
          <a:ext cx="738187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172642</xdr:colOff>
      <xdr:row>0</xdr:row>
      <xdr:rowOff>337344</xdr:rowOff>
    </xdr:from>
    <xdr:to>
      <xdr:col>8</xdr:col>
      <xdr:colOff>313232</xdr:colOff>
      <xdr:row>0</xdr:row>
      <xdr:rowOff>946240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73423" y="337344"/>
          <a:ext cx="745824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9922</xdr:colOff>
      <xdr:row>1</xdr:row>
      <xdr:rowOff>28574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605234" y="0"/>
          <a:ext cx="10864454" cy="111005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0</xdr:row>
      <xdr:rowOff>390525</xdr:rowOff>
    </xdr:from>
    <xdr:to>
      <xdr:col>8</xdr:col>
      <xdr:colOff>288624</xdr:colOff>
      <xdr:row>0</xdr:row>
      <xdr:rowOff>999421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9075" y="390525"/>
          <a:ext cx="745824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9525</xdr:colOff>
      <xdr:row>1</xdr:row>
      <xdr:rowOff>38099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609600" y="0"/>
          <a:ext cx="10801350" cy="11144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167473</xdr:colOff>
      <xdr:row>0</xdr:row>
      <xdr:rowOff>345412</xdr:rowOff>
    </xdr:from>
    <xdr:to>
      <xdr:col>8</xdr:col>
      <xdr:colOff>306209</xdr:colOff>
      <xdr:row>0</xdr:row>
      <xdr:rowOff>954308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80248" y="345412"/>
          <a:ext cx="745824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4396</xdr:colOff>
      <xdr:row>1</xdr:row>
      <xdr:rowOff>28574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609600" y="0"/>
          <a:ext cx="10801350" cy="111442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133145</xdr:colOff>
      <xdr:row>0</xdr:row>
      <xdr:rowOff>399435</xdr:rowOff>
    </xdr:from>
    <xdr:to>
      <xdr:col>8</xdr:col>
      <xdr:colOff>264453</xdr:colOff>
      <xdr:row>0</xdr:row>
      <xdr:rowOff>1008331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51210" y="399435"/>
          <a:ext cx="745824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1</xdr:rowOff>
    </xdr:from>
    <xdr:to>
      <xdr:col>7</xdr:col>
      <xdr:colOff>10242</xdr:colOff>
      <xdr:row>1</xdr:row>
      <xdr:rowOff>22244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614516" y="1"/>
          <a:ext cx="10805242" cy="110788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208193</xdr:colOff>
      <xdr:row>0</xdr:row>
      <xdr:rowOff>324971</xdr:rowOff>
    </xdr:from>
    <xdr:to>
      <xdr:col>8</xdr:col>
      <xdr:colOff>348900</xdr:colOff>
      <xdr:row>0</xdr:row>
      <xdr:rowOff>933867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4811" y="324971"/>
          <a:ext cx="745824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1</xdr:rowOff>
    </xdr:from>
    <xdr:to>
      <xdr:col>7</xdr:col>
      <xdr:colOff>7477</xdr:colOff>
      <xdr:row>1</xdr:row>
      <xdr:rowOff>22244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609600" y="1"/>
          <a:ext cx="10802067" cy="11080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604274</xdr:colOff>
      <xdr:row>0</xdr:row>
      <xdr:rowOff>40969</xdr:rowOff>
    </xdr:from>
    <xdr:to>
      <xdr:col>7</xdr:col>
      <xdr:colOff>10242</xdr:colOff>
      <xdr:row>3</xdr:row>
      <xdr:rowOff>210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3483541-5AFF-4BF1-A472-D5138A22C9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4274" y="40969"/>
          <a:ext cx="10807393" cy="1054616"/>
        </a:xfrm>
        <a:prstGeom prst="rect">
          <a:avLst/>
        </a:prstGeom>
      </xdr:spPr>
    </xdr:pic>
    <xdr:clientData/>
  </xdr:twoCellAnchor>
  <xdr:twoCellAnchor editAs="oneCell">
    <xdr:from>
      <xdr:col>7</xdr:col>
      <xdr:colOff>235565</xdr:colOff>
      <xdr:row>2</xdr:row>
      <xdr:rowOff>0</xdr:rowOff>
    </xdr:from>
    <xdr:to>
      <xdr:col>7</xdr:col>
      <xdr:colOff>973752</xdr:colOff>
      <xdr:row>2</xdr:row>
      <xdr:rowOff>608896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2B384D40-891A-497F-A00D-1D684AEDA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36990" y="381000"/>
          <a:ext cx="738187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0</xdr:rowOff>
    </xdr:from>
    <xdr:ext cx="11291093" cy="1051718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307579" y="0"/>
          <a:ext cx="11291093" cy="1051718"/>
        </a:xfrm>
        <a:prstGeom prst="rect">
          <a:avLst/>
        </a:prstGeom>
      </xdr:spPr>
    </xdr:pic>
    <xdr:clientData/>
  </xdr:oneCellAnchor>
  <xdr:oneCellAnchor>
    <xdr:from>
      <xdr:col>7</xdr:col>
      <xdr:colOff>297656</xdr:colOff>
      <xdr:row>1</xdr:row>
      <xdr:rowOff>109141</xdr:rowOff>
    </xdr:from>
    <xdr:ext cx="738187" cy="608896"/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4856" y="299641"/>
          <a:ext cx="738187" cy="608896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7</xdr:col>
      <xdr:colOff>0</xdr:colOff>
      <xdr:row>2</xdr:row>
      <xdr:rowOff>188515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5235" y="0"/>
          <a:ext cx="11737578" cy="1051718"/>
        </a:xfrm>
        <a:prstGeom prst="rect">
          <a:avLst/>
        </a:prstGeom>
      </xdr:spPr>
    </xdr:pic>
    <xdr:clientData/>
  </xdr:twoCellAnchor>
  <xdr:twoCellAnchor editAs="oneCell">
    <xdr:from>
      <xdr:col>7</xdr:col>
      <xdr:colOff>297656</xdr:colOff>
      <xdr:row>1</xdr:row>
      <xdr:rowOff>109141</xdr:rowOff>
    </xdr:from>
    <xdr:to>
      <xdr:col>7</xdr:col>
      <xdr:colOff>1035843</xdr:colOff>
      <xdr:row>2</xdr:row>
      <xdr:rowOff>43350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22956" y="299641"/>
          <a:ext cx="738187" cy="61048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7</xdr:col>
      <xdr:colOff>9923</xdr:colOff>
      <xdr:row>2</xdr:row>
      <xdr:rowOff>188515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5235" y="0"/>
          <a:ext cx="10864454" cy="1051718"/>
        </a:xfrm>
        <a:prstGeom prst="rect">
          <a:avLst/>
        </a:prstGeom>
      </xdr:spPr>
    </xdr:pic>
    <xdr:clientData/>
  </xdr:twoCellAnchor>
  <xdr:twoCellAnchor editAs="oneCell">
    <xdr:from>
      <xdr:col>7</xdr:col>
      <xdr:colOff>297656</xdr:colOff>
      <xdr:row>1</xdr:row>
      <xdr:rowOff>109141</xdr:rowOff>
    </xdr:from>
    <xdr:to>
      <xdr:col>7</xdr:col>
      <xdr:colOff>1035843</xdr:colOff>
      <xdr:row>2</xdr:row>
      <xdr:rowOff>43350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23750" y="297657"/>
          <a:ext cx="738187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604274</xdr:colOff>
      <xdr:row>0</xdr:row>
      <xdr:rowOff>40969</xdr:rowOff>
    </xdr:from>
    <xdr:to>
      <xdr:col>7</xdr:col>
      <xdr:colOff>10242</xdr:colOff>
      <xdr:row>3</xdr:row>
      <xdr:rowOff>210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4274" y="40969"/>
          <a:ext cx="10815484" cy="1065370"/>
        </a:xfrm>
        <a:prstGeom prst="rect">
          <a:avLst/>
        </a:prstGeom>
      </xdr:spPr>
    </xdr:pic>
    <xdr:clientData/>
  </xdr:twoCellAnchor>
  <xdr:twoCellAnchor editAs="oneCell">
    <xdr:from>
      <xdr:col>7</xdr:col>
      <xdr:colOff>235565</xdr:colOff>
      <xdr:row>2</xdr:row>
      <xdr:rowOff>0</xdr:rowOff>
    </xdr:from>
    <xdr:to>
      <xdr:col>7</xdr:col>
      <xdr:colOff>973752</xdr:colOff>
      <xdr:row>2</xdr:row>
      <xdr:rowOff>608896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72420" y="389194"/>
          <a:ext cx="738187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10467</xdr:colOff>
      <xdr:row>3</xdr:row>
      <xdr:rowOff>13493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7088" y="0"/>
          <a:ext cx="10812445" cy="1049729"/>
        </a:xfrm>
        <a:prstGeom prst="rect">
          <a:avLst/>
        </a:prstGeom>
      </xdr:spPr>
    </xdr:pic>
    <xdr:clientData/>
  </xdr:twoCellAnchor>
  <xdr:twoCellAnchor editAs="oneCell">
    <xdr:from>
      <xdr:col>7</xdr:col>
      <xdr:colOff>125604</xdr:colOff>
      <xdr:row>2</xdr:row>
      <xdr:rowOff>0</xdr:rowOff>
    </xdr:from>
    <xdr:to>
      <xdr:col>8</xdr:col>
      <xdr:colOff>256703</xdr:colOff>
      <xdr:row>2</xdr:row>
      <xdr:rowOff>608896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4670" y="376813"/>
          <a:ext cx="738187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10241</xdr:colOff>
      <xdr:row>3</xdr:row>
      <xdr:rowOff>1979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14516" y="0"/>
          <a:ext cx="10805241" cy="1056898"/>
        </a:xfrm>
        <a:prstGeom prst="rect">
          <a:avLst/>
        </a:prstGeom>
      </xdr:spPr>
    </xdr:pic>
    <xdr:clientData/>
  </xdr:twoCellAnchor>
  <xdr:twoCellAnchor editAs="oneCell">
    <xdr:from>
      <xdr:col>7</xdr:col>
      <xdr:colOff>102419</xdr:colOff>
      <xdr:row>2</xdr:row>
      <xdr:rowOff>20484</xdr:rowOff>
    </xdr:from>
    <xdr:to>
      <xdr:col>8</xdr:col>
      <xdr:colOff>231006</xdr:colOff>
      <xdr:row>2</xdr:row>
      <xdr:rowOff>629380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83064" y="409678"/>
          <a:ext cx="743103" cy="608896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W12"/>
  <sheetViews>
    <sheetView showGridLines="0" zoomScaleNormal="100" workbookViewId="0">
      <pane xSplit="1" topLeftCell="Q1" activePane="topRight" state="frozen"/>
      <selection activeCell="A4" sqref="A4"/>
      <selection pane="topRight" activeCell="W10" sqref="W10"/>
    </sheetView>
  </sheetViews>
  <sheetFormatPr defaultRowHeight="15" x14ac:dyDescent="0.25"/>
  <cols>
    <col min="1" max="1" width="22.28515625" bestFit="1" customWidth="1"/>
    <col min="2" max="2" width="21" bestFit="1" customWidth="1"/>
    <col min="3" max="7" width="22.28515625" bestFit="1" customWidth="1"/>
    <col min="8" max="8" width="20.85546875" bestFit="1" customWidth="1"/>
    <col min="9" max="18" width="22.28515625" bestFit="1" customWidth="1"/>
    <col min="19" max="19" width="20.85546875" bestFit="1" customWidth="1"/>
    <col min="20" max="20" width="22.28515625" bestFit="1" customWidth="1"/>
    <col min="21" max="21" width="24.140625" bestFit="1" customWidth="1"/>
    <col min="22" max="22" width="22.7109375" bestFit="1" customWidth="1"/>
    <col min="23" max="23" width="22.7109375" customWidth="1"/>
  </cols>
  <sheetData>
    <row r="6" spans="1:23" ht="18.75" x14ac:dyDescent="0.25">
      <c r="A6" s="6"/>
    </row>
    <row r="8" spans="1:23" ht="18.75" thickBot="1" x14ac:dyDescent="0.3">
      <c r="A8" s="7" t="s">
        <v>56</v>
      </c>
      <c r="B8" s="10">
        <v>2003</v>
      </c>
      <c r="C8" s="10">
        <v>2004</v>
      </c>
      <c r="D8" s="10">
        <v>2005</v>
      </c>
      <c r="E8" s="10">
        <v>2006</v>
      </c>
      <c r="F8" s="10">
        <v>2007</v>
      </c>
      <c r="G8" s="10">
        <v>2008</v>
      </c>
      <c r="H8" s="10">
        <v>2009</v>
      </c>
      <c r="I8" s="10">
        <v>2010</v>
      </c>
      <c r="J8" s="10">
        <v>2011</v>
      </c>
      <c r="K8" s="10">
        <v>2012</v>
      </c>
      <c r="L8" s="10">
        <v>2013</v>
      </c>
      <c r="M8" s="10">
        <v>2014</v>
      </c>
      <c r="N8" s="10">
        <v>2015</v>
      </c>
      <c r="O8" s="10">
        <v>2016</v>
      </c>
      <c r="P8" s="10">
        <v>2017</v>
      </c>
      <c r="Q8" s="10">
        <v>2018</v>
      </c>
      <c r="R8" s="10">
        <v>2019</v>
      </c>
      <c r="S8" s="10">
        <v>2020</v>
      </c>
      <c r="T8" s="10">
        <v>2021</v>
      </c>
      <c r="U8" s="10">
        <v>2022</v>
      </c>
      <c r="V8" s="10">
        <v>2023</v>
      </c>
      <c r="W8" s="10">
        <v>2024</v>
      </c>
    </row>
    <row r="9" spans="1:23" ht="16.5" x14ac:dyDescent="0.25">
      <c r="A9" s="6" t="s">
        <v>57</v>
      </c>
      <c r="B9" s="8">
        <v>65999398.68</v>
      </c>
      <c r="C9" s="12">
        <v>275241936.72000003</v>
      </c>
      <c r="D9" s="8">
        <v>190512091.62</v>
      </c>
      <c r="E9" s="12">
        <v>192424913.47999999</v>
      </c>
      <c r="F9" s="8">
        <v>283007448.44999999</v>
      </c>
      <c r="G9" s="12">
        <v>236997910.44</v>
      </c>
      <c r="H9" s="8">
        <v>79591124.879999995</v>
      </c>
      <c r="I9" s="12">
        <v>107001521.50999999</v>
      </c>
      <c r="J9" s="8">
        <v>207839075.88</v>
      </c>
      <c r="K9" s="12">
        <v>270765199.09000003</v>
      </c>
      <c r="L9" s="8">
        <v>315083097.78000003</v>
      </c>
      <c r="M9" s="12">
        <v>343930560.87</v>
      </c>
      <c r="N9" s="8">
        <v>396012384.72000003</v>
      </c>
      <c r="O9" s="12">
        <v>507500000</v>
      </c>
      <c r="P9" s="8">
        <v>498000000</v>
      </c>
      <c r="Q9" s="12">
        <v>529000000</v>
      </c>
      <c r="R9" s="8">
        <v>607000000</v>
      </c>
      <c r="S9" s="12">
        <v>23000000</v>
      </c>
      <c r="T9" s="8">
        <v>479000000</v>
      </c>
      <c r="U9" s="23">
        <v>1371000000</v>
      </c>
      <c r="V9" s="22">
        <f>SUM('2023'!G6:G7,'2023'!G10:G11,'2023'!G22:G23)</f>
        <v>850000000</v>
      </c>
      <c r="W9" s="23">
        <f>330000000+410000000+54000000</f>
        <v>794000000</v>
      </c>
    </row>
    <row r="10" spans="1:23" ht="16.5" x14ac:dyDescent="0.25">
      <c r="A10" s="6" t="s">
        <v>58</v>
      </c>
      <c r="B10" s="16">
        <v>0</v>
      </c>
      <c r="C10" s="17">
        <v>0</v>
      </c>
      <c r="D10" s="16">
        <v>0</v>
      </c>
      <c r="E10" s="17">
        <v>0</v>
      </c>
      <c r="F10" s="16">
        <v>0</v>
      </c>
      <c r="G10" s="17">
        <v>0</v>
      </c>
      <c r="H10" s="16">
        <v>0</v>
      </c>
      <c r="I10" s="17">
        <v>0</v>
      </c>
      <c r="J10" s="16">
        <v>0</v>
      </c>
      <c r="K10" s="17">
        <v>0</v>
      </c>
      <c r="L10" s="16">
        <v>0</v>
      </c>
      <c r="M10" s="17">
        <v>0</v>
      </c>
      <c r="N10" s="16">
        <v>0</v>
      </c>
      <c r="O10" s="17">
        <v>0</v>
      </c>
      <c r="P10" s="16">
        <v>0</v>
      </c>
      <c r="Q10" s="14">
        <v>390000000</v>
      </c>
      <c r="R10" s="13">
        <v>300000000</v>
      </c>
      <c r="S10" s="17">
        <v>0</v>
      </c>
      <c r="T10" s="13">
        <v>300000000</v>
      </c>
      <c r="U10" s="14">
        <v>257000000</v>
      </c>
      <c r="V10" s="22">
        <f>319000000+171000000</f>
        <v>490000000</v>
      </c>
      <c r="W10" s="14">
        <f>425000000+258000000</f>
        <v>683000000</v>
      </c>
    </row>
    <row r="11" spans="1:23" ht="16.5" x14ac:dyDescent="0.25">
      <c r="A11" s="6" t="s">
        <v>55</v>
      </c>
      <c r="B11" s="8">
        <v>65999398.68</v>
      </c>
      <c r="C11" s="12">
        <v>275241936.72000003</v>
      </c>
      <c r="D11" s="8">
        <v>190512091.62</v>
      </c>
      <c r="E11" s="12">
        <v>192424913.47999999</v>
      </c>
      <c r="F11" s="8">
        <v>283007448.44999999</v>
      </c>
      <c r="G11" s="12">
        <v>236997910.44</v>
      </c>
      <c r="H11" s="8">
        <v>79591124.879999995</v>
      </c>
      <c r="I11" s="12">
        <v>107001521.50999999</v>
      </c>
      <c r="J11" s="8">
        <v>207839075.88</v>
      </c>
      <c r="K11" s="12">
        <v>270765199.09000003</v>
      </c>
      <c r="L11" s="8">
        <v>315083097.78000003</v>
      </c>
      <c r="M11" s="12">
        <v>343930560.87</v>
      </c>
      <c r="N11" s="8">
        <v>396012384.72000003</v>
      </c>
      <c r="O11" s="12">
        <v>507500000</v>
      </c>
      <c r="P11" s="8">
        <v>498000000</v>
      </c>
      <c r="Q11" s="12">
        <v>919000000</v>
      </c>
      <c r="R11" s="8">
        <v>907000000</v>
      </c>
      <c r="S11" s="12">
        <v>23000000</v>
      </c>
      <c r="T11" s="8">
        <v>779000000</v>
      </c>
      <c r="U11" s="23">
        <v>1628000000</v>
      </c>
      <c r="V11" s="22">
        <f>SUM(V9:V10)</f>
        <v>1340000000</v>
      </c>
      <c r="W11" s="23">
        <f>SUM(W9:W10)</f>
        <v>1477000000</v>
      </c>
    </row>
    <row r="12" spans="1:23" ht="16.5" x14ac:dyDescent="0.25">
      <c r="A12" s="15" t="s">
        <v>59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V12" s="9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V9 W11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23"/>
  <sheetViews>
    <sheetView showGridLines="0" topLeftCell="B1" zoomScale="95" zoomScaleNormal="95" workbookViewId="0">
      <selection activeCell="G23" sqref="G23"/>
    </sheetView>
  </sheetViews>
  <sheetFormatPr defaultRowHeight="15" x14ac:dyDescent="0.25"/>
  <cols>
    <col min="2" max="2" width="21.28515625" bestFit="1" customWidth="1"/>
    <col min="3" max="3" width="24.140625" bestFit="1" customWidth="1"/>
    <col min="4" max="4" width="31.28515625" bestFit="1" customWidth="1"/>
    <col min="5" max="5" width="23.28515625" bestFit="1" customWidth="1"/>
    <col min="6" max="6" width="28.7109375" bestFit="1" customWidth="1"/>
    <col min="7" max="7" width="35.5703125" bestFit="1" customWidth="1"/>
  </cols>
  <sheetData>
    <row r="1" spans="2:7" ht="87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39">
        <v>43131</v>
      </c>
      <c r="C3" s="41" t="s">
        <v>57</v>
      </c>
      <c r="D3" s="39">
        <v>43150</v>
      </c>
      <c r="E3" s="41" t="s">
        <v>66</v>
      </c>
      <c r="F3" s="33" t="s">
        <v>12</v>
      </c>
      <c r="G3" s="40">
        <v>171000000</v>
      </c>
    </row>
    <row r="4" spans="2:7" ht="15" customHeight="1" x14ac:dyDescent="0.25">
      <c r="B4" s="31"/>
      <c r="C4" s="32"/>
      <c r="D4" s="32"/>
      <c r="E4" s="32"/>
      <c r="F4" s="34"/>
      <c r="G4" s="30"/>
    </row>
    <row r="5" spans="2:7" ht="15" customHeight="1" x14ac:dyDescent="0.25">
      <c r="B5" s="31"/>
      <c r="C5" s="32" t="s">
        <v>58</v>
      </c>
      <c r="D5" s="31"/>
      <c r="E5" s="32"/>
      <c r="F5" s="34"/>
      <c r="G5" s="30"/>
    </row>
    <row r="6" spans="2:7" ht="15" customHeight="1" x14ac:dyDescent="0.25">
      <c r="B6" s="31"/>
      <c r="C6" s="32"/>
      <c r="D6" s="32"/>
      <c r="E6" s="32"/>
      <c r="F6" s="34"/>
      <c r="G6" s="30"/>
    </row>
    <row r="7" spans="2:7" ht="15" customHeight="1" x14ac:dyDescent="0.25">
      <c r="B7" s="35">
        <v>43033</v>
      </c>
      <c r="C7" s="36" t="s">
        <v>57</v>
      </c>
      <c r="D7" s="35">
        <v>43053</v>
      </c>
      <c r="E7" s="36" t="s">
        <v>66</v>
      </c>
      <c r="F7" s="38" t="s">
        <v>30</v>
      </c>
      <c r="G7" s="37">
        <v>150000000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/>
      <c r="E9" s="36"/>
      <c r="F9" s="38"/>
      <c r="G9" s="37"/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15" customHeight="1" x14ac:dyDescent="0.25">
      <c r="B11" s="46">
        <v>42942</v>
      </c>
      <c r="C11" s="47" t="s">
        <v>57</v>
      </c>
      <c r="D11" s="46">
        <v>42958</v>
      </c>
      <c r="E11" s="47" t="s">
        <v>66</v>
      </c>
      <c r="F11" s="48" t="s">
        <v>13</v>
      </c>
      <c r="G11" s="45">
        <v>18000000</v>
      </c>
    </row>
    <row r="12" spans="2:7" ht="15" customHeight="1" x14ac:dyDescent="0.25">
      <c r="B12" s="46"/>
      <c r="C12" s="47"/>
      <c r="D12" s="47"/>
      <c r="E12" s="47"/>
      <c r="F12" s="48"/>
      <c r="G12" s="45"/>
    </row>
    <row r="13" spans="2:7" ht="15" customHeight="1" x14ac:dyDescent="0.25">
      <c r="B13" s="46"/>
      <c r="C13" s="47" t="s">
        <v>58</v>
      </c>
      <c r="D13" s="46"/>
      <c r="E13" s="47"/>
      <c r="F13" s="48"/>
      <c r="G13" s="45"/>
    </row>
    <row r="14" spans="2:7" ht="15" customHeight="1" x14ac:dyDescent="0.25">
      <c r="B14" s="46"/>
      <c r="C14" s="47"/>
      <c r="D14" s="47"/>
      <c r="E14" s="47"/>
      <c r="F14" s="48"/>
      <c r="G14" s="45"/>
    </row>
    <row r="15" spans="2:7" ht="15" customHeight="1" x14ac:dyDescent="0.25">
      <c r="B15" s="35">
        <v>42851</v>
      </c>
      <c r="C15" s="36" t="s">
        <v>57</v>
      </c>
      <c r="D15" s="35">
        <v>42958</v>
      </c>
      <c r="E15" s="36" t="s">
        <v>66</v>
      </c>
      <c r="F15" s="38" t="s">
        <v>14</v>
      </c>
      <c r="G15" s="37">
        <v>101000000</v>
      </c>
    </row>
    <row r="16" spans="2:7" ht="15" customHeight="1" x14ac:dyDescent="0.25">
      <c r="B16" s="35"/>
      <c r="C16" s="36"/>
      <c r="D16" s="36"/>
      <c r="E16" s="36"/>
      <c r="F16" s="38"/>
      <c r="G16" s="37"/>
    </row>
    <row r="17" spans="2:7" ht="15" customHeight="1" x14ac:dyDescent="0.25">
      <c r="B17" s="35"/>
      <c r="C17" s="36" t="s">
        <v>58</v>
      </c>
      <c r="D17" s="35"/>
      <c r="E17" s="36"/>
      <c r="F17" s="38"/>
      <c r="G17" s="37"/>
    </row>
    <row r="18" spans="2:7" ht="15" customHeight="1" x14ac:dyDescent="0.25">
      <c r="B18" s="35"/>
      <c r="C18" s="36"/>
      <c r="D18" s="36"/>
      <c r="E18" s="36"/>
      <c r="F18" s="38"/>
      <c r="G18" s="37"/>
    </row>
    <row r="19" spans="2:7" ht="15" customHeight="1" x14ac:dyDescent="0.25">
      <c r="B19" s="31">
        <v>42851</v>
      </c>
      <c r="C19" s="32" t="s">
        <v>57</v>
      </c>
      <c r="D19" s="31">
        <v>42867</v>
      </c>
      <c r="E19" s="32" t="s">
        <v>66</v>
      </c>
      <c r="F19" s="34" t="s">
        <v>16</v>
      </c>
      <c r="G19" s="30">
        <v>58000000</v>
      </c>
    </row>
    <row r="20" spans="2:7" ht="15" customHeight="1" x14ac:dyDescent="0.25">
      <c r="B20" s="31"/>
      <c r="C20" s="32"/>
      <c r="D20" s="32"/>
      <c r="E20" s="32"/>
      <c r="F20" s="34"/>
      <c r="G20" s="30"/>
    </row>
    <row r="21" spans="2:7" ht="15" customHeight="1" x14ac:dyDescent="0.25">
      <c r="B21" s="31"/>
      <c r="C21" s="32" t="s">
        <v>58</v>
      </c>
      <c r="D21" s="31"/>
      <c r="E21" s="32"/>
      <c r="F21" s="34"/>
      <c r="G21" s="30"/>
    </row>
    <row r="22" spans="2:7" ht="15" customHeight="1" x14ac:dyDescent="0.25">
      <c r="B22" s="31"/>
      <c r="C22" s="32"/>
      <c r="D22" s="32"/>
      <c r="E22" s="32"/>
      <c r="F22" s="34"/>
      <c r="G22" s="30"/>
    </row>
    <row r="23" spans="2:7" ht="21" x14ac:dyDescent="0.25">
      <c r="B23" s="2" t="s">
        <v>55</v>
      </c>
      <c r="C23" s="2"/>
      <c r="D23" s="2"/>
      <c r="E23" s="2"/>
      <c r="F23" s="2"/>
      <c r="G23" s="5">
        <f>SUM(G3:G22)</f>
        <v>498000000</v>
      </c>
    </row>
  </sheetData>
  <mergeCells count="55">
    <mergeCell ref="G19:G20"/>
    <mergeCell ref="C21:C22"/>
    <mergeCell ref="D21:D22"/>
    <mergeCell ref="E21:E22"/>
    <mergeCell ref="F21:F22"/>
    <mergeCell ref="G21:G22"/>
    <mergeCell ref="B19:B22"/>
    <mergeCell ref="C19:C20"/>
    <mergeCell ref="D19:D20"/>
    <mergeCell ref="E19:E20"/>
    <mergeCell ref="F19:F20"/>
    <mergeCell ref="G15:G16"/>
    <mergeCell ref="C17:C18"/>
    <mergeCell ref="D17:D18"/>
    <mergeCell ref="E17:E18"/>
    <mergeCell ref="F17:F18"/>
    <mergeCell ref="G17:G18"/>
    <mergeCell ref="B15:B18"/>
    <mergeCell ref="C15:C16"/>
    <mergeCell ref="D15:D16"/>
    <mergeCell ref="E15:E16"/>
    <mergeCell ref="F15:F16"/>
    <mergeCell ref="G11:G12"/>
    <mergeCell ref="C13:C14"/>
    <mergeCell ref="D13:D14"/>
    <mergeCell ref="E13:E14"/>
    <mergeCell ref="F13:F14"/>
    <mergeCell ref="G13:G14"/>
    <mergeCell ref="B11:B14"/>
    <mergeCell ref="C11:C12"/>
    <mergeCell ref="D11:D12"/>
    <mergeCell ref="E11:E12"/>
    <mergeCell ref="F11:F12"/>
    <mergeCell ref="F3:F4"/>
    <mergeCell ref="G3:G4"/>
    <mergeCell ref="F9:F10"/>
    <mergeCell ref="G9:G10"/>
    <mergeCell ref="B7:B10"/>
    <mergeCell ref="C7:C8"/>
    <mergeCell ref="D7:D8"/>
    <mergeCell ref="E7:E8"/>
    <mergeCell ref="C9:C10"/>
    <mergeCell ref="D9:D10"/>
    <mergeCell ref="E9:E10"/>
    <mergeCell ref="B3:B6"/>
    <mergeCell ref="C3:C4"/>
    <mergeCell ref="D3:D4"/>
    <mergeCell ref="E3:E4"/>
    <mergeCell ref="G5:G6"/>
    <mergeCell ref="G7:G8"/>
    <mergeCell ref="F7:F8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G23"/>
  <sheetViews>
    <sheetView showGridLines="0" topLeftCell="B1" zoomScale="91" zoomScaleNormal="91" workbookViewId="0">
      <selection activeCell="G23" sqref="G23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40.28515625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5.5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39">
        <v>42802</v>
      </c>
      <c r="C3" s="41" t="s">
        <v>57</v>
      </c>
      <c r="D3" s="39">
        <v>42867</v>
      </c>
      <c r="E3" s="41" t="s">
        <v>66</v>
      </c>
      <c r="F3" s="33" t="s">
        <v>15</v>
      </c>
      <c r="G3" s="40">
        <v>50000000</v>
      </c>
    </row>
    <row r="4" spans="2:7" ht="15" customHeight="1" x14ac:dyDescent="0.25">
      <c r="B4" s="31"/>
      <c r="C4" s="32"/>
      <c r="D4" s="32"/>
      <c r="E4" s="32"/>
      <c r="F4" s="34"/>
      <c r="G4" s="30"/>
    </row>
    <row r="5" spans="2:7" ht="15" customHeight="1" x14ac:dyDescent="0.25">
      <c r="B5" s="31"/>
      <c r="C5" s="32" t="s">
        <v>58</v>
      </c>
      <c r="D5" s="31"/>
      <c r="E5" s="32"/>
      <c r="F5" s="34"/>
      <c r="G5" s="30"/>
    </row>
    <row r="6" spans="2:7" ht="15" customHeight="1" x14ac:dyDescent="0.25">
      <c r="B6" s="31"/>
      <c r="C6" s="32"/>
      <c r="D6" s="32"/>
      <c r="E6" s="32"/>
      <c r="F6" s="34"/>
      <c r="G6" s="30"/>
    </row>
    <row r="7" spans="2:7" ht="15" customHeight="1" x14ac:dyDescent="0.25">
      <c r="B7" s="35">
        <v>42766</v>
      </c>
      <c r="C7" s="36" t="s">
        <v>57</v>
      </c>
      <c r="D7" s="35">
        <v>42782</v>
      </c>
      <c r="E7" s="36" t="s">
        <v>66</v>
      </c>
      <c r="F7" s="38" t="s">
        <v>17</v>
      </c>
      <c r="G7" s="37">
        <v>130000000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/>
      <c r="E9" s="36"/>
      <c r="F9" s="38"/>
      <c r="G9" s="37"/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15" customHeight="1" x14ac:dyDescent="0.25">
      <c r="B11" s="46">
        <v>42670</v>
      </c>
      <c r="C11" s="47" t="s">
        <v>57</v>
      </c>
      <c r="D11" s="46">
        <v>42688</v>
      </c>
      <c r="E11" s="47" t="s">
        <v>66</v>
      </c>
      <c r="F11" s="48" t="s">
        <v>18</v>
      </c>
      <c r="G11" s="45">
        <v>117000000</v>
      </c>
    </row>
    <row r="12" spans="2:7" ht="15" customHeight="1" x14ac:dyDescent="0.25">
      <c r="B12" s="46"/>
      <c r="C12" s="47"/>
      <c r="D12" s="47"/>
      <c r="E12" s="47"/>
      <c r="F12" s="48"/>
      <c r="G12" s="45"/>
    </row>
    <row r="13" spans="2:7" ht="15" customHeight="1" x14ac:dyDescent="0.25">
      <c r="B13" s="46"/>
      <c r="C13" s="47" t="s">
        <v>58</v>
      </c>
      <c r="D13" s="46"/>
      <c r="E13" s="47"/>
      <c r="F13" s="48"/>
      <c r="G13" s="45"/>
    </row>
    <row r="14" spans="2:7" ht="15" customHeight="1" x14ac:dyDescent="0.25">
      <c r="B14" s="46"/>
      <c r="C14" s="47"/>
      <c r="D14" s="47"/>
      <c r="E14" s="47"/>
      <c r="F14" s="48"/>
      <c r="G14" s="45"/>
    </row>
    <row r="15" spans="2:7" ht="15" customHeight="1" x14ac:dyDescent="0.25">
      <c r="B15" s="35">
        <v>42577</v>
      </c>
      <c r="C15" s="36" t="s">
        <v>57</v>
      </c>
      <c r="D15" s="35">
        <v>42592</v>
      </c>
      <c r="E15" s="36" t="s">
        <v>66</v>
      </c>
      <c r="F15" s="38" t="s">
        <v>19</v>
      </c>
      <c r="G15" s="37">
        <v>108000000</v>
      </c>
    </row>
    <row r="16" spans="2:7" ht="15" customHeight="1" x14ac:dyDescent="0.25">
      <c r="B16" s="35"/>
      <c r="C16" s="36"/>
      <c r="D16" s="36"/>
      <c r="E16" s="36"/>
      <c r="F16" s="38"/>
      <c r="G16" s="37"/>
    </row>
    <row r="17" spans="2:7" ht="15" customHeight="1" x14ac:dyDescent="0.25">
      <c r="B17" s="35"/>
      <c r="C17" s="36" t="s">
        <v>58</v>
      </c>
      <c r="D17" s="35"/>
      <c r="E17" s="36"/>
      <c r="F17" s="38"/>
      <c r="G17" s="37"/>
    </row>
    <row r="18" spans="2:7" ht="15" customHeight="1" x14ac:dyDescent="0.25">
      <c r="B18" s="35"/>
      <c r="C18" s="36"/>
      <c r="D18" s="36"/>
      <c r="E18" s="36"/>
      <c r="F18" s="38"/>
      <c r="G18" s="37"/>
    </row>
    <row r="19" spans="2:7" ht="15" customHeight="1" x14ac:dyDescent="0.25">
      <c r="B19" s="31">
        <v>42488</v>
      </c>
      <c r="C19" s="32" t="s">
        <v>57</v>
      </c>
      <c r="D19" s="31">
        <v>42688</v>
      </c>
      <c r="E19" s="32" t="s">
        <v>66</v>
      </c>
      <c r="F19" s="34" t="s">
        <v>20</v>
      </c>
      <c r="G19" s="30">
        <v>102500000</v>
      </c>
    </row>
    <row r="20" spans="2:7" ht="15" customHeight="1" x14ac:dyDescent="0.25">
      <c r="B20" s="31"/>
      <c r="C20" s="32"/>
      <c r="D20" s="32"/>
      <c r="E20" s="32"/>
      <c r="F20" s="34"/>
      <c r="G20" s="30"/>
    </row>
    <row r="21" spans="2:7" ht="15" customHeight="1" x14ac:dyDescent="0.25">
      <c r="B21" s="31"/>
      <c r="C21" s="32" t="s">
        <v>58</v>
      </c>
      <c r="D21" s="31"/>
      <c r="E21" s="32"/>
      <c r="F21" s="34"/>
      <c r="G21" s="30"/>
    </row>
    <row r="22" spans="2:7" ht="15" customHeight="1" x14ac:dyDescent="0.25">
      <c r="B22" s="31"/>
      <c r="C22" s="32"/>
      <c r="D22" s="32"/>
      <c r="E22" s="32"/>
      <c r="F22" s="34"/>
      <c r="G22" s="30"/>
    </row>
    <row r="23" spans="2:7" ht="21" x14ac:dyDescent="0.25">
      <c r="B23" s="2" t="s">
        <v>55</v>
      </c>
      <c r="C23" s="2"/>
      <c r="D23" s="2"/>
      <c r="E23" s="2"/>
      <c r="F23" s="2"/>
      <c r="G23" s="5">
        <f>SUM(G3:G22)</f>
        <v>507500000</v>
      </c>
    </row>
  </sheetData>
  <mergeCells count="55">
    <mergeCell ref="G19:G20"/>
    <mergeCell ref="C21:C22"/>
    <mergeCell ref="D21:D22"/>
    <mergeCell ref="E21:E22"/>
    <mergeCell ref="F21:F22"/>
    <mergeCell ref="G21:G22"/>
    <mergeCell ref="B19:B22"/>
    <mergeCell ref="C19:C20"/>
    <mergeCell ref="D19:D20"/>
    <mergeCell ref="E19:E20"/>
    <mergeCell ref="F19:F20"/>
    <mergeCell ref="G15:G16"/>
    <mergeCell ref="C17:C18"/>
    <mergeCell ref="D17:D18"/>
    <mergeCell ref="E17:E18"/>
    <mergeCell ref="F17:F18"/>
    <mergeCell ref="G17:G18"/>
    <mergeCell ref="B15:B18"/>
    <mergeCell ref="C15:C16"/>
    <mergeCell ref="D15:D16"/>
    <mergeCell ref="E15:E16"/>
    <mergeCell ref="F15:F16"/>
    <mergeCell ref="G11:G12"/>
    <mergeCell ref="C13:C14"/>
    <mergeCell ref="D13:D14"/>
    <mergeCell ref="E13:E14"/>
    <mergeCell ref="F13:F14"/>
    <mergeCell ref="G13:G14"/>
    <mergeCell ref="B11:B14"/>
    <mergeCell ref="C11:C12"/>
    <mergeCell ref="D11:D12"/>
    <mergeCell ref="E11:E12"/>
    <mergeCell ref="F11:F12"/>
    <mergeCell ref="F3:F4"/>
    <mergeCell ref="G3:G4"/>
    <mergeCell ref="F9:F10"/>
    <mergeCell ref="G9:G10"/>
    <mergeCell ref="B7:B10"/>
    <mergeCell ref="C7:C8"/>
    <mergeCell ref="D7:D8"/>
    <mergeCell ref="E7:E8"/>
    <mergeCell ref="C9:C10"/>
    <mergeCell ref="D9:D10"/>
    <mergeCell ref="E9:E10"/>
    <mergeCell ref="B3:B6"/>
    <mergeCell ref="C3:C4"/>
    <mergeCell ref="D3:D4"/>
    <mergeCell ref="E3:E4"/>
    <mergeCell ref="G5:G6"/>
    <mergeCell ref="G7:G8"/>
    <mergeCell ref="F7:F8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G15"/>
  <sheetViews>
    <sheetView showGridLines="0" topLeftCell="B1" zoomScale="98" zoomScaleNormal="98" workbookViewId="0">
      <selection activeCell="G15" sqref="G15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4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39">
        <v>42402</v>
      </c>
      <c r="C3" s="41" t="s">
        <v>57</v>
      </c>
      <c r="D3" s="39">
        <v>42422</v>
      </c>
      <c r="E3" s="41" t="s">
        <v>66</v>
      </c>
      <c r="F3" s="33" t="s">
        <v>21</v>
      </c>
      <c r="G3" s="40">
        <v>120000000</v>
      </c>
    </row>
    <row r="4" spans="2:7" ht="15" customHeight="1" x14ac:dyDescent="0.25">
      <c r="B4" s="31"/>
      <c r="C4" s="32"/>
      <c r="D4" s="32"/>
      <c r="E4" s="32"/>
      <c r="F4" s="34"/>
      <c r="G4" s="30"/>
    </row>
    <row r="5" spans="2:7" ht="15" customHeight="1" x14ac:dyDescent="0.25">
      <c r="B5" s="31"/>
      <c r="C5" s="32" t="s">
        <v>58</v>
      </c>
      <c r="D5" s="31"/>
      <c r="E5" s="32"/>
      <c r="F5" s="34"/>
      <c r="G5" s="30"/>
    </row>
    <row r="6" spans="2:7" ht="15" customHeight="1" x14ac:dyDescent="0.25">
      <c r="B6" s="31"/>
      <c r="C6" s="32"/>
      <c r="D6" s="32"/>
      <c r="E6" s="32"/>
      <c r="F6" s="34"/>
      <c r="G6" s="30"/>
    </row>
    <row r="7" spans="2:7" ht="15" customHeight="1" x14ac:dyDescent="0.25">
      <c r="B7" s="35">
        <v>42303</v>
      </c>
      <c r="C7" s="36" t="s">
        <v>57</v>
      </c>
      <c r="D7" s="35">
        <v>42683</v>
      </c>
      <c r="E7" s="36" t="s">
        <v>66</v>
      </c>
      <c r="F7" s="38" t="s">
        <v>22</v>
      </c>
      <c r="G7" s="37">
        <v>105009959.90000001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/>
      <c r="E9" s="36"/>
      <c r="F9" s="38"/>
      <c r="G9" s="37"/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15" customHeight="1" x14ac:dyDescent="0.25">
      <c r="B11" s="46">
        <v>42209</v>
      </c>
      <c r="C11" s="47" t="s">
        <v>57</v>
      </c>
      <c r="D11" s="46">
        <v>42223</v>
      </c>
      <c r="E11" s="47" t="s">
        <v>66</v>
      </c>
      <c r="F11" s="48" t="s">
        <v>23</v>
      </c>
      <c r="G11" s="45">
        <v>171002424.81999999</v>
      </c>
    </row>
    <row r="12" spans="2:7" ht="15" customHeight="1" x14ac:dyDescent="0.25">
      <c r="B12" s="46"/>
      <c r="C12" s="47"/>
      <c r="D12" s="47"/>
      <c r="E12" s="47"/>
      <c r="F12" s="48"/>
      <c r="G12" s="45"/>
    </row>
    <row r="13" spans="2:7" ht="15" customHeight="1" x14ac:dyDescent="0.25">
      <c r="B13" s="46"/>
      <c r="C13" s="47" t="s">
        <v>58</v>
      </c>
      <c r="D13" s="46"/>
      <c r="E13" s="47"/>
      <c r="F13" s="48"/>
      <c r="G13" s="45"/>
    </row>
    <row r="14" spans="2:7" ht="15" customHeight="1" x14ac:dyDescent="0.25">
      <c r="B14" s="46"/>
      <c r="C14" s="47"/>
      <c r="D14" s="47"/>
      <c r="E14" s="47"/>
      <c r="F14" s="48"/>
      <c r="G14" s="45"/>
    </row>
    <row r="15" spans="2:7" ht="22.5" x14ac:dyDescent="0.25">
      <c r="B15" s="2" t="s">
        <v>55</v>
      </c>
      <c r="C15" s="2"/>
      <c r="D15" s="2"/>
      <c r="E15" s="2"/>
      <c r="F15" s="2"/>
      <c r="G15" s="5">
        <f>SUM(G3:G12)</f>
        <v>396012384.72000003</v>
      </c>
    </row>
  </sheetData>
  <mergeCells count="33">
    <mergeCell ref="G9:G10"/>
    <mergeCell ref="G11:G12"/>
    <mergeCell ref="C13:C14"/>
    <mergeCell ref="D13:D14"/>
    <mergeCell ref="E13:E14"/>
    <mergeCell ref="F13:F14"/>
    <mergeCell ref="G13:G14"/>
    <mergeCell ref="B11:B14"/>
    <mergeCell ref="C11:C12"/>
    <mergeCell ref="D11:D12"/>
    <mergeCell ref="E11:E12"/>
    <mergeCell ref="F11:F12"/>
    <mergeCell ref="G7:G8"/>
    <mergeCell ref="B3:B6"/>
    <mergeCell ref="C3:C4"/>
    <mergeCell ref="D3:D4"/>
    <mergeCell ref="E3:E4"/>
    <mergeCell ref="F3:F4"/>
    <mergeCell ref="G3:G4"/>
    <mergeCell ref="B7:B10"/>
    <mergeCell ref="C7:C8"/>
    <mergeCell ref="D7:D8"/>
    <mergeCell ref="E7:E8"/>
    <mergeCell ref="F7:F8"/>
    <mergeCell ref="C9:C10"/>
    <mergeCell ref="D9:D10"/>
    <mergeCell ref="E9:E10"/>
    <mergeCell ref="F9:F10"/>
    <mergeCell ref="C5:C6"/>
    <mergeCell ref="D5:D6"/>
    <mergeCell ref="E5:E6"/>
    <mergeCell ref="F5:F6"/>
    <mergeCell ref="G5:G6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G15"/>
  <sheetViews>
    <sheetView showGridLines="0" topLeftCell="B1" zoomScaleNormal="100" workbookViewId="0">
      <selection activeCell="G15" sqref="G15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7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39">
        <v>42082</v>
      </c>
      <c r="C3" s="41" t="s">
        <v>57</v>
      </c>
      <c r="D3" s="39">
        <v>42100</v>
      </c>
      <c r="E3" s="41" t="s">
        <v>66</v>
      </c>
      <c r="F3" s="33" t="s">
        <v>24</v>
      </c>
      <c r="G3" s="40">
        <v>101958112.90000001</v>
      </c>
    </row>
    <row r="4" spans="2:7" ht="15" customHeight="1" x14ac:dyDescent="0.25">
      <c r="B4" s="31"/>
      <c r="C4" s="32"/>
      <c r="D4" s="32"/>
      <c r="E4" s="32"/>
      <c r="F4" s="34"/>
      <c r="G4" s="30"/>
    </row>
    <row r="5" spans="2:7" ht="15" customHeight="1" x14ac:dyDescent="0.25">
      <c r="B5" s="31"/>
      <c r="C5" s="32" t="s">
        <v>58</v>
      </c>
      <c r="D5" s="31" t="s">
        <v>3</v>
      </c>
      <c r="E5" s="32"/>
      <c r="F5" s="34" t="s">
        <v>3</v>
      </c>
      <c r="G5" s="30" t="s">
        <v>3</v>
      </c>
    </row>
    <row r="6" spans="2:7" ht="15" customHeight="1" x14ac:dyDescent="0.25">
      <c r="B6" s="31"/>
      <c r="C6" s="32"/>
      <c r="D6" s="32"/>
      <c r="E6" s="32"/>
      <c r="F6" s="34"/>
      <c r="G6" s="30"/>
    </row>
    <row r="7" spans="2:7" ht="15" customHeight="1" x14ac:dyDescent="0.25">
      <c r="B7" s="35">
        <v>41941</v>
      </c>
      <c r="C7" s="36" t="s">
        <v>57</v>
      </c>
      <c r="D7" s="35">
        <v>41962</v>
      </c>
      <c r="E7" s="36" t="s">
        <v>66</v>
      </c>
      <c r="F7" s="38" t="s">
        <v>25</v>
      </c>
      <c r="G7" s="37">
        <v>89979702.769999996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 t="s">
        <v>3</v>
      </c>
      <c r="E9" s="36"/>
      <c r="F9" s="38" t="s">
        <v>3</v>
      </c>
      <c r="G9" s="37" t="s">
        <v>3</v>
      </c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15" customHeight="1" x14ac:dyDescent="0.25">
      <c r="B11" s="46">
        <v>41850</v>
      </c>
      <c r="C11" s="47" t="s">
        <v>57</v>
      </c>
      <c r="D11" s="46">
        <v>41871</v>
      </c>
      <c r="E11" s="47" t="s">
        <v>66</v>
      </c>
      <c r="F11" s="48" t="s">
        <v>26</v>
      </c>
      <c r="G11" s="45">
        <v>151992745.19999999</v>
      </c>
    </row>
    <row r="12" spans="2:7" ht="15" customHeight="1" x14ac:dyDescent="0.25">
      <c r="B12" s="46"/>
      <c r="C12" s="47"/>
      <c r="D12" s="47"/>
      <c r="E12" s="47"/>
      <c r="F12" s="48"/>
      <c r="G12" s="45"/>
    </row>
    <row r="13" spans="2:7" ht="15" customHeight="1" x14ac:dyDescent="0.25">
      <c r="B13" s="46"/>
      <c r="C13" s="47" t="s">
        <v>58</v>
      </c>
      <c r="D13" s="46" t="s">
        <v>3</v>
      </c>
      <c r="E13" s="47"/>
      <c r="F13" s="48" t="s">
        <v>3</v>
      </c>
      <c r="G13" s="45" t="s">
        <v>3</v>
      </c>
    </row>
    <row r="14" spans="2:7" ht="15" customHeight="1" x14ac:dyDescent="0.25">
      <c r="B14" s="46"/>
      <c r="C14" s="47"/>
      <c r="D14" s="47"/>
      <c r="E14" s="47"/>
      <c r="F14" s="48"/>
      <c r="G14" s="45"/>
    </row>
    <row r="15" spans="2:7" ht="22.5" x14ac:dyDescent="0.25">
      <c r="B15" s="2" t="s">
        <v>55</v>
      </c>
      <c r="C15" s="2"/>
      <c r="D15" s="2"/>
      <c r="E15" s="2"/>
      <c r="F15" s="2"/>
      <c r="G15" s="5">
        <f>SUM(G3:G14)</f>
        <v>343930560.87</v>
      </c>
    </row>
  </sheetData>
  <mergeCells count="33">
    <mergeCell ref="G13:G14"/>
    <mergeCell ref="F9:F10"/>
    <mergeCell ref="G9:G10"/>
    <mergeCell ref="G11:G12"/>
    <mergeCell ref="B11:B14"/>
    <mergeCell ref="C11:C12"/>
    <mergeCell ref="D11:D12"/>
    <mergeCell ref="E11:E12"/>
    <mergeCell ref="F11:F12"/>
    <mergeCell ref="C13:C14"/>
    <mergeCell ref="D13:D14"/>
    <mergeCell ref="E13:E14"/>
    <mergeCell ref="F13:F14"/>
    <mergeCell ref="C5:C6"/>
    <mergeCell ref="C9:C10"/>
    <mergeCell ref="D9:D10"/>
    <mergeCell ref="E9:E10"/>
    <mergeCell ref="B3:B6"/>
    <mergeCell ref="C3:C4"/>
    <mergeCell ref="D3:D4"/>
    <mergeCell ref="E3:E4"/>
    <mergeCell ref="D5:D6"/>
    <mergeCell ref="B7:B10"/>
    <mergeCell ref="C7:C8"/>
    <mergeCell ref="D7:D8"/>
    <mergeCell ref="E7:E8"/>
    <mergeCell ref="F3:F4"/>
    <mergeCell ref="G3:G4"/>
    <mergeCell ref="F7:F8"/>
    <mergeCell ref="E5:E6"/>
    <mergeCell ref="F5:F6"/>
    <mergeCell ref="G5:G6"/>
    <mergeCell ref="G7:G8"/>
  </mergeCell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G15"/>
  <sheetViews>
    <sheetView showGridLines="0" topLeftCell="B1" workbookViewId="0">
      <selection activeCell="G15" sqref="G15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6.25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39">
        <v>41718</v>
      </c>
      <c r="C3" s="41" t="s">
        <v>57</v>
      </c>
      <c r="D3" s="39">
        <v>41738</v>
      </c>
      <c r="E3" s="41" t="s">
        <v>66</v>
      </c>
      <c r="F3" s="33" t="s">
        <v>27</v>
      </c>
      <c r="G3" s="40">
        <v>90077768.079999998</v>
      </c>
    </row>
    <row r="4" spans="2:7" ht="15" customHeight="1" x14ac:dyDescent="0.25">
      <c r="B4" s="31"/>
      <c r="C4" s="32"/>
      <c r="D4" s="32"/>
      <c r="E4" s="32"/>
      <c r="F4" s="34"/>
      <c r="G4" s="30"/>
    </row>
    <row r="5" spans="2:7" ht="15" customHeight="1" x14ac:dyDescent="0.25">
      <c r="B5" s="31"/>
      <c r="C5" s="32" t="s">
        <v>58</v>
      </c>
      <c r="D5" s="31"/>
      <c r="E5" s="32"/>
      <c r="F5" s="34"/>
      <c r="G5" s="30"/>
    </row>
    <row r="6" spans="2:7" ht="15" customHeight="1" x14ac:dyDescent="0.25">
      <c r="B6" s="31"/>
      <c r="C6" s="32"/>
      <c r="D6" s="32"/>
      <c r="E6" s="32"/>
      <c r="F6" s="34"/>
      <c r="G6" s="30"/>
    </row>
    <row r="7" spans="2:7" ht="15" customHeight="1" x14ac:dyDescent="0.25">
      <c r="B7" s="35">
        <v>41577</v>
      </c>
      <c r="C7" s="36" t="s">
        <v>57</v>
      </c>
      <c r="D7" s="35">
        <v>41600</v>
      </c>
      <c r="E7" s="36" t="s">
        <v>66</v>
      </c>
      <c r="F7" s="38" t="s">
        <v>28</v>
      </c>
      <c r="G7" s="37">
        <v>85000210.340000004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/>
      <c r="E9" s="36"/>
      <c r="F9" s="38"/>
      <c r="G9" s="37"/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15" customHeight="1" x14ac:dyDescent="0.25">
      <c r="B11" s="46">
        <v>41480</v>
      </c>
      <c r="C11" s="47" t="s">
        <v>57</v>
      </c>
      <c r="D11" s="46">
        <v>41501</v>
      </c>
      <c r="E11" s="47" t="s">
        <v>66</v>
      </c>
      <c r="F11" s="48" t="s">
        <v>29</v>
      </c>
      <c r="G11" s="45">
        <v>140005119.36000001</v>
      </c>
    </row>
    <row r="12" spans="2:7" ht="15" customHeight="1" x14ac:dyDescent="0.25">
      <c r="B12" s="46"/>
      <c r="C12" s="47"/>
      <c r="D12" s="47"/>
      <c r="E12" s="47"/>
      <c r="F12" s="48"/>
      <c r="G12" s="45"/>
    </row>
    <row r="13" spans="2:7" ht="15" customHeight="1" x14ac:dyDescent="0.25">
      <c r="B13" s="46"/>
      <c r="C13" s="47" t="s">
        <v>58</v>
      </c>
      <c r="D13" s="46"/>
      <c r="E13" s="47"/>
      <c r="F13" s="48"/>
      <c r="G13" s="45"/>
    </row>
    <row r="14" spans="2:7" ht="15" customHeight="1" x14ac:dyDescent="0.25">
      <c r="B14" s="46"/>
      <c r="C14" s="47"/>
      <c r="D14" s="47"/>
      <c r="E14" s="47"/>
      <c r="F14" s="48"/>
      <c r="G14" s="45"/>
    </row>
    <row r="15" spans="2:7" ht="22.5" x14ac:dyDescent="0.25">
      <c r="B15" s="2" t="s">
        <v>55</v>
      </c>
      <c r="C15" s="2"/>
      <c r="D15" s="2"/>
      <c r="E15" s="2"/>
      <c r="F15" s="2"/>
      <c r="G15" s="5">
        <f>SUM(G3:G14)</f>
        <v>315083097.78000003</v>
      </c>
    </row>
  </sheetData>
  <mergeCells count="33">
    <mergeCell ref="G13:G14"/>
    <mergeCell ref="F9:F10"/>
    <mergeCell ref="G9:G10"/>
    <mergeCell ref="G11:G12"/>
    <mergeCell ref="B11:B14"/>
    <mergeCell ref="C11:C12"/>
    <mergeCell ref="D11:D12"/>
    <mergeCell ref="E11:E12"/>
    <mergeCell ref="F11:F12"/>
    <mergeCell ref="C13:C14"/>
    <mergeCell ref="D13:D14"/>
    <mergeCell ref="E13:E14"/>
    <mergeCell ref="F13:F14"/>
    <mergeCell ref="C5:C6"/>
    <mergeCell ref="C9:C10"/>
    <mergeCell ref="D9:D10"/>
    <mergeCell ref="E9:E10"/>
    <mergeCell ref="B3:B6"/>
    <mergeCell ref="C3:C4"/>
    <mergeCell ref="D3:D4"/>
    <mergeCell ref="E3:E4"/>
    <mergeCell ref="D5:D6"/>
    <mergeCell ref="B7:B10"/>
    <mergeCell ref="C7:C8"/>
    <mergeCell ref="D7:D8"/>
    <mergeCell ref="E7:E8"/>
    <mergeCell ref="F3:F4"/>
    <mergeCell ref="G3:G4"/>
    <mergeCell ref="F7:F8"/>
    <mergeCell ref="E5:E6"/>
    <mergeCell ref="F5:F6"/>
    <mergeCell ref="G5:G6"/>
    <mergeCell ref="G7:G8"/>
  </mergeCell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G15"/>
  <sheetViews>
    <sheetView showGridLines="0" topLeftCell="B1" workbookViewId="0">
      <selection activeCell="G15" sqref="G15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9.25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39">
        <v>41366</v>
      </c>
      <c r="C3" s="41" t="s">
        <v>57</v>
      </c>
      <c r="D3" s="39">
        <v>41387</v>
      </c>
      <c r="E3" s="41" t="s">
        <v>66</v>
      </c>
      <c r="F3" s="33" t="s">
        <v>31</v>
      </c>
      <c r="G3" s="40">
        <v>75983077.640000001</v>
      </c>
    </row>
    <row r="4" spans="2:7" ht="15" customHeight="1" x14ac:dyDescent="0.25">
      <c r="B4" s="31"/>
      <c r="C4" s="32"/>
      <c r="D4" s="32"/>
      <c r="E4" s="32"/>
      <c r="F4" s="34"/>
      <c r="G4" s="30"/>
    </row>
    <row r="5" spans="2:7" ht="15" customHeight="1" x14ac:dyDescent="0.25">
      <c r="B5" s="31"/>
      <c r="C5" s="32" t="s">
        <v>58</v>
      </c>
      <c r="D5" s="31"/>
      <c r="E5" s="32"/>
      <c r="F5" s="34"/>
      <c r="G5" s="30"/>
    </row>
    <row r="6" spans="2:7" ht="15" customHeight="1" x14ac:dyDescent="0.25">
      <c r="B6" s="31"/>
      <c r="C6" s="32"/>
      <c r="D6" s="32"/>
      <c r="E6" s="32"/>
      <c r="F6" s="34"/>
      <c r="G6" s="30"/>
    </row>
    <row r="7" spans="2:7" ht="15" customHeight="1" x14ac:dyDescent="0.25">
      <c r="B7" s="35">
        <v>41208</v>
      </c>
      <c r="C7" s="36" t="s">
        <v>57</v>
      </c>
      <c r="D7" s="35">
        <v>41234</v>
      </c>
      <c r="E7" s="36" t="s">
        <v>66</v>
      </c>
      <c r="F7" s="38" t="s">
        <v>31</v>
      </c>
      <c r="G7" s="37">
        <v>74918441.390000001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/>
      <c r="E9" s="36"/>
      <c r="F9" s="38"/>
      <c r="G9" s="37"/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15" customHeight="1" x14ac:dyDescent="0.25">
      <c r="B11" s="46">
        <v>41087</v>
      </c>
      <c r="C11" s="47" t="s">
        <v>57</v>
      </c>
      <c r="D11" s="46">
        <v>41109</v>
      </c>
      <c r="E11" s="47" t="s">
        <v>66</v>
      </c>
      <c r="F11" s="48" t="s">
        <v>32</v>
      </c>
      <c r="G11" s="45">
        <v>119863680.06</v>
      </c>
    </row>
    <row r="12" spans="2:7" ht="15" customHeight="1" x14ac:dyDescent="0.25">
      <c r="B12" s="46"/>
      <c r="C12" s="47"/>
      <c r="D12" s="47"/>
      <c r="E12" s="47"/>
      <c r="F12" s="48"/>
      <c r="G12" s="45"/>
    </row>
    <row r="13" spans="2:7" ht="15" customHeight="1" x14ac:dyDescent="0.25">
      <c r="B13" s="46"/>
      <c r="C13" s="47" t="s">
        <v>58</v>
      </c>
      <c r="D13" s="46"/>
      <c r="E13" s="47"/>
      <c r="F13" s="48"/>
      <c r="G13" s="45"/>
    </row>
    <row r="14" spans="2:7" ht="15" customHeight="1" x14ac:dyDescent="0.25">
      <c r="B14" s="46"/>
      <c r="C14" s="47"/>
      <c r="D14" s="47"/>
      <c r="E14" s="47"/>
      <c r="F14" s="48"/>
      <c r="G14" s="45"/>
    </row>
    <row r="15" spans="2:7" ht="22.5" x14ac:dyDescent="0.25">
      <c r="B15" s="2" t="s">
        <v>55</v>
      </c>
      <c r="C15" s="2"/>
      <c r="D15" s="2"/>
      <c r="E15" s="2"/>
      <c r="F15" s="2"/>
      <c r="G15" s="5">
        <f>SUM(G3:G14)</f>
        <v>270765199.09000003</v>
      </c>
    </row>
  </sheetData>
  <mergeCells count="33">
    <mergeCell ref="G13:G14"/>
    <mergeCell ref="F9:F10"/>
    <mergeCell ref="G9:G10"/>
    <mergeCell ref="G11:G12"/>
    <mergeCell ref="B11:B14"/>
    <mergeCell ref="C11:C12"/>
    <mergeCell ref="D11:D12"/>
    <mergeCell ref="E11:E12"/>
    <mergeCell ref="F11:F12"/>
    <mergeCell ref="C13:C14"/>
    <mergeCell ref="D13:D14"/>
    <mergeCell ref="E13:E14"/>
    <mergeCell ref="F13:F14"/>
    <mergeCell ref="C5:C6"/>
    <mergeCell ref="C9:C10"/>
    <mergeCell ref="D9:D10"/>
    <mergeCell ref="E9:E10"/>
    <mergeCell ref="B3:B6"/>
    <mergeCell ref="C3:C4"/>
    <mergeCell ref="D3:D4"/>
    <mergeCell ref="E3:E4"/>
    <mergeCell ref="D5:D6"/>
    <mergeCell ref="B7:B10"/>
    <mergeCell ref="C7:C8"/>
    <mergeCell ref="D7:D8"/>
    <mergeCell ref="E7:E8"/>
    <mergeCell ref="F3:F4"/>
    <mergeCell ref="G3:G4"/>
    <mergeCell ref="F7:F8"/>
    <mergeCell ref="E5:E6"/>
    <mergeCell ref="F5:F6"/>
    <mergeCell ref="G5:G6"/>
    <mergeCell ref="G7:G8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G15"/>
  <sheetViews>
    <sheetView showGridLines="0" topLeftCell="B1" zoomScale="90" zoomScaleNormal="90" workbookViewId="0">
      <selection activeCell="G15" sqref="G15"/>
    </sheetView>
  </sheetViews>
  <sheetFormatPr defaultRowHeight="15" x14ac:dyDescent="0.25"/>
  <cols>
    <col min="2" max="2" width="21" bestFit="1" customWidth="1"/>
    <col min="3" max="3" width="24.14062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5.5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x14ac:dyDescent="0.25">
      <c r="B3" s="39">
        <v>40808</v>
      </c>
      <c r="C3" s="41" t="s">
        <v>57</v>
      </c>
      <c r="D3" s="39">
        <v>40827</v>
      </c>
      <c r="E3" s="41" t="s">
        <v>67</v>
      </c>
      <c r="F3" s="33" t="s">
        <v>41</v>
      </c>
      <c r="G3" s="40">
        <v>55003301.859999999</v>
      </c>
    </row>
    <row r="4" spans="2:7" x14ac:dyDescent="0.25">
      <c r="B4" s="31"/>
      <c r="C4" s="32"/>
      <c r="D4" s="32"/>
      <c r="E4" s="32"/>
      <c r="F4" s="34"/>
      <c r="G4" s="30"/>
    </row>
    <row r="5" spans="2:7" x14ac:dyDescent="0.25">
      <c r="B5" s="31"/>
      <c r="C5" s="32" t="s">
        <v>58</v>
      </c>
      <c r="D5" s="31"/>
      <c r="E5" s="32"/>
      <c r="F5" s="34"/>
      <c r="G5" s="30"/>
    </row>
    <row r="6" spans="2:7" x14ac:dyDescent="0.25">
      <c r="B6" s="31"/>
      <c r="C6" s="32"/>
      <c r="D6" s="32"/>
      <c r="E6" s="32"/>
      <c r="F6" s="34"/>
      <c r="G6" s="30"/>
    </row>
    <row r="7" spans="2:7" x14ac:dyDescent="0.25">
      <c r="B7" s="35">
        <v>40715</v>
      </c>
      <c r="C7" s="36" t="s">
        <v>57</v>
      </c>
      <c r="D7" s="35">
        <v>40739</v>
      </c>
      <c r="E7" s="36" t="s">
        <v>67</v>
      </c>
      <c r="F7" s="38" t="s">
        <v>42</v>
      </c>
      <c r="G7" s="37">
        <v>81998136.540000007</v>
      </c>
    </row>
    <row r="8" spans="2:7" x14ac:dyDescent="0.25">
      <c r="B8" s="35"/>
      <c r="C8" s="36"/>
      <c r="D8" s="36"/>
      <c r="E8" s="36"/>
      <c r="F8" s="38"/>
      <c r="G8" s="37"/>
    </row>
    <row r="9" spans="2:7" x14ac:dyDescent="0.25">
      <c r="B9" s="35"/>
      <c r="C9" s="36" t="s">
        <v>58</v>
      </c>
      <c r="D9" s="35"/>
      <c r="E9" s="36"/>
      <c r="F9" s="38"/>
      <c r="G9" s="37"/>
    </row>
    <row r="10" spans="2:7" x14ac:dyDescent="0.25">
      <c r="B10" s="35"/>
      <c r="C10" s="36"/>
      <c r="D10" s="36"/>
      <c r="E10" s="36"/>
      <c r="F10" s="38"/>
      <c r="G10" s="37"/>
    </row>
    <row r="11" spans="2:7" x14ac:dyDescent="0.25">
      <c r="B11" s="46">
        <v>40637</v>
      </c>
      <c r="C11" s="47" t="s">
        <v>57</v>
      </c>
      <c r="D11" s="46">
        <v>40622</v>
      </c>
      <c r="E11" s="47" t="s">
        <v>67</v>
      </c>
      <c r="F11" s="48" t="s">
        <v>37</v>
      </c>
      <c r="G11" s="45">
        <v>70837637.480000004</v>
      </c>
    </row>
    <row r="12" spans="2:7" x14ac:dyDescent="0.25">
      <c r="B12" s="46"/>
      <c r="C12" s="47"/>
      <c r="D12" s="47"/>
      <c r="E12" s="47"/>
      <c r="F12" s="48"/>
      <c r="G12" s="45"/>
    </row>
    <row r="13" spans="2:7" x14ac:dyDescent="0.25">
      <c r="B13" s="46"/>
      <c r="C13" s="47" t="s">
        <v>58</v>
      </c>
      <c r="D13" s="46"/>
      <c r="E13" s="47"/>
      <c r="F13" s="48"/>
      <c r="G13" s="45"/>
    </row>
    <row r="14" spans="2:7" x14ac:dyDescent="0.25">
      <c r="B14" s="46"/>
      <c r="C14" s="47"/>
      <c r="D14" s="47"/>
      <c r="E14" s="47"/>
      <c r="F14" s="48"/>
      <c r="G14" s="45"/>
    </row>
    <row r="15" spans="2:7" ht="21" x14ac:dyDescent="0.25">
      <c r="B15" s="2" t="s">
        <v>55</v>
      </c>
      <c r="C15" s="2"/>
      <c r="D15" s="2"/>
      <c r="E15" s="2"/>
      <c r="F15" s="2"/>
      <c r="G15" s="5">
        <f>SUM(G3:G14)</f>
        <v>207839075.88</v>
      </c>
    </row>
  </sheetData>
  <mergeCells count="33">
    <mergeCell ref="G13:G14"/>
    <mergeCell ref="F9:F10"/>
    <mergeCell ref="G9:G10"/>
    <mergeCell ref="G11:G12"/>
    <mergeCell ref="B11:B14"/>
    <mergeCell ref="C11:C12"/>
    <mergeCell ref="D11:D12"/>
    <mergeCell ref="E11:E12"/>
    <mergeCell ref="F11:F12"/>
    <mergeCell ref="C13:C14"/>
    <mergeCell ref="D13:D14"/>
    <mergeCell ref="E13:E14"/>
    <mergeCell ref="F13:F14"/>
    <mergeCell ref="C5:C6"/>
    <mergeCell ref="C9:C10"/>
    <mergeCell ref="D9:D10"/>
    <mergeCell ref="E9:E10"/>
    <mergeCell ref="B3:B6"/>
    <mergeCell ref="C3:C4"/>
    <mergeCell ref="D3:D4"/>
    <mergeCell ref="E3:E4"/>
    <mergeCell ref="D5:D6"/>
    <mergeCell ref="B7:B10"/>
    <mergeCell ref="C7:C8"/>
    <mergeCell ref="D7:D8"/>
    <mergeCell ref="E7:E8"/>
    <mergeCell ref="F3:F4"/>
    <mergeCell ref="G3:G4"/>
    <mergeCell ref="F7:F8"/>
    <mergeCell ref="E5:E6"/>
    <mergeCell ref="F5:F6"/>
    <mergeCell ref="G5:G6"/>
    <mergeCell ref="G7:G8"/>
  </mergeCell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G14"/>
  <sheetViews>
    <sheetView showGridLines="0" topLeftCell="B1" zoomScale="93" zoomScaleNormal="93" workbookViewId="0">
      <selection activeCell="G11" sqref="G11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4.75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x14ac:dyDescent="0.25">
      <c r="B3" s="39">
        <v>40364</v>
      </c>
      <c r="C3" s="41" t="s">
        <v>57</v>
      </c>
      <c r="D3" s="39">
        <v>40379</v>
      </c>
      <c r="E3" s="41" t="s">
        <v>67</v>
      </c>
      <c r="F3" s="33" t="s">
        <v>40</v>
      </c>
      <c r="G3" s="40">
        <v>49999789.600000001</v>
      </c>
    </row>
    <row r="4" spans="2:7" x14ac:dyDescent="0.25">
      <c r="B4" s="31"/>
      <c r="C4" s="32"/>
      <c r="D4" s="32"/>
      <c r="E4" s="32"/>
      <c r="F4" s="34"/>
      <c r="G4" s="30"/>
    </row>
    <row r="5" spans="2:7" x14ac:dyDescent="0.25">
      <c r="B5" s="31"/>
      <c r="C5" s="32" t="s">
        <v>58</v>
      </c>
      <c r="D5" s="31"/>
      <c r="E5" s="32"/>
      <c r="F5" s="34"/>
      <c r="G5" s="30"/>
    </row>
    <row r="6" spans="2:7" x14ac:dyDescent="0.25">
      <c r="B6" s="31"/>
      <c r="C6" s="32"/>
      <c r="D6" s="32"/>
      <c r="E6" s="32"/>
      <c r="F6" s="34"/>
      <c r="G6" s="30"/>
    </row>
    <row r="7" spans="2:7" x14ac:dyDescent="0.25">
      <c r="B7" s="35">
        <v>40284</v>
      </c>
      <c r="C7" s="36" t="s">
        <v>57</v>
      </c>
      <c r="D7" s="35">
        <v>40298</v>
      </c>
      <c r="E7" s="36" t="s">
        <v>67</v>
      </c>
      <c r="F7" s="38" t="s">
        <v>43</v>
      </c>
      <c r="G7" s="37">
        <v>57001731.909999996</v>
      </c>
    </row>
    <row r="8" spans="2:7" x14ac:dyDescent="0.25">
      <c r="B8" s="35"/>
      <c r="C8" s="36"/>
      <c r="D8" s="36"/>
      <c r="E8" s="36"/>
      <c r="F8" s="38"/>
      <c r="G8" s="37"/>
    </row>
    <row r="9" spans="2:7" x14ac:dyDescent="0.25">
      <c r="B9" s="35"/>
      <c r="C9" s="36" t="s">
        <v>58</v>
      </c>
      <c r="D9" s="35"/>
      <c r="E9" s="36"/>
      <c r="F9" s="38"/>
      <c r="G9" s="37"/>
    </row>
    <row r="10" spans="2:7" x14ac:dyDescent="0.25">
      <c r="B10" s="35"/>
      <c r="C10" s="36"/>
      <c r="D10" s="36"/>
      <c r="E10" s="36"/>
      <c r="F10" s="38"/>
      <c r="G10" s="37"/>
    </row>
    <row r="11" spans="2:7" ht="15" customHeight="1" x14ac:dyDescent="0.25">
      <c r="B11" s="2" t="s">
        <v>55</v>
      </c>
      <c r="C11" s="2"/>
      <c r="D11" s="2"/>
      <c r="E11" s="2"/>
      <c r="F11" s="2"/>
      <c r="G11" s="5">
        <f>SUM(G3:G10)</f>
        <v>107001521.50999999</v>
      </c>
    </row>
    <row r="12" spans="2:7" ht="15" customHeight="1" x14ac:dyDescent="0.25"/>
    <row r="13" spans="2:7" ht="15" customHeight="1" x14ac:dyDescent="0.25"/>
    <row r="14" spans="2:7" ht="15" customHeight="1" x14ac:dyDescent="0.25"/>
  </sheetData>
  <mergeCells count="22">
    <mergeCell ref="F9:F10"/>
    <mergeCell ref="G9:G10"/>
    <mergeCell ref="G5:G6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B3:B6"/>
    <mergeCell ref="C3:C4"/>
    <mergeCell ref="D3:D4"/>
    <mergeCell ref="E3:E4"/>
    <mergeCell ref="F3:F4"/>
    <mergeCell ref="G3:G4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G11"/>
  <sheetViews>
    <sheetView showGridLines="0" topLeftCell="B1" zoomScale="93" zoomScaleNormal="93" workbookViewId="0">
      <selection activeCell="G11" sqref="G11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7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39">
        <v>40036</v>
      </c>
      <c r="C3" s="41" t="s">
        <v>57</v>
      </c>
      <c r="D3" s="39">
        <v>40056</v>
      </c>
      <c r="E3" s="41" t="s">
        <v>67</v>
      </c>
      <c r="F3" s="33" t="s">
        <v>39</v>
      </c>
      <c r="G3" s="40">
        <v>46807504.75</v>
      </c>
    </row>
    <row r="4" spans="2:7" ht="15" customHeight="1" x14ac:dyDescent="0.25">
      <c r="B4" s="31"/>
      <c r="C4" s="32"/>
      <c r="D4" s="32"/>
      <c r="E4" s="32"/>
      <c r="F4" s="34"/>
      <c r="G4" s="30"/>
    </row>
    <row r="5" spans="2:7" ht="15" customHeight="1" x14ac:dyDescent="0.25">
      <c r="B5" s="31"/>
      <c r="C5" s="32" t="s">
        <v>58</v>
      </c>
      <c r="D5" s="31"/>
      <c r="E5" s="32"/>
      <c r="F5" s="34"/>
      <c r="G5" s="30"/>
    </row>
    <row r="6" spans="2:7" ht="15" customHeight="1" x14ac:dyDescent="0.25">
      <c r="B6" s="31"/>
      <c r="C6" s="32"/>
      <c r="D6" s="32"/>
      <c r="E6" s="32"/>
      <c r="F6" s="34"/>
      <c r="G6" s="30"/>
    </row>
    <row r="7" spans="2:7" ht="15" customHeight="1" x14ac:dyDescent="0.25">
      <c r="B7" s="35">
        <v>39940</v>
      </c>
      <c r="C7" s="36" t="s">
        <v>57</v>
      </c>
      <c r="D7" s="35">
        <v>39959</v>
      </c>
      <c r="E7" s="36" t="s">
        <v>67</v>
      </c>
      <c r="F7" s="38" t="s">
        <v>44</v>
      </c>
      <c r="G7" s="37">
        <v>32783620.129999999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/>
      <c r="E9" s="36"/>
      <c r="F9" s="38"/>
      <c r="G9" s="37"/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21" x14ac:dyDescent="0.25">
      <c r="B11" s="2" t="s">
        <v>55</v>
      </c>
      <c r="C11" s="2"/>
      <c r="D11" s="2"/>
      <c r="E11" s="2"/>
      <c r="F11" s="2"/>
      <c r="G11" s="5">
        <f>SUM(G3:G10)</f>
        <v>79591124.879999995</v>
      </c>
    </row>
  </sheetData>
  <mergeCells count="22">
    <mergeCell ref="F9:F10"/>
    <mergeCell ref="G9:G10"/>
    <mergeCell ref="G5:G6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B3:B6"/>
    <mergeCell ref="C3:C4"/>
    <mergeCell ref="D3:D4"/>
    <mergeCell ref="E3:E4"/>
    <mergeCell ref="F3:F4"/>
    <mergeCell ref="G3:G4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G11"/>
  <sheetViews>
    <sheetView showGridLines="0" topLeftCell="B1" zoomScale="95" zoomScaleNormal="95" workbookViewId="0">
      <selection activeCell="G11" sqref="G11"/>
    </sheetView>
  </sheetViews>
  <sheetFormatPr defaultRowHeight="15" x14ac:dyDescent="0.25"/>
  <cols>
    <col min="2" max="2" width="21.28515625" bestFit="1" customWidth="1"/>
    <col min="3" max="3" width="24.140625" bestFit="1" customWidth="1"/>
    <col min="4" max="4" width="31.28515625" bestFit="1" customWidth="1"/>
    <col min="5" max="5" width="23.28515625" bestFit="1" customWidth="1"/>
    <col min="6" max="6" width="28.7109375" bestFit="1" customWidth="1"/>
    <col min="7" max="7" width="35.5703125" bestFit="1" customWidth="1"/>
  </cols>
  <sheetData>
    <row r="1" spans="2:7" ht="87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39">
        <v>39687</v>
      </c>
      <c r="C3" s="41" t="s">
        <v>57</v>
      </c>
      <c r="D3" s="39">
        <v>39722</v>
      </c>
      <c r="E3" s="41" t="s">
        <v>67</v>
      </c>
      <c r="F3" s="33" t="s">
        <v>38</v>
      </c>
      <c r="G3" s="40">
        <v>116995448.22</v>
      </c>
    </row>
    <row r="4" spans="2:7" ht="15" customHeight="1" x14ac:dyDescent="0.25">
      <c r="B4" s="31"/>
      <c r="C4" s="32"/>
      <c r="D4" s="32"/>
      <c r="E4" s="32"/>
      <c r="F4" s="34"/>
      <c r="G4" s="30"/>
    </row>
    <row r="5" spans="2:7" ht="15" customHeight="1" x14ac:dyDescent="0.25">
      <c r="B5" s="31"/>
      <c r="C5" s="32" t="s">
        <v>58</v>
      </c>
      <c r="D5" s="31"/>
      <c r="E5" s="32"/>
      <c r="F5" s="34"/>
      <c r="G5" s="30"/>
    </row>
    <row r="6" spans="2:7" ht="15" customHeight="1" x14ac:dyDescent="0.25">
      <c r="B6" s="31"/>
      <c r="C6" s="32"/>
      <c r="D6" s="32"/>
      <c r="E6" s="32"/>
      <c r="F6" s="34"/>
      <c r="G6" s="30"/>
    </row>
    <row r="7" spans="2:7" ht="15" customHeight="1" x14ac:dyDescent="0.25">
      <c r="B7" s="35">
        <v>39526</v>
      </c>
      <c r="C7" s="36" t="s">
        <v>57</v>
      </c>
      <c r="D7" s="35">
        <v>39540</v>
      </c>
      <c r="E7" s="36" t="s">
        <v>67</v>
      </c>
      <c r="F7" s="38" t="s">
        <v>45</v>
      </c>
      <c r="G7" s="37">
        <v>120002462.22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/>
      <c r="E9" s="36"/>
      <c r="F9" s="38"/>
      <c r="G9" s="37"/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21" x14ac:dyDescent="0.25">
      <c r="B11" s="2" t="s">
        <v>55</v>
      </c>
      <c r="C11" s="2"/>
      <c r="D11" s="2"/>
      <c r="E11" s="2"/>
      <c r="F11" s="2"/>
      <c r="G11" s="5">
        <f>SUM(G3:G10)</f>
        <v>236997910.44</v>
      </c>
    </row>
  </sheetData>
  <mergeCells count="22">
    <mergeCell ref="F9:F10"/>
    <mergeCell ref="G9:G10"/>
    <mergeCell ref="G5:G6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B3:B6"/>
    <mergeCell ref="C3:C4"/>
    <mergeCell ref="D3:D4"/>
    <mergeCell ref="E3:E4"/>
    <mergeCell ref="F3:F4"/>
    <mergeCell ref="G3:G4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E8E57-C310-4E9D-9247-DDBEE0D23DA5}">
  <dimension ref="B5:G19"/>
  <sheetViews>
    <sheetView showGridLines="0" tabSelected="1" topLeftCell="A4" workbookViewId="0">
      <selection activeCell="D15" sqref="D15:D16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5" spans="2:7" ht="24" customHeight="1" x14ac:dyDescent="0.25"/>
    <row r="6" spans="2:7" ht="21.75" thickBot="1" x14ac:dyDescent="0.3">
      <c r="B6" s="4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</row>
    <row r="7" spans="2:7" ht="15" customHeight="1" x14ac:dyDescent="0.25">
      <c r="B7" s="31">
        <v>45813</v>
      </c>
      <c r="C7" s="32" t="s">
        <v>57</v>
      </c>
      <c r="D7" s="31" t="s">
        <v>97</v>
      </c>
      <c r="E7" s="32" t="s">
        <v>66</v>
      </c>
      <c r="F7" s="33" t="s">
        <v>98</v>
      </c>
      <c r="G7" s="30">
        <v>279000000</v>
      </c>
    </row>
    <row r="8" spans="2:7" ht="17.25" customHeight="1" x14ac:dyDescent="0.25">
      <c r="B8" s="31"/>
      <c r="C8" s="32"/>
      <c r="D8" s="32"/>
      <c r="E8" s="32"/>
      <c r="F8" s="34"/>
      <c r="G8" s="30"/>
    </row>
    <row r="9" spans="2:7" x14ac:dyDescent="0.25">
      <c r="B9" s="31"/>
      <c r="C9" s="32" t="s">
        <v>58</v>
      </c>
      <c r="D9" s="31"/>
      <c r="E9" s="32"/>
      <c r="F9" s="34"/>
      <c r="G9" s="30"/>
    </row>
    <row r="10" spans="2:7" x14ac:dyDescent="0.25">
      <c r="B10" s="31"/>
      <c r="C10" s="32"/>
      <c r="D10" s="32"/>
      <c r="E10" s="32"/>
      <c r="F10" s="34"/>
      <c r="G10" s="30"/>
    </row>
    <row r="11" spans="2:7" ht="15" customHeight="1" x14ac:dyDescent="0.25">
      <c r="B11" s="31">
        <v>45755</v>
      </c>
      <c r="C11" s="32" t="s">
        <v>57</v>
      </c>
      <c r="D11" s="31" t="s">
        <v>100</v>
      </c>
      <c r="E11" s="32" t="s">
        <v>66</v>
      </c>
      <c r="F11" s="34" t="s">
        <v>99</v>
      </c>
      <c r="G11" s="30">
        <v>306000000</v>
      </c>
    </row>
    <row r="12" spans="2:7" ht="15" customHeight="1" x14ac:dyDescent="0.25">
      <c r="B12" s="31"/>
      <c r="C12" s="32"/>
      <c r="D12" s="32"/>
      <c r="E12" s="32"/>
      <c r="F12" s="34"/>
      <c r="G12" s="30"/>
    </row>
    <row r="13" spans="2:7" ht="15" customHeight="1" x14ac:dyDescent="0.25">
      <c r="B13" s="31"/>
      <c r="C13" s="32" t="s">
        <v>58</v>
      </c>
      <c r="D13" s="31"/>
      <c r="E13" s="32"/>
      <c r="F13" s="34"/>
      <c r="G13" s="30"/>
    </row>
    <row r="14" spans="2:7" ht="15" customHeight="1" x14ac:dyDescent="0.25">
      <c r="B14" s="31"/>
      <c r="C14" s="32"/>
      <c r="D14" s="32"/>
      <c r="E14" s="32"/>
      <c r="F14" s="34"/>
      <c r="G14" s="30"/>
    </row>
    <row r="15" spans="2:7" ht="15" customHeight="1" x14ac:dyDescent="0.25">
      <c r="B15" s="31">
        <v>45758</v>
      </c>
      <c r="C15" s="32" t="s">
        <v>57</v>
      </c>
      <c r="D15" s="31" t="s">
        <v>102</v>
      </c>
      <c r="E15" s="32" t="s">
        <v>66</v>
      </c>
      <c r="F15" s="34" t="s">
        <v>101</v>
      </c>
      <c r="G15" s="30">
        <v>318000000</v>
      </c>
    </row>
    <row r="16" spans="2:7" ht="15" customHeight="1" x14ac:dyDescent="0.25">
      <c r="B16" s="31"/>
      <c r="C16" s="32"/>
      <c r="D16" s="32"/>
      <c r="E16" s="32"/>
      <c r="F16" s="34"/>
      <c r="G16" s="30"/>
    </row>
    <row r="17" spans="2:7" ht="15" customHeight="1" x14ac:dyDescent="0.25">
      <c r="B17" s="31"/>
      <c r="C17" s="32" t="s">
        <v>58</v>
      </c>
      <c r="D17" s="31"/>
      <c r="E17" s="32"/>
      <c r="F17" s="34"/>
      <c r="G17" s="30"/>
    </row>
    <row r="18" spans="2:7" ht="15" customHeight="1" x14ac:dyDescent="0.25">
      <c r="B18" s="31"/>
      <c r="C18" s="32"/>
      <c r="D18" s="32"/>
      <c r="E18" s="32"/>
      <c r="F18" s="34"/>
      <c r="G18" s="30"/>
    </row>
    <row r="19" spans="2:7" ht="21" x14ac:dyDescent="0.25">
      <c r="B19" s="2" t="s">
        <v>55</v>
      </c>
      <c r="C19" s="2"/>
      <c r="D19" s="2"/>
      <c r="E19" s="2"/>
      <c r="F19" s="2"/>
      <c r="G19" s="21">
        <f>SUM(G7:G18)</f>
        <v>903000000</v>
      </c>
    </row>
  </sheetData>
  <mergeCells count="33">
    <mergeCell ref="G15:G16"/>
    <mergeCell ref="C17:C18"/>
    <mergeCell ref="D17:D18"/>
    <mergeCell ref="E17:E18"/>
    <mergeCell ref="F17:F18"/>
    <mergeCell ref="G17:G18"/>
    <mergeCell ref="B15:B18"/>
    <mergeCell ref="C15:C16"/>
    <mergeCell ref="D15:D16"/>
    <mergeCell ref="E15:E16"/>
    <mergeCell ref="F15:F16"/>
    <mergeCell ref="G11:G12"/>
    <mergeCell ref="C13:C14"/>
    <mergeCell ref="D13:D14"/>
    <mergeCell ref="E13:E14"/>
    <mergeCell ref="F13:F14"/>
    <mergeCell ref="G13:G14"/>
    <mergeCell ref="B11:B14"/>
    <mergeCell ref="C11:C12"/>
    <mergeCell ref="D11:D12"/>
    <mergeCell ref="E11:E12"/>
    <mergeCell ref="F11:F12"/>
    <mergeCell ref="G9:G10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F9:F10"/>
  </mergeCell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G11"/>
  <sheetViews>
    <sheetView showGridLines="0" topLeftCell="B1" zoomScale="96" zoomScaleNormal="96" workbookViewId="0">
      <selection activeCell="G11" sqref="G11"/>
    </sheetView>
  </sheetViews>
  <sheetFormatPr defaultRowHeight="15" x14ac:dyDescent="0.25"/>
  <cols>
    <col min="2" max="2" width="21.140625" bestFit="1" customWidth="1"/>
    <col min="3" max="3" width="24" bestFit="1" customWidth="1"/>
    <col min="4" max="4" width="31" bestFit="1" customWidth="1"/>
    <col min="5" max="5" width="23" bestFit="1" customWidth="1"/>
    <col min="6" max="6" width="28.42578125" bestFit="1" customWidth="1"/>
    <col min="7" max="7" width="35.28515625" bestFit="1" customWidth="1"/>
  </cols>
  <sheetData>
    <row r="1" spans="2:7" ht="85.5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39">
        <v>39293</v>
      </c>
      <c r="C3" s="41" t="s">
        <v>57</v>
      </c>
      <c r="D3" s="39">
        <v>39330</v>
      </c>
      <c r="E3" s="41" t="s">
        <v>67</v>
      </c>
      <c r="F3" s="33" t="s">
        <v>46</v>
      </c>
      <c r="G3" s="40">
        <v>173001315.97</v>
      </c>
    </row>
    <row r="4" spans="2:7" ht="15" customHeight="1" x14ac:dyDescent="0.25">
      <c r="B4" s="31"/>
      <c r="C4" s="32"/>
      <c r="D4" s="32"/>
      <c r="E4" s="32"/>
      <c r="F4" s="34"/>
      <c r="G4" s="30"/>
    </row>
    <row r="5" spans="2:7" ht="15" customHeight="1" x14ac:dyDescent="0.25">
      <c r="B5" s="31"/>
      <c r="C5" s="32" t="s">
        <v>58</v>
      </c>
      <c r="D5" s="31"/>
      <c r="E5" s="32"/>
      <c r="F5" s="34"/>
      <c r="G5" s="30"/>
    </row>
    <row r="6" spans="2:7" ht="15" customHeight="1" x14ac:dyDescent="0.25">
      <c r="B6" s="31"/>
      <c r="C6" s="32"/>
      <c r="D6" s="32"/>
      <c r="E6" s="32"/>
      <c r="F6" s="34"/>
      <c r="G6" s="30"/>
    </row>
    <row r="7" spans="2:7" ht="15" customHeight="1" x14ac:dyDescent="0.25">
      <c r="B7" s="35">
        <v>39155</v>
      </c>
      <c r="C7" s="36" t="s">
        <v>57</v>
      </c>
      <c r="D7" s="35">
        <v>39171</v>
      </c>
      <c r="E7" s="36" t="s">
        <v>67</v>
      </c>
      <c r="F7" s="38" t="s">
        <v>47</v>
      </c>
      <c r="G7" s="37">
        <v>110006132.48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/>
      <c r="E9" s="36"/>
      <c r="F9" s="38"/>
      <c r="G9" s="37"/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21" x14ac:dyDescent="0.25">
      <c r="B11" s="2" t="s">
        <v>55</v>
      </c>
      <c r="C11" s="2"/>
      <c r="D11" s="2"/>
      <c r="E11" s="2"/>
      <c r="F11" s="2"/>
      <c r="G11" s="5">
        <f>SUM(G3:G10)</f>
        <v>283007448.44999999</v>
      </c>
    </row>
  </sheetData>
  <mergeCells count="22">
    <mergeCell ref="F9:F10"/>
    <mergeCell ref="G9:G10"/>
    <mergeCell ref="G5:G6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B3:B6"/>
    <mergeCell ref="C3:C4"/>
    <mergeCell ref="D3:D4"/>
    <mergeCell ref="E3:E4"/>
    <mergeCell ref="F3:F4"/>
    <mergeCell ref="G3:G4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G11"/>
  <sheetViews>
    <sheetView showGridLines="0" topLeftCell="B1" workbookViewId="0">
      <selection activeCell="G11" sqref="G11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4.75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39">
        <v>38961</v>
      </c>
      <c r="C3" s="41" t="s">
        <v>57</v>
      </c>
      <c r="D3" s="39">
        <v>38985</v>
      </c>
      <c r="E3" s="41" t="s">
        <v>67</v>
      </c>
      <c r="F3" s="33" t="s">
        <v>48</v>
      </c>
      <c r="G3" s="40">
        <v>121154739.73999999</v>
      </c>
    </row>
    <row r="4" spans="2:7" ht="15" customHeight="1" x14ac:dyDescent="0.25">
      <c r="B4" s="31"/>
      <c r="C4" s="32"/>
      <c r="D4" s="32"/>
      <c r="E4" s="32"/>
      <c r="F4" s="34"/>
      <c r="G4" s="30"/>
    </row>
    <row r="5" spans="2:7" ht="15" customHeight="1" x14ac:dyDescent="0.25">
      <c r="B5" s="31"/>
      <c r="C5" s="32" t="s">
        <v>58</v>
      </c>
      <c r="D5" s="31"/>
      <c r="E5" s="32"/>
      <c r="F5" s="34"/>
      <c r="G5" s="30"/>
    </row>
    <row r="6" spans="2:7" ht="15" customHeight="1" x14ac:dyDescent="0.25">
      <c r="B6" s="31"/>
      <c r="C6" s="32"/>
      <c r="D6" s="32"/>
      <c r="E6" s="32"/>
      <c r="F6" s="34"/>
      <c r="G6" s="30"/>
    </row>
    <row r="7" spans="2:7" ht="15" customHeight="1" x14ac:dyDescent="0.25">
      <c r="B7" s="35">
        <v>38796</v>
      </c>
      <c r="C7" s="36" t="s">
        <v>57</v>
      </c>
      <c r="D7" s="35">
        <v>38813</v>
      </c>
      <c r="E7" s="36" t="s">
        <v>67</v>
      </c>
      <c r="F7" s="38" t="s">
        <v>49</v>
      </c>
      <c r="G7" s="37">
        <v>71270173.739999995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/>
      <c r="E9" s="36"/>
      <c r="F9" s="38"/>
      <c r="G9" s="37"/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21" x14ac:dyDescent="0.25">
      <c r="B11" s="2" t="s">
        <v>55</v>
      </c>
      <c r="C11" s="2"/>
      <c r="D11" s="2"/>
      <c r="E11" s="2"/>
      <c r="F11" s="2"/>
      <c r="G11" s="5">
        <f>SUM(G3:G10)</f>
        <v>192424913.47999999</v>
      </c>
    </row>
  </sheetData>
  <mergeCells count="22">
    <mergeCell ref="F9:F10"/>
    <mergeCell ref="G9:G10"/>
    <mergeCell ref="G5:G6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B3:B6"/>
    <mergeCell ref="C3:C4"/>
    <mergeCell ref="D3:D4"/>
    <mergeCell ref="E3:E4"/>
    <mergeCell ref="F3:F4"/>
    <mergeCell ref="G3:G4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G11"/>
  <sheetViews>
    <sheetView showGridLines="0" topLeftCell="B1" zoomScale="91" zoomScaleNormal="91" workbookViewId="0">
      <selection activeCell="G11" sqref="G11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5.5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39">
        <v>38595</v>
      </c>
      <c r="C3" s="41" t="s">
        <v>57</v>
      </c>
      <c r="D3" s="39">
        <v>38628</v>
      </c>
      <c r="E3" s="41" t="s">
        <v>67</v>
      </c>
      <c r="F3" s="33" t="s">
        <v>50</v>
      </c>
      <c r="G3" s="40">
        <v>100505462.93000001</v>
      </c>
    </row>
    <row r="4" spans="2:7" ht="15" customHeight="1" x14ac:dyDescent="0.25">
      <c r="B4" s="31"/>
      <c r="C4" s="32"/>
      <c r="D4" s="32"/>
      <c r="E4" s="32"/>
      <c r="F4" s="34"/>
      <c r="G4" s="30"/>
    </row>
    <row r="5" spans="2:7" ht="15" customHeight="1" x14ac:dyDescent="0.25">
      <c r="B5" s="31"/>
      <c r="C5" s="32" t="s">
        <v>58</v>
      </c>
      <c r="D5" s="31"/>
      <c r="E5" s="32"/>
      <c r="F5" s="34"/>
      <c r="G5" s="30"/>
    </row>
    <row r="6" spans="2:7" ht="15" customHeight="1" x14ac:dyDescent="0.25">
      <c r="B6" s="31"/>
      <c r="C6" s="32"/>
      <c r="D6" s="32"/>
      <c r="E6" s="32"/>
      <c r="F6" s="34"/>
      <c r="G6" s="30"/>
    </row>
    <row r="7" spans="2:7" ht="15" customHeight="1" x14ac:dyDescent="0.25">
      <c r="B7" s="35">
        <v>38432</v>
      </c>
      <c r="C7" s="36" t="s">
        <v>57</v>
      </c>
      <c r="D7" s="35">
        <v>38450</v>
      </c>
      <c r="E7" s="36" t="s">
        <v>67</v>
      </c>
      <c r="F7" s="38" t="s">
        <v>51</v>
      </c>
      <c r="G7" s="37">
        <v>90006628.689999998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/>
      <c r="E9" s="36"/>
      <c r="F9" s="38"/>
      <c r="G9" s="37"/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21" x14ac:dyDescent="0.25">
      <c r="B11" s="2" t="s">
        <v>55</v>
      </c>
      <c r="C11" s="2"/>
      <c r="D11" s="2"/>
      <c r="E11" s="2"/>
      <c r="F11" s="2"/>
      <c r="G11" s="5">
        <f>SUM(G3:G10)</f>
        <v>190512091.62</v>
      </c>
    </row>
  </sheetData>
  <mergeCells count="22">
    <mergeCell ref="F9:F10"/>
    <mergeCell ref="G9:G10"/>
    <mergeCell ref="G5:G6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B3:B6"/>
    <mergeCell ref="C3:C4"/>
    <mergeCell ref="D3:D4"/>
    <mergeCell ref="E3:E4"/>
    <mergeCell ref="F3:F4"/>
    <mergeCell ref="G3:G4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G11"/>
  <sheetViews>
    <sheetView showGridLines="0" topLeftCell="B1" zoomScale="93" zoomScaleNormal="93" workbookViewId="0">
      <selection activeCell="G11" sqref="G11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5.5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39">
        <v>38240</v>
      </c>
      <c r="C3" s="41" t="s">
        <v>57</v>
      </c>
      <c r="D3" s="39">
        <v>38266</v>
      </c>
      <c r="E3" s="41" t="s">
        <v>67</v>
      </c>
      <c r="F3" s="33" t="s">
        <v>52</v>
      </c>
      <c r="G3" s="40">
        <v>75004049.109999999</v>
      </c>
    </row>
    <row r="4" spans="2:7" ht="15" customHeight="1" x14ac:dyDescent="0.25">
      <c r="B4" s="31"/>
      <c r="C4" s="32"/>
      <c r="D4" s="32"/>
      <c r="E4" s="32"/>
      <c r="F4" s="34"/>
      <c r="G4" s="30"/>
    </row>
    <row r="5" spans="2:7" ht="15" customHeight="1" x14ac:dyDescent="0.25">
      <c r="B5" s="31"/>
      <c r="C5" s="32" t="s">
        <v>58</v>
      </c>
      <c r="D5" s="31"/>
      <c r="E5" s="32"/>
      <c r="F5" s="34"/>
      <c r="G5" s="30"/>
    </row>
    <row r="6" spans="2:7" ht="15" customHeight="1" x14ac:dyDescent="0.25">
      <c r="B6" s="31"/>
      <c r="C6" s="32"/>
      <c r="D6" s="32"/>
      <c r="E6" s="32"/>
      <c r="F6" s="34"/>
      <c r="G6" s="30"/>
    </row>
    <row r="7" spans="2:7" ht="15" customHeight="1" x14ac:dyDescent="0.25">
      <c r="B7" s="35">
        <v>38069</v>
      </c>
      <c r="C7" s="36" t="s">
        <v>57</v>
      </c>
      <c r="D7" s="35">
        <v>38089</v>
      </c>
      <c r="E7" s="36" t="s">
        <v>67</v>
      </c>
      <c r="F7" s="38" t="s">
        <v>53</v>
      </c>
      <c r="G7" s="37">
        <v>200237887.61000001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/>
      <c r="E9" s="36"/>
      <c r="F9" s="38"/>
      <c r="G9" s="37"/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21" x14ac:dyDescent="0.25">
      <c r="B11" s="2" t="s">
        <v>55</v>
      </c>
      <c r="C11" s="2"/>
      <c r="D11" s="2"/>
      <c r="E11" s="2"/>
      <c r="F11" s="2"/>
      <c r="G11" s="5">
        <f>SUM(G3:G10)</f>
        <v>275241936.72000003</v>
      </c>
    </row>
  </sheetData>
  <mergeCells count="22">
    <mergeCell ref="F9:F10"/>
    <mergeCell ref="G9:G10"/>
    <mergeCell ref="G5:G6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B3:B6"/>
    <mergeCell ref="C3:C4"/>
    <mergeCell ref="D3:D4"/>
    <mergeCell ref="E3:E4"/>
    <mergeCell ref="F3:F4"/>
    <mergeCell ref="G3:G4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G10"/>
  <sheetViews>
    <sheetView showGridLines="0" topLeftCell="B1" zoomScale="93" zoomScaleNormal="93" workbookViewId="0">
      <selection activeCell="G7" sqref="G7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5.5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39">
        <v>37873</v>
      </c>
      <c r="C3" s="41" t="s">
        <v>57</v>
      </c>
      <c r="D3" s="39">
        <v>38266</v>
      </c>
      <c r="E3" s="41" t="s">
        <v>67</v>
      </c>
      <c r="F3" s="33" t="s">
        <v>54</v>
      </c>
      <c r="G3" s="40">
        <v>65999398.68</v>
      </c>
    </row>
    <row r="4" spans="2:7" ht="15" customHeight="1" x14ac:dyDescent="0.25">
      <c r="B4" s="31"/>
      <c r="C4" s="32"/>
      <c r="D4" s="32"/>
      <c r="E4" s="32"/>
      <c r="F4" s="34"/>
      <c r="G4" s="30"/>
    </row>
    <row r="5" spans="2:7" ht="15" customHeight="1" x14ac:dyDescent="0.25">
      <c r="B5" s="31"/>
      <c r="C5" s="32" t="s">
        <v>58</v>
      </c>
      <c r="D5" s="31"/>
      <c r="E5" s="32"/>
      <c r="F5" s="34"/>
      <c r="G5" s="30"/>
    </row>
    <row r="6" spans="2:7" ht="15" customHeight="1" x14ac:dyDescent="0.25">
      <c r="B6" s="31"/>
      <c r="C6" s="32"/>
      <c r="D6" s="32"/>
      <c r="E6" s="32"/>
      <c r="F6" s="34"/>
      <c r="G6" s="30"/>
    </row>
    <row r="7" spans="2:7" ht="15" customHeight="1" x14ac:dyDescent="0.25">
      <c r="B7" s="2" t="s">
        <v>55</v>
      </c>
      <c r="C7" s="2"/>
      <c r="D7" s="2"/>
      <c r="E7" s="2"/>
      <c r="F7" s="2"/>
      <c r="G7" s="5">
        <f>SUM(G3:G6)</f>
        <v>65999398.68</v>
      </c>
    </row>
    <row r="8" spans="2:7" ht="15" customHeight="1" x14ac:dyDescent="0.25"/>
    <row r="9" spans="2:7" ht="15" customHeight="1" x14ac:dyDescent="0.25"/>
    <row r="10" spans="2:7" ht="15" customHeight="1" x14ac:dyDescent="0.25"/>
  </sheetData>
  <mergeCells count="11">
    <mergeCell ref="G5:G6"/>
    <mergeCell ref="B3:B6"/>
    <mergeCell ref="C3:C4"/>
    <mergeCell ref="D3:D4"/>
    <mergeCell ref="E3:E4"/>
    <mergeCell ref="F3:F4"/>
    <mergeCell ref="G3:G4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FE0E5-D733-46AC-B3E7-CD7880E611B6}">
  <dimension ref="B1:G27"/>
  <sheetViews>
    <sheetView showGridLines="0" zoomScale="93" zoomScaleNormal="93" workbookViewId="0">
      <selection activeCell="C23" sqref="C23:C24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  <col min="8" max="8" width="27" bestFit="1" customWidth="1"/>
  </cols>
  <sheetData>
    <row r="1" spans="2:7" x14ac:dyDescent="0.25">
      <c r="B1" s="1"/>
      <c r="C1" s="1"/>
      <c r="D1" s="1"/>
      <c r="E1" s="1"/>
      <c r="F1" s="1"/>
      <c r="G1" s="1"/>
    </row>
    <row r="3" spans="2:7" ht="56.25" customHeight="1" x14ac:dyDescent="0.25"/>
    <row r="4" spans="2:7" ht="21.75" thickBot="1" x14ac:dyDescent="0.3"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</row>
    <row r="5" spans="2:7" ht="15" customHeight="1" x14ac:dyDescent="0.25">
      <c r="B5" s="31" t="s">
        <v>88</v>
      </c>
      <c r="C5" s="32" t="s">
        <v>57</v>
      </c>
      <c r="D5" s="31" t="s">
        <v>89</v>
      </c>
      <c r="E5" s="32" t="s">
        <v>66</v>
      </c>
      <c r="F5" s="34" t="s">
        <v>90</v>
      </c>
      <c r="G5" s="30">
        <v>330000000</v>
      </c>
    </row>
    <row r="6" spans="2:7" ht="15" customHeight="1" x14ac:dyDescent="0.25">
      <c r="B6" s="31"/>
      <c r="C6" s="32"/>
      <c r="D6" s="32"/>
      <c r="E6" s="32"/>
      <c r="F6" s="34"/>
      <c r="G6" s="30"/>
    </row>
    <row r="7" spans="2:7" ht="15" customHeight="1" x14ac:dyDescent="0.25">
      <c r="B7" s="31"/>
      <c r="C7" s="32" t="s">
        <v>58</v>
      </c>
      <c r="D7" s="31"/>
      <c r="E7" s="32"/>
      <c r="F7" s="34"/>
      <c r="G7" s="30"/>
    </row>
    <row r="8" spans="2:7" ht="15" customHeight="1" x14ac:dyDescent="0.25">
      <c r="B8" s="31"/>
      <c r="C8" s="32"/>
      <c r="D8" s="32"/>
      <c r="E8" s="32"/>
      <c r="F8" s="34"/>
      <c r="G8" s="30"/>
    </row>
    <row r="9" spans="2:7" ht="21" customHeight="1" x14ac:dyDescent="0.25">
      <c r="B9" s="31" t="s">
        <v>93</v>
      </c>
      <c r="C9" s="32" t="s">
        <v>57</v>
      </c>
      <c r="D9" s="31" t="s">
        <v>91</v>
      </c>
      <c r="E9" s="32" t="s">
        <v>66</v>
      </c>
      <c r="F9" s="34" t="s">
        <v>92</v>
      </c>
      <c r="G9" s="30">
        <v>410000000</v>
      </c>
    </row>
    <row r="10" spans="2:7" ht="15" customHeight="1" x14ac:dyDescent="0.25">
      <c r="B10" s="31"/>
      <c r="C10" s="32"/>
      <c r="D10" s="32"/>
      <c r="E10" s="32"/>
      <c r="F10" s="34"/>
      <c r="G10" s="30"/>
    </row>
    <row r="11" spans="2:7" x14ac:dyDescent="0.25">
      <c r="B11" s="31"/>
      <c r="C11" s="32" t="s">
        <v>58</v>
      </c>
      <c r="D11" s="31"/>
      <c r="E11" s="32"/>
      <c r="F11" s="34"/>
      <c r="G11" s="30"/>
    </row>
    <row r="12" spans="2:7" x14ac:dyDescent="0.25">
      <c r="B12" s="31"/>
      <c r="C12" s="32"/>
      <c r="D12" s="32"/>
      <c r="E12" s="32"/>
      <c r="F12" s="34"/>
      <c r="G12" s="30"/>
    </row>
    <row r="13" spans="2:7" ht="15" customHeight="1" x14ac:dyDescent="0.25">
      <c r="B13" s="31">
        <v>45393</v>
      </c>
      <c r="C13" s="32" t="s">
        <v>57</v>
      </c>
      <c r="D13" s="31"/>
      <c r="F13" s="34"/>
      <c r="G13" s="30"/>
    </row>
    <row r="14" spans="2:7" ht="15" customHeight="1" x14ac:dyDescent="0.25">
      <c r="B14" s="31"/>
      <c r="C14" s="32"/>
      <c r="D14" s="32"/>
      <c r="F14" s="34"/>
      <c r="G14" s="30"/>
    </row>
    <row r="15" spans="2:7" ht="15" customHeight="1" x14ac:dyDescent="0.25">
      <c r="B15" s="31"/>
      <c r="C15" s="32" t="s">
        <v>58</v>
      </c>
      <c r="D15" s="31" t="s">
        <v>94</v>
      </c>
      <c r="E15" s="32" t="s">
        <v>66</v>
      </c>
      <c r="F15" s="25" t="s">
        <v>95</v>
      </c>
      <c r="G15" s="30">
        <v>425000000</v>
      </c>
    </row>
    <row r="16" spans="2:7" ht="15" customHeight="1" x14ac:dyDescent="0.25">
      <c r="B16" s="31"/>
      <c r="C16" s="32"/>
      <c r="D16" s="32"/>
      <c r="E16" s="32"/>
      <c r="F16" s="25" t="s">
        <v>96</v>
      </c>
      <c r="G16" s="30"/>
    </row>
    <row r="17" spans="2:7" ht="15" customHeight="1" x14ac:dyDescent="0.25">
      <c r="B17" s="31">
        <v>45608</v>
      </c>
      <c r="C17" s="32" t="s">
        <v>57</v>
      </c>
      <c r="D17" s="27"/>
      <c r="E17" s="27"/>
      <c r="F17" s="25"/>
      <c r="G17" s="30"/>
    </row>
    <row r="18" spans="2:7" ht="15" customHeight="1" x14ac:dyDescent="0.25">
      <c r="B18" s="31"/>
      <c r="C18" s="32"/>
      <c r="D18" s="27"/>
      <c r="E18" s="27"/>
      <c r="F18" s="25"/>
      <c r="G18" s="30"/>
    </row>
    <row r="19" spans="2:7" ht="15" customHeight="1" x14ac:dyDescent="0.25">
      <c r="B19" s="31"/>
      <c r="C19" s="32" t="s">
        <v>58</v>
      </c>
      <c r="D19" s="31">
        <v>45629</v>
      </c>
      <c r="E19" s="32" t="s">
        <v>66</v>
      </c>
      <c r="F19" s="29">
        <v>4.2439103040000002E-2</v>
      </c>
      <c r="G19" s="30">
        <v>258000000</v>
      </c>
    </row>
    <row r="20" spans="2:7" ht="15" customHeight="1" x14ac:dyDescent="0.25">
      <c r="B20" s="31"/>
      <c r="C20" s="32"/>
      <c r="D20" s="31"/>
      <c r="E20" s="32"/>
      <c r="F20" s="29">
        <v>0.21219551519999999</v>
      </c>
      <c r="G20" s="30"/>
    </row>
    <row r="21" spans="2:7" ht="15" customHeight="1" x14ac:dyDescent="0.25">
      <c r="B21" s="31">
        <v>45714</v>
      </c>
      <c r="C21" s="32" t="s">
        <v>57</v>
      </c>
      <c r="D21" s="31">
        <v>45730</v>
      </c>
      <c r="E21" s="32" t="s">
        <v>66</v>
      </c>
      <c r="F21" s="29">
        <v>8.8826358500000008E-3</v>
      </c>
      <c r="G21" s="30">
        <v>54000000</v>
      </c>
    </row>
    <row r="22" spans="2:7" ht="15" customHeight="1" x14ac:dyDescent="0.25">
      <c r="B22" s="31"/>
      <c r="C22" s="32"/>
      <c r="D22" s="31"/>
      <c r="E22" s="32"/>
      <c r="F22" s="29">
        <v>4.4413179259999998E-2</v>
      </c>
      <c r="G22" s="30"/>
    </row>
    <row r="23" spans="2:7" ht="15" customHeight="1" x14ac:dyDescent="0.25">
      <c r="B23" s="31"/>
      <c r="C23" s="32" t="s">
        <v>58</v>
      </c>
      <c r="D23" s="31"/>
      <c r="E23" s="32"/>
      <c r="F23" s="29"/>
      <c r="G23" s="28"/>
    </row>
    <row r="24" spans="2:7" ht="15" customHeight="1" x14ac:dyDescent="0.25">
      <c r="B24" s="31"/>
      <c r="C24" s="32"/>
      <c r="D24" s="31"/>
      <c r="E24" s="32"/>
      <c r="F24" s="29"/>
      <c r="G24" s="28"/>
    </row>
    <row r="25" spans="2:7" ht="21" x14ac:dyDescent="0.25">
      <c r="B25" s="2" t="s">
        <v>55</v>
      </c>
      <c r="C25" s="2"/>
      <c r="D25" s="2"/>
      <c r="E25" s="2"/>
      <c r="F25" s="2"/>
      <c r="G25" s="26">
        <f>SUM(G5:G24)</f>
        <v>1477000000</v>
      </c>
    </row>
    <row r="26" spans="2:7" ht="15" customHeight="1" x14ac:dyDescent="0.25"/>
    <row r="27" spans="2:7" ht="15.75" customHeight="1" x14ac:dyDescent="0.25"/>
  </sheetData>
  <mergeCells count="46">
    <mergeCell ref="B17:B20"/>
    <mergeCell ref="C17:C18"/>
    <mergeCell ref="C19:C20"/>
    <mergeCell ref="E19:E20"/>
    <mergeCell ref="G19:G20"/>
    <mergeCell ref="G17:G18"/>
    <mergeCell ref="D19:D20"/>
    <mergeCell ref="B9:B12"/>
    <mergeCell ref="C9:C10"/>
    <mergeCell ref="D9:D10"/>
    <mergeCell ref="E9:E10"/>
    <mergeCell ref="G7:G8"/>
    <mergeCell ref="B5:B8"/>
    <mergeCell ref="C5:C6"/>
    <mergeCell ref="D5:D6"/>
    <mergeCell ref="E5:E6"/>
    <mergeCell ref="F5:F6"/>
    <mergeCell ref="G5:G6"/>
    <mergeCell ref="C7:C8"/>
    <mergeCell ref="D7:D8"/>
    <mergeCell ref="E7:E8"/>
    <mergeCell ref="F7:F8"/>
    <mergeCell ref="G9:G10"/>
    <mergeCell ref="G11:G12"/>
    <mergeCell ref="F9:F10"/>
    <mergeCell ref="C11:C12"/>
    <mergeCell ref="D11:D12"/>
    <mergeCell ref="E11:E12"/>
    <mergeCell ref="F11:F12"/>
    <mergeCell ref="G13:G14"/>
    <mergeCell ref="C15:C16"/>
    <mergeCell ref="D15:D16"/>
    <mergeCell ref="G15:G16"/>
    <mergeCell ref="B13:B16"/>
    <mergeCell ref="C13:C14"/>
    <mergeCell ref="D13:D14"/>
    <mergeCell ref="E15:E16"/>
    <mergeCell ref="F13:F14"/>
    <mergeCell ref="E21:E22"/>
    <mergeCell ref="E23:E24"/>
    <mergeCell ref="G21:G22"/>
    <mergeCell ref="B21:B24"/>
    <mergeCell ref="C21:C22"/>
    <mergeCell ref="C23:C24"/>
    <mergeCell ref="D21:D22"/>
    <mergeCell ref="D23:D24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09"/>
  <sheetViews>
    <sheetView showGridLines="0" topLeftCell="C9" zoomScale="96" zoomScaleNormal="96" workbookViewId="0">
      <selection activeCell="B18" sqref="B18:G21"/>
    </sheetView>
  </sheetViews>
  <sheetFormatPr defaultRowHeight="15" x14ac:dyDescent="0.25"/>
  <cols>
    <col min="1" max="1" width="4.5703125" customWidth="1"/>
    <col min="2" max="2" width="25.28515625" bestFit="1" customWidth="1"/>
    <col min="3" max="3" width="26.140625" style="1" bestFit="1" customWidth="1"/>
    <col min="4" max="4" width="30.42578125" style="1" customWidth="1"/>
    <col min="5" max="5" width="23.42578125" style="1" customWidth="1"/>
    <col min="6" max="6" width="29.28515625" style="1" bestFit="1" customWidth="1"/>
    <col min="7" max="7" width="34.7109375" style="1" customWidth="1"/>
    <col min="8" max="8" width="20.7109375" style="1" bestFit="1" customWidth="1"/>
    <col min="9" max="9" width="14.7109375" bestFit="1" customWidth="1"/>
  </cols>
  <sheetData>
    <row r="2" spans="2:8" ht="53.25" customHeight="1" x14ac:dyDescent="0.25"/>
    <row r="4" spans="2:8" ht="37.5" customHeight="1" thickBot="1" x14ac:dyDescent="0.3"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  <c r="H4"/>
    </row>
    <row r="5" spans="2:8" ht="3" customHeight="1" x14ac:dyDescent="0.25">
      <c r="B5" s="20"/>
      <c r="C5" s="20"/>
      <c r="D5" s="20"/>
      <c r="E5" s="20"/>
      <c r="F5" s="20"/>
      <c r="G5" s="20"/>
      <c r="H5"/>
    </row>
    <row r="6" spans="2:8" ht="15" customHeight="1" x14ac:dyDescent="0.25">
      <c r="B6" s="31">
        <v>45048</v>
      </c>
      <c r="C6" s="31" t="s">
        <v>57</v>
      </c>
      <c r="D6" s="31" t="s">
        <v>78</v>
      </c>
      <c r="E6" s="32" t="s">
        <v>66</v>
      </c>
      <c r="F6" s="34" t="s">
        <v>77</v>
      </c>
      <c r="G6" s="30">
        <v>389000000</v>
      </c>
      <c r="H6"/>
    </row>
    <row r="7" spans="2:8" ht="15" customHeight="1" x14ac:dyDescent="0.25">
      <c r="B7" s="31"/>
      <c r="C7" s="32"/>
      <c r="D7" s="32"/>
      <c r="E7" s="32"/>
      <c r="F7" s="34"/>
      <c r="G7" s="30"/>
      <c r="H7"/>
    </row>
    <row r="8" spans="2:8" ht="15" customHeight="1" x14ac:dyDescent="0.25">
      <c r="B8" s="31"/>
      <c r="C8" s="31" t="s">
        <v>58</v>
      </c>
      <c r="D8" s="31"/>
      <c r="E8" s="32"/>
      <c r="F8" s="34"/>
      <c r="G8" s="30"/>
      <c r="H8"/>
    </row>
    <row r="9" spans="2:8" ht="15.75" customHeight="1" x14ac:dyDescent="0.25">
      <c r="B9" s="31"/>
      <c r="C9" s="32"/>
      <c r="D9" s="32"/>
      <c r="E9" s="32"/>
      <c r="F9" s="34"/>
      <c r="G9" s="30"/>
      <c r="H9"/>
    </row>
    <row r="10" spans="2:8" ht="15.75" customHeight="1" x14ac:dyDescent="0.25">
      <c r="B10" s="35">
        <v>45139</v>
      </c>
      <c r="C10" s="35" t="s">
        <v>57</v>
      </c>
      <c r="D10" s="35" t="s">
        <v>82</v>
      </c>
      <c r="E10" s="36" t="s">
        <v>66</v>
      </c>
      <c r="F10" s="19">
        <v>4.8755997029999998E-2</v>
      </c>
      <c r="G10" s="37">
        <v>269000000</v>
      </c>
      <c r="H10"/>
    </row>
    <row r="11" spans="2:8" ht="15.75" customHeight="1" x14ac:dyDescent="0.25">
      <c r="B11" s="35"/>
      <c r="C11" s="36"/>
      <c r="D11" s="36"/>
      <c r="E11" s="36"/>
      <c r="F11" s="19">
        <v>0.24377998514999999</v>
      </c>
      <c r="G11" s="37"/>
      <c r="H11"/>
    </row>
    <row r="12" spans="2:8" ht="15.75" customHeight="1" x14ac:dyDescent="0.25">
      <c r="B12" s="35"/>
      <c r="C12" s="35" t="s">
        <v>58</v>
      </c>
      <c r="D12" s="35"/>
      <c r="E12" s="36"/>
      <c r="F12" s="38"/>
      <c r="G12" s="37"/>
      <c r="H12"/>
    </row>
    <row r="13" spans="2:8" ht="15.75" customHeight="1" x14ac:dyDescent="0.25">
      <c r="B13" s="35"/>
      <c r="C13" s="36"/>
      <c r="D13" s="36"/>
      <c r="E13" s="36"/>
      <c r="F13" s="38"/>
      <c r="G13" s="37"/>
      <c r="H13"/>
    </row>
    <row r="14" spans="2:8" ht="15.75" customHeight="1" x14ac:dyDescent="0.25">
      <c r="B14" s="31" t="s">
        <v>85</v>
      </c>
      <c r="C14" s="32" t="s">
        <v>57</v>
      </c>
      <c r="D14" s="31"/>
      <c r="E14" s="32"/>
      <c r="F14" s="34"/>
      <c r="G14" s="30"/>
      <c r="H14"/>
    </row>
    <row r="15" spans="2:8" ht="15.75" customHeight="1" x14ac:dyDescent="0.25">
      <c r="B15" s="31"/>
      <c r="C15" s="32"/>
      <c r="D15" s="32"/>
      <c r="E15" s="32"/>
      <c r="F15" s="34"/>
      <c r="G15" s="30"/>
      <c r="H15"/>
    </row>
    <row r="16" spans="2:8" ht="15.75" customHeight="1" x14ac:dyDescent="0.25">
      <c r="B16" s="31"/>
      <c r="C16" s="32" t="s">
        <v>58</v>
      </c>
      <c r="D16" s="31" t="s">
        <v>84</v>
      </c>
      <c r="E16" s="32" t="s">
        <v>66</v>
      </c>
      <c r="F16" s="34" t="s">
        <v>83</v>
      </c>
      <c r="G16" s="30">
        <v>319000000</v>
      </c>
      <c r="H16"/>
    </row>
    <row r="17" spans="2:8" ht="15.75" customHeight="1" x14ac:dyDescent="0.25">
      <c r="B17" s="31"/>
      <c r="C17" s="32"/>
      <c r="D17" s="32"/>
      <c r="E17" s="32"/>
      <c r="F17" s="34"/>
      <c r="G17" s="30"/>
      <c r="H17"/>
    </row>
    <row r="18" spans="2:8" ht="15.75" customHeight="1" x14ac:dyDescent="0.25">
      <c r="B18" s="35" t="s">
        <v>86</v>
      </c>
      <c r="C18" s="35" t="s">
        <v>57</v>
      </c>
      <c r="D18" s="35"/>
      <c r="E18" s="36"/>
      <c r="F18" s="19"/>
      <c r="G18" s="37"/>
      <c r="H18"/>
    </row>
    <row r="19" spans="2:8" ht="15.75" customHeight="1" x14ac:dyDescent="0.25">
      <c r="B19" s="35"/>
      <c r="C19" s="36"/>
      <c r="D19" s="36"/>
      <c r="E19" s="36"/>
      <c r="F19" s="19"/>
      <c r="G19" s="37"/>
      <c r="H19"/>
    </row>
    <row r="20" spans="2:8" ht="15.75" customHeight="1" x14ac:dyDescent="0.25">
      <c r="B20" s="35"/>
      <c r="C20" s="35" t="s">
        <v>58</v>
      </c>
      <c r="D20" s="35" t="s">
        <v>87</v>
      </c>
      <c r="E20" s="36" t="s">
        <v>66</v>
      </c>
      <c r="F20" s="24">
        <v>3.099714009E-2</v>
      </c>
      <c r="G20" s="37">
        <v>171000000</v>
      </c>
      <c r="H20"/>
    </row>
    <row r="21" spans="2:8" ht="15.75" customHeight="1" x14ac:dyDescent="0.25">
      <c r="B21" s="35"/>
      <c r="C21" s="36"/>
      <c r="D21" s="36"/>
      <c r="E21" s="36"/>
      <c r="F21" s="19">
        <v>0.15498570045000001</v>
      </c>
      <c r="G21" s="37"/>
      <c r="H21"/>
    </row>
    <row r="22" spans="2:8" ht="15.75" customHeight="1" x14ac:dyDescent="0.25">
      <c r="B22" s="31">
        <v>45109</v>
      </c>
      <c r="C22" s="31" t="s">
        <v>57</v>
      </c>
      <c r="D22" s="31" t="s">
        <v>87</v>
      </c>
      <c r="E22" s="32" t="s">
        <v>66</v>
      </c>
      <c r="F22" s="25">
        <v>3.480416981E-2</v>
      </c>
      <c r="G22" s="30">
        <v>192000000</v>
      </c>
      <c r="H22"/>
    </row>
    <row r="23" spans="2:8" ht="15.75" customHeight="1" x14ac:dyDescent="0.25">
      <c r="B23" s="31"/>
      <c r="C23" s="32"/>
      <c r="D23" s="32"/>
      <c r="E23" s="32"/>
      <c r="F23" s="25">
        <v>0.17402084905000001</v>
      </c>
      <c r="G23" s="30"/>
      <c r="H23"/>
    </row>
    <row r="24" spans="2:8" ht="15.75" customHeight="1" x14ac:dyDescent="0.25">
      <c r="B24" s="31"/>
      <c r="C24" s="31" t="s">
        <v>58</v>
      </c>
      <c r="H24"/>
    </row>
    <row r="25" spans="2:8" ht="15.75" customHeight="1" x14ac:dyDescent="0.25">
      <c r="B25" s="31"/>
      <c r="C25" s="32"/>
      <c r="H25"/>
    </row>
    <row r="26" spans="2:8" ht="15" customHeight="1" x14ac:dyDescent="0.25">
      <c r="B26" s="2" t="s">
        <v>55</v>
      </c>
      <c r="C26" s="2"/>
      <c r="D26" s="2"/>
      <c r="E26" s="2"/>
      <c r="F26" s="2"/>
      <c r="G26" s="21">
        <f xml:space="preserve"> SUM(G6,G10,G16,G20,G22)</f>
        <v>1340000000</v>
      </c>
      <c r="H26"/>
    </row>
    <row r="27" spans="2:8" ht="15" customHeight="1" x14ac:dyDescent="0.25">
      <c r="C27"/>
      <c r="D27"/>
      <c r="E27"/>
      <c r="F27"/>
      <c r="G27"/>
      <c r="H27"/>
    </row>
    <row r="28" spans="2:8" ht="15" customHeight="1" x14ac:dyDescent="0.25">
      <c r="C28"/>
      <c r="D28"/>
      <c r="E28"/>
      <c r="F28"/>
      <c r="G28"/>
      <c r="H28"/>
    </row>
    <row r="29" spans="2:8" ht="15" customHeight="1" x14ac:dyDescent="0.25">
      <c r="C29"/>
      <c r="D29"/>
      <c r="E29"/>
      <c r="F29"/>
      <c r="G29"/>
      <c r="H29"/>
    </row>
    <row r="30" spans="2:8" ht="15" customHeight="1" x14ac:dyDescent="0.25">
      <c r="C30"/>
      <c r="D30"/>
      <c r="E30"/>
      <c r="F30"/>
      <c r="G30"/>
      <c r="H30"/>
    </row>
    <row r="31" spans="2:8" ht="15" customHeight="1" x14ac:dyDescent="0.25">
      <c r="C31"/>
      <c r="D31"/>
      <c r="E31"/>
      <c r="F31"/>
      <c r="G31"/>
      <c r="H31"/>
    </row>
    <row r="32" spans="2:8" ht="15" customHeight="1" x14ac:dyDescent="0.25">
      <c r="C32"/>
      <c r="D32"/>
      <c r="E32"/>
      <c r="F32"/>
      <c r="G32"/>
      <c r="H32"/>
    </row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6.5" customHeight="1" x14ac:dyDescent="0.25"/>
    <row r="43" customForma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6.5" customHeight="1" x14ac:dyDescent="0.25"/>
    <row r="58" customFormat="1" ht="16.5" customHeight="1" x14ac:dyDescent="0.25"/>
    <row r="59" customFormat="1" ht="16.5" customHeight="1" x14ac:dyDescent="0.25"/>
    <row r="60" customFormat="1" ht="15" customHeight="1" x14ac:dyDescent="0.25"/>
    <row r="61" customFormat="1" ht="15" customHeight="1" x14ac:dyDescent="0.25"/>
    <row r="62" customFormat="1" ht="15" customHeight="1" x14ac:dyDescent="0.25"/>
    <row r="63" customFormat="1" ht="15" customHeight="1" x14ac:dyDescent="0.25"/>
    <row r="64" customFormat="1" ht="15" customHeight="1" x14ac:dyDescent="0.25"/>
    <row r="65" customFormat="1" ht="15" customHeight="1" x14ac:dyDescent="0.25"/>
    <row r="66" customFormat="1" ht="15" customHeight="1" x14ac:dyDescent="0.25"/>
    <row r="67" customFormat="1" ht="15" customHeight="1" x14ac:dyDescent="0.25"/>
    <row r="68" customFormat="1" ht="15" customHeight="1" x14ac:dyDescent="0.25"/>
    <row r="69" customFormat="1" ht="15" customHeight="1" x14ac:dyDescent="0.25"/>
    <row r="70" customFormat="1" ht="15" customHeight="1" x14ac:dyDescent="0.25"/>
    <row r="71" customFormat="1" ht="15" customHeight="1" x14ac:dyDescent="0.25"/>
    <row r="72" customFormat="1" ht="15" customHeight="1" x14ac:dyDescent="0.25"/>
    <row r="73" customFormat="1" ht="15" customHeight="1" x14ac:dyDescent="0.25"/>
    <row r="74" customFormat="1" ht="15" customHeight="1" x14ac:dyDescent="0.25"/>
    <row r="75" customFormat="1" ht="15" customHeight="1" x14ac:dyDescent="0.25"/>
    <row r="76" customFormat="1" ht="16.5" customHeight="1" x14ac:dyDescent="0.25"/>
    <row r="77" customFormat="1" ht="15" customHeight="1" x14ac:dyDescent="0.25"/>
    <row r="78" customFormat="1" ht="15" customHeight="1" x14ac:dyDescent="0.25"/>
    <row r="79" customFormat="1" ht="15" customHeight="1" x14ac:dyDescent="0.25"/>
    <row r="80" customFormat="1" ht="15" customHeight="1" x14ac:dyDescent="0.25"/>
    <row r="81" customFormat="1" ht="15" customHeight="1" x14ac:dyDescent="0.25"/>
    <row r="82" customFormat="1" ht="15" customHeight="1" x14ac:dyDescent="0.25"/>
    <row r="83" customFormat="1" ht="15" customHeight="1" x14ac:dyDescent="0.25"/>
    <row r="84" customFormat="1" ht="15" customHeight="1" x14ac:dyDescent="0.25"/>
    <row r="85" customFormat="1" ht="15" customHeight="1" x14ac:dyDescent="0.25"/>
    <row r="86" customFormat="1" ht="15" customHeight="1" x14ac:dyDescent="0.25"/>
    <row r="87" customFormat="1" ht="15" customHeight="1" x14ac:dyDescent="0.25"/>
    <row r="88" customFormat="1" ht="15" customHeight="1" x14ac:dyDescent="0.25"/>
    <row r="89" customFormat="1" ht="15" customHeight="1" x14ac:dyDescent="0.25"/>
    <row r="90" customFormat="1" ht="15" customHeight="1" x14ac:dyDescent="0.25"/>
    <row r="91" customFormat="1" ht="15" customHeight="1" x14ac:dyDescent="0.25"/>
    <row r="92" customFormat="1" ht="15" customHeight="1" x14ac:dyDescent="0.25"/>
    <row r="93" customFormat="1" ht="15" customHeight="1" x14ac:dyDescent="0.25"/>
    <row r="94" customFormat="1" ht="15" customHeight="1" x14ac:dyDescent="0.25"/>
    <row r="95" customFormat="1" ht="15" customHeight="1" x14ac:dyDescent="0.25"/>
    <row r="96" customFormat="1" ht="15" customHeight="1" x14ac:dyDescent="0.25"/>
    <row r="97" customFormat="1" ht="15" customHeight="1" x14ac:dyDescent="0.25"/>
    <row r="98" customFormat="1" ht="16.5" customHeight="1" x14ac:dyDescent="0.25"/>
    <row r="99" customFormat="1" ht="15" customHeight="1" x14ac:dyDescent="0.25"/>
    <row r="100" customFormat="1" ht="15" customHeight="1" x14ac:dyDescent="0.25"/>
    <row r="101" customFormat="1" ht="15" customHeight="1" x14ac:dyDescent="0.25"/>
    <row r="102" customFormat="1" ht="15" customHeight="1" x14ac:dyDescent="0.25"/>
    <row r="103" customFormat="1" ht="15" customHeight="1" x14ac:dyDescent="0.25"/>
    <row r="104" customFormat="1" ht="15" customHeight="1" x14ac:dyDescent="0.25"/>
    <row r="105" customFormat="1" ht="15" customHeight="1" x14ac:dyDescent="0.25"/>
    <row r="106" customFormat="1" ht="15" customHeight="1" x14ac:dyDescent="0.25"/>
    <row r="107" customFormat="1" ht="15" customHeight="1" x14ac:dyDescent="0.25"/>
    <row r="108" customFormat="1" ht="15" customHeight="1" x14ac:dyDescent="0.25"/>
    <row r="109" customFormat="1" ht="15" customHeight="1" x14ac:dyDescent="0.25"/>
    <row r="110" customFormat="1" ht="15" customHeight="1" x14ac:dyDescent="0.25"/>
    <row r="111" customFormat="1" ht="15" customHeight="1" x14ac:dyDescent="0.25"/>
    <row r="112" customFormat="1" ht="16.5" customHeight="1" x14ac:dyDescent="0.25"/>
    <row r="113" customFormat="1" ht="15" customHeight="1" x14ac:dyDescent="0.25"/>
    <row r="114" customFormat="1" ht="15" customHeight="1" x14ac:dyDescent="0.25"/>
    <row r="115" customFormat="1" ht="15" customHeight="1" x14ac:dyDescent="0.25"/>
    <row r="116" customFormat="1" ht="16.5" customHeight="1" x14ac:dyDescent="0.25"/>
    <row r="117" customFormat="1" ht="15" customHeight="1" x14ac:dyDescent="0.25"/>
    <row r="118" customFormat="1" ht="15" customHeight="1" x14ac:dyDescent="0.25"/>
    <row r="119" customFormat="1" ht="15" customHeight="1" x14ac:dyDescent="0.25"/>
    <row r="120" customFormat="1" ht="15" customHeight="1" x14ac:dyDescent="0.25"/>
    <row r="121" customFormat="1" ht="15" customHeight="1" x14ac:dyDescent="0.25"/>
    <row r="122" customFormat="1" ht="15" customHeight="1" x14ac:dyDescent="0.25"/>
    <row r="123" customFormat="1" ht="15" customHeight="1" x14ac:dyDescent="0.25"/>
    <row r="124" customFormat="1" ht="15" customHeight="1" x14ac:dyDescent="0.25"/>
    <row r="125" customFormat="1" ht="15" customHeight="1" x14ac:dyDescent="0.25"/>
    <row r="126" customFormat="1" ht="16.5" customHeight="1" x14ac:dyDescent="0.25"/>
    <row r="127" customFormat="1" ht="15" customHeight="1" x14ac:dyDescent="0.25"/>
    <row r="128" customFormat="1" ht="15" customHeight="1" x14ac:dyDescent="0.25"/>
    <row r="129" customFormat="1" ht="15" customHeight="1" x14ac:dyDescent="0.25"/>
    <row r="130" customFormat="1" ht="16.5" customHeight="1" x14ac:dyDescent="0.25"/>
    <row r="131" customFormat="1" ht="15" customHeight="1" x14ac:dyDescent="0.25"/>
    <row r="132" customFormat="1" ht="15" customHeight="1" x14ac:dyDescent="0.25"/>
    <row r="133" customFormat="1" ht="15" customHeight="1" x14ac:dyDescent="0.25"/>
    <row r="134" customFormat="1" ht="15" customHeight="1" x14ac:dyDescent="0.25"/>
    <row r="135" customFormat="1" ht="15" customHeight="1" x14ac:dyDescent="0.25"/>
    <row r="136" customFormat="1" ht="15" customHeight="1" x14ac:dyDescent="0.25"/>
    <row r="137" customFormat="1" ht="15" customHeight="1" x14ac:dyDescent="0.25"/>
    <row r="138" customFormat="1" ht="15" customHeight="1" x14ac:dyDescent="0.25"/>
    <row r="139" customFormat="1" ht="15" customHeight="1" x14ac:dyDescent="0.25"/>
    <row r="140" customFormat="1" ht="16.5" customHeight="1" x14ac:dyDescent="0.25"/>
    <row r="141" customFormat="1" ht="15" customHeight="1" x14ac:dyDescent="0.25"/>
    <row r="142" customFormat="1" ht="15" customHeight="1" x14ac:dyDescent="0.25"/>
    <row r="143" customFormat="1" ht="15" customHeight="1" x14ac:dyDescent="0.25"/>
    <row r="144" customFormat="1" ht="16.5" customHeight="1" x14ac:dyDescent="0.25"/>
    <row r="145" customFormat="1" ht="15" customHeight="1" x14ac:dyDescent="0.25"/>
    <row r="146" customFormat="1" ht="15" customHeight="1" x14ac:dyDescent="0.25"/>
    <row r="147" customFormat="1" ht="15" customHeight="1" x14ac:dyDescent="0.25"/>
    <row r="148" customFormat="1" ht="15" customHeight="1" x14ac:dyDescent="0.25"/>
    <row r="149" customFormat="1" ht="15" customHeight="1" x14ac:dyDescent="0.25"/>
    <row r="150" customFormat="1" ht="15" customHeight="1" x14ac:dyDescent="0.25"/>
    <row r="151" customFormat="1" ht="15" customHeight="1" x14ac:dyDescent="0.25"/>
    <row r="152" customFormat="1" ht="15" customHeight="1" x14ac:dyDescent="0.25"/>
    <row r="153" customFormat="1" ht="15" customHeight="1" x14ac:dyDescent="0.25"/>
    <row r="154" customFormat="1" ht="15" customHeight="1" x14ac:dyDescent="0.25"/>
    <row r="155" customFormat="1" ht="15" customHeight="1" x14ac:dyDescent="0.25"/>
    <row r="156" customFormat="1" ht="15" customHeight="1" x14ac:dyDescent="0.25"/>
    <row r="157" customFormat="1" ht="15" customHeight="1" x14ac:dyDescent="0.25"/>
    <row r="158" customFormat="1" ht="15" customHeight="1" x14ac:dyDescent="0.25"/>
    <row r="159" customFormat="1" ht="15" customHeight="1" x14ac:dyDescent="0.25"/>
    <row r="160" customFormat="1" ht="16.5" customHeight="1" x14ac:dyDescent="0.25"/>
    <row r="161" spans="2:8" ht="15" customHeight="1" x14ac:dyDescent="0.25">
      <c r="C161"/>
      <c r="D161"/>
      <c r="E161"/>
      <c r="F161"/>
      <c r="G161"/>
      <c r="H161"/>
    </row>
    <row r="162" spans="2:8" x14ac:dyDescent="0.25">
      <c r="B162" s="1"/>
      <c r="C162"/>
      <c r="D162"/>
      <c r="E162"/>
      <c r="F162"/>
      <c r="G162"/>
      <c r="H162"/>
    </row>
    <row r="163" spans="2:8" x14ac:dyDescent="0.25">
      <c r="B163" s="1"/>
      <c r="C163"/>
      <c r="D163"/>
      <c r="E163"/>
      <c r="F163"/>
      <c r="G163"/>
      <c r="H163"/>
    </row>
    <row r="164" spans="2:8" x14ac:dyDescent="0.25">
      <c r="B164" s="1"/>
      <c r="C164"/>
      <c r="D164"/>
      <c r="E164"/>
      <c r="F164"/>
      <c r="G164"/>
      <c r="H164"/>
    </row>
    <row r="165" spans="2:8" x14ac:dyDescent="0.25">
      <c r="D165"/>
      <c r="E165"/>
      <c r="F165"/>
      <c r="G165"/>
      <c r="H165"/>
    </row>
    <row r="166" spans="2:8" x14ac:dyDescent="0.25">
      <c r="D166"/>
      <c r="E166"/>
      <c r="F166"/>
      <c r="G166"/>
      <c r="H166"/>
    </row>
    <row r="167" spans="2:8" x14ac:dyDescent="0.25">
      <c r="D167"/>
      <c r="E167"/>
      <c r="F167"/>
      <c r="G167"/>
      <c r="H167"/>
    </row>
    <row r="168" spans="2:8" x14ac:dyDescent="0.25">
      <c r="D168"/>
      <c r="E168"/>
      <c r="F168"/>
      <c r="G168"/>
      <c r="H168"/>
    </row>
    <row r="169" spans="2:8" x14ac:dyDescent="0.25">
      <c r="D169"/>
      <c r="E169"/>
      <c r="F169"/>
      <c r="G169"/>
      <c r="H169"/>
    </row>
    <row r="170" spans="2:8" x14ac:dyDescent="0.25">
      <c r="D170"/>
      <c r="E170"/>
      <c r="F170"/>
      <c r="G170"/>
      <c r="H170"/>
    </row>
    <row r="171" spans="2:8" x14ac:dyDescent="0.25">
      <c r="D171"/>
      <c r="E171"/>
      <c r="F171"/>
      <c r="G171"/>
      <c r="H171"/>
    </row>
    <row r="172" spans="2:8" x14ac:dyDescent="0.25">
      <c r="D172"/>
      <c r="E172"/>
      <c r="F172"/>
      <c r="G172"/>
      <c r="H172"/>
    </row>
    <row r="173" spans="2:8" x14ac:dyDescent="0.25">
      <c r="D173"/>
      <c r="E173"/>
      <c r="F173"/>
      <c r="G173"/>
      <c r="H173"/>
    </row>
    <row r="174" spans="2:8" x14ac:dyDescent="0.25">
      <c r="D174"/>
      <c r="E174"/>
      <c r="F174"/>
      <c r="G174"/>
      <c r="H174"/>
    </row>
    <row r="175" spans="2:8" x14ac:dyDescent="0.25">
      <c r="D175"/>
      <c r="E175"/>
      <c r="F175"/>
      <c r="G175"/>
      <c r="H175"/>
    </row>
    <row r="176" spans="2:8" x14ac:dyDescent="0.25">
      <c r="D176"/>
      <c r="E176"/>
      <c r="F176"/>
      <c r="G176"/>
      <c r="H176"/>
    </row>
    <row r="177" spans="4:8" x14ac:dyDescent="0.25">
      <c r="D177"/>
      <c r="E177"/>
      <c r="F177"/>
      <c r="G177"/>
      <c r="H177"/>
    </row>
    <row r="178" spans="4:8" x14ac:dyDescent="0.25">
      <c r="D178"/>
      <c r="E178"/>
      <c r="F178"/>
      <c r="G178"/>
      <c r="H178"/>
    </row>
    <row r="179" spans="4:8" x14ac:dyDescent="0.25">
      <c r="D179"/>
      <c r="E179"/>
      <c r="F179"/>
      <c r="G179"/>
      <c r="H179"/>
    </row>
    <row r="180" spans="4:8" x14ac:dyDescent="0.25">
      <c r="D180"/>
      <c r="E180"/>
      <c r="F180"/>
      <c r="G180"/>
      <c r="H180"/>
    </row>
    <row r="181" spans="4:8" x14ac:dyDescent="0.25">
      <c r="D181"/>
      <c r="E181"/>
      <c r="F181"/>
      <c r="G181"/>
      <c r="H181"/>
    </row>
    <row r="182" spans="4:8" x14ac:dyDescent="0.25">
      <c r="D182"/>
      <c r="E182"/>
      <c r="F182"/>
      <c r="G182"/>
      <c r="H182"/>
    </row>
    <row r="183" spans="4:8" x14ac:dyDescent="0.25">
      <c r="D183"/>
      <c r="E183"/>
      <c r="F183"/>
      <c r="G183"/>
      <c r="H183"/>
    </row>
    <row r="184" spans="4:8" x14ac:dyDescent="0.25">
      <c r="D184"/>
      <c r="E184"/>
      <c r="F184"/>
      <c r="G184"/>
      <c r="H184"/>
    </row>
    <row r="185" spans="4:8" x14ac:dyDescent="0.25">
      <c r="D185"/>
      <c r="E185"/>
      <c r="F185"/>
      <c r="G185"/>
      <c r="H185"/>
    </row>
    <row r="186" spans="4:8" x14ac:dyDescent="0.25">
      <c r="D186"/>
      <c r="E186"/>
      <c r="F186"/>
      <c r="G186"/>
      <c r="H186"/>
    </row>
    <row r="187" spans="4:8" x14ac:dyDescent="0.25">
      <c r="D187"/>
      <c r="E187"/>
      <c r="F187"/>
      <c r="G187"/>
      <c r="H187"/>
    </row>
    <row r="188" spans="4:8" x14ac:dyDescent="0.25">
      <c r="D188"/>
      <c r="E188"/>
      <c r="F188"/>
      <c r="G188"/>
      <c r="H188"/>
    </row>
    <row r="189" spans="4:8" x14ac:dyDescent="0.25">
      <c r="D189"/>
      <c r="E189"/>
      <c r="F189"/>
      <c r="G189"/>
      <c r="H189"/>
    </row>
    <row r="190" spans="4:8" x14ac:dyDescent="0.25">
      <c r="D190"/>
      <c r="E190"/>
      <c r="F190"/>
      <c r="G190"/>
      <c r="H190"/>
    </row>
    <row r="191" spans="4:8" x14ac:dyDescent="0.25">
      <c r="D191"/>
      <c r="E191"/>
      <c r="F191"/>
      <c r="G191"/>
      <c r="H191"/>
    </row>
    <row r="192" spans="4:8" x14ac:dyDescent="0.25">
      <c r="D192"/>
      <c r="E192"/>
      <c r="F192"/>
      <c r="G192"/>
      <c r="H192"/>
    </row>
    <row r="193" spans="4:8" x14ac:dyDescent="0.25">
      <c r="D193"/>
      <c r="E193"/>
      <c r="F193"/>
      <c r="G193"/>
      <c r="H193"/>
    </row>
    <row r="194" spans="4:8" x14ac:dyDescent="0.25">
      <c r="D194"/>
      <c r="E194"/>
      <c r="F194"/>
      <c r="G194"/>
      <c r="H194"/>
    </row>
    <row r="195" spans="4:8" x14ac:dyDescent="0.25">
      <c r="D195"/>
      <c r="E195"/>
      <c r="F195"/>
      <c r="G195"/>
      <c r="H195"/>
    </row>
    <row r="196" spans="4:8" x14ac:dyDescent="0.25">
      <c r="D196"/>
      <c r="E196"/>
      <c r="F196"/>
      <c r="G196"/>
      <c r="H196"/>
    </row>
    <row r="197" spans="4:8" x14ac:dyDescent="0.25">
      <c r="D197"/>
      <c r="E197"/>
      <c r="F197"/>
      <c r="G197"/>
      <c r="H197"/>
    </row>
    <row r="198" spans="4:8" x14ac:dyDescent="0.25">
      <c r="D198"/>
      <c r="E198"/>
      <c r="F198"/>
      <c r="G198"/>
      <c r="H198"/>
    </row>
    <row r="199" spans="4:8" x14ac:dyDescent="0.25">
      <c r="D199"/>
      <c r="E199"/>
      <c r="F199"/>
      <c r="G199"/>
      <c r="H199"/>
    </row>
    <row r="200" spans="4:8" x14ac:dyDescent="0.25">
      <c r="D200"/>
      <c r="E200"/>
      <c r="F200"/>
      <c r="G200"/>
      <c r="H200"/>
    </row>
    <row r="201" spans="4:8" x14ac:dyDescent="0.25">
      <c r="D201"/>
      <c r="E201"/>
      <c r="F201"/>
      <c r="G201"/>
      <c r="H201"/>
    </row>
    <row r="202" spans="4:8" x14ac:dyDescent="0.25">
      <c r="D202"/>
      <c r="E202"/>
      <c r="F202"/>
      <c r="G202"/>
      <c r="H202"/>
    </row>
    <row r="203" spans="4:8" x14ac:dyDescent="0.25">
      <c r="D203"/>
      <c r="E203"/>
      <c r="F203"/>
      <c r="G203"/>
      <c r="H203"/>
    </row>
    <row r="204" spans="4:8" x14ac:dyDescent="0.25">
      <c r="D204"/>
      <c r="E204"/>
      <c r="F204"/>
      <c r="G204"/>
      <c r="H204"/>
    </row>
    <row r="205" spans="4:8" x14ac:dyDescent="0.25">
      <c r="D205"/>
      <c r="E205"/>
      <c r="F205"/>
      <c r="G205"/>
      <c r="H205"/>
    </row>
    <row r="206" spans="4:8" x14ac:dyDescent="0.25">
      <c r="D206"/>
      <c r="E206"/>
      <c r="F206"/>
      <c r="G206"/>
      <c r="H206"/>
    </row>
    <row r="207" spans="4:8" x14ac:dyDescent="0.25">
      <c r="D207"/>
      <c r="E207"/>
      <c r="F207"/>
      <c r="G207"/>
      <c r="H207"/>
    </row>
    <row r="208" spans="4:8" x14ac:dyDescent="0.25">
      <c r="D208"/>
      <c r="E208"/>
      <c r="F208"/>
      <c r="G208"/>
      <c r="H208"/>
    </row>
    <row r="209" spans="4:8" x14ac:dyDescent="0.25">
      <c r="D209"/>
      <c r="E209"/>
      <c r="F209"/>
      <c r="G209"/>
      <c r="H209"/>
    </row>
  </sheetData>
  <mergeCells count="47">
    <mergeCell ref="B18:B21"/>
    <mergeCell ref="C18:C19"/>
    <mergeCell ref="D18:D19"/>
    <mergeCell ref="E18:E19"/>
    <mergeCell ref="G18:G19"/>
    <mergeCell ref="C20:C21"/>
    <mergeCell ref="D20:D21"/>
    <mergeCell ref="E20:E21"/>
    <mergeCell ref="G20:G21"/>
    <mergeCell ref="G10:G11"/>
    <mergeCell ref="C12:C13"/>
    <mergeCell ref="D12:D13"/>
    <mergeCell ref="E12:E13"/>
    <mergeCell ref="F12:F13"/>
    <mergeCell ref="G12:G13"/>
    <mergeCell ref="B10:B13"/>
    <mergeCell ref="C10:C11"/>
    <mergeCell ref="D10:D11"/>
    <mergeCell ref="E10:E11"/>
    <mergeCell ref="F8:F9"/>
    <mergeCell ref="G8:G9"/>
    <mergeCell ref="B6:B9"/>
    <mergeCell ref="C6:C7"/>
    <mergeCell ref="D6:D7"/>
    <mergeCell ref="E6:E7"/>
    <mergeCell ref="F6:F7"/>
    <mergeCell ref="G6:G7"/>
    <mergeCell ref="C8:C9"/>
    <mergeCell ref="D8:D9"/>
    <mergeCell ref="E8:E9"/>
    <mergeCell ref="B14:B17"/>
    <mergeCell ref="C14:C15"/>
    <mergeCell ref="D14:D15"/>
    <mergeCell ref="E14:E15"/>
    <mergeCell ref="F14:F15"/>
    <mergeCell ref="G22:G23"/>
    <mergeCell ref="G14:G15"/>
    <mergeCell ref="C16:C17"/>
    <mergeCell ref="D16:D17"/>
    <mergeCell ref="E16:E17"/>
    <mergeCell ref="F16:F17"/>
    <mergeCell ref="G16:G17"/>
    <mergeCell ref="B22:B25"/>
    <mergeCell ref="C22:C23"/>
    <mergeCell ref="C24:C25"/>
    <mergeCell ref="D22:D23"/>
    <mergeCell ref="E22:E2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208"/>
  <sheetViews>
    <sheetView showGridLines="0" zoomScale="96" zoomScaleNormal="96" workbookViewId="0">
      <selection activeCell="H5" sqref="H5"/>
    </sheetView>
  </sheetViews>
  <sheetFormatPr defaultRowHeight="15" x14ac:dyDescent="0.25"/>
  <cols>
    <col min="2" max="2" width="25.28515625" bestFit="1" customWidth="1"/>
    <col min="3" max="3" width="26.140625" style="1" bestFit="1" customWidth="1"/>
    <col min="4" max="4" width="40" style="1" bestFit="1" customWidth="1"/>
    <col min="5" max="5" width="20" style="1" bestFit="1" customWidth="1"/>
    <col min="6" max="6" width="29.28515625" style="1" bestFit="1" customWidth="1"/>
    <col min="7" max="7" width="35.28515625" style="1" bestFit="1" customWidth="1"/>
    <col min="8" max="8" width="20.7109375" style="1" bestFit="1" customWidth="1"/>
    <col min="9" max="9" width="14.7109375" bestFit="1" customWidth="1"/>
  </cols>
  <sheetData>
    <row r="2" spans="2:8" ht="53.25" customHeight="1" x14ac:dyDescent="0.25"/>
    <row r="4" spans="2:8" ht="37.5" customHeight="1" thickBot="1" x14ac:dyDescent="0.3"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  <c r="H4"/>
    </row>
    <row r="5" spans="2:8" ht="15" customHeight="1" x14ac:dyDescent="0.25">
      <c r="B5" s="31">
        <v>44625</v>
      </c>
      <c r="C5" s="31" t="s">
        <v>57</v>
      </c>
      <c r="D5" s="31" t="s">
        <v>69</v>
      </c>
      <c r="E5" s="32" t="s">
        <v>66</v>
      </c>
      <c r="F5" s="34" t="s">
        <v>68</v>
      </c>
      <c r="G5" s="30">
        <v>346000000</v>
      </c>
      <c r="H5"/>
    </row>
    <row r="6" spans="2:8" ht="15" customHeight="1" x14ac:dyDescent="0.25">
      <c r="B6" s="31"/>
      <c r="C6" s="32"/>
      <c r="D6" s="32"/>
      <c r="E6" s="32"/>
      <c r="F6" s="34"/>
      <c r="G6" s="30"/>
      <c r="H6"/>
    </row>
    <row r="7" spans="2:8" ht="15" customHeight="1" x14ac:dyDescent="0.25">
      <c r="B7" s="31"/>
      <c r="C7" s="31" t="s">
        <v>58</v>
      </c>
      <c r="D7" s="31"/>
      <c r="E7" s="32"/>
      <c r="F7" s="34"/>
      <c r="G7" s="30"/>
      <c r="H7"/>
    </row>
    <row r="8" spans="2:8" ht="15.75" customHeight="1" x14ac:dyDescent="0.25">
      <c r="B8" s="31"/>
      <c r="C8" s="32"/>
      <c r="D8" s="32"/>
      <c r="E8" s="32"/>
      <c r="F8" s="34"/>
      <c r="G8" s="30"/>
      <c r="H8"/>
    </row>
    <row r="9" spans="2:8" ht="15.75" customHeight="1" x14ac:dyDescent="0.25">
      <c r="B9" s="35" t="s">
        <v>79</v>
      </c>
      <c r="C9" s="35" t="s">
        <v>57</v>
      </c>
      <c r="D9" s="35">
        <v>44873</v>
      </c>
      <c r="E9" s="36" t="s">
        <v>66</v>
      </c>
      <c r="F9" s="19">
        <v>7.2517215080000003E-2</v>
      </c>
      <c r="G9" s="37">
        <v>399000000</v>
      </c>
      <c r="H9"/>
    </row>
    <row r="10" spans="2:8" ht="15.75" customHeight="1" x14ac:dyDescent="0.25">
      <c r="B10" s="35"/>
      <c r="C10" s="36"/>
      <c r="D10" s="35"/>
      <c r="E10" s="36"/>
      <c r="F10" s="19">
        <v>0.36258607539999999</v>
      </c>
      <c r="G10" s="37"/>
      <c r="H10"/>
    </row>
    <row r="11" spans="2:8" ht="15.75" customHeight="1" x14ac:dyDescent="0.25">
      <c r="B11" s="35"/>
      <c r="C11" s="35" t="s">
        <v>58</v>
      </c>
      <c r="D11" s="35"/>
      <c r="E11" s="36"/>
      <c r="F11" s="19"/>
      <c r="G11" s="37"/>
      <c r="H11"/>
    </row>
    <row r="12" spans="2:8" ht="15.75" customHeight="1" x14ac:dyDescent="0.25">
      <c r="B12" s="35"/>
      <c r="C12" s="36"/>
      <c r="D12" s="36"/>
      <c r="E12" s="36"/>
      <c r="F12" s="19"/>
      <c r="G12" s="37"/>
      <c r="H12"/>
    </row>
    <row r="13" spans="2:8" ht="21" customHeight="1" x14ac:dyDescent="0.25">
      <c r="B13" s="31" t="s">
        <v>80</v>
      </c>
      <c r="C13" s="31" t="s">
        <v>57</v>
      </c>
      <c r="D13" s="31" t="s">
        <v>81</v>
      </c>
      <c r="E13" s="32" t="s">
        <v>66</v>
      </c>
      <c r="F13" s="34" t="s">
        <v>70</v>
      </c>
      <c r="G13" s="30">
        <v>281000000</v>
      </c>
      <c r="H13"/>
    </row>
    <row r="14" spans="2:8" ht="15" customHeight="1" x14ac:dyDescent="0.25">
      <c r="B14" s="31"/>
      <c r="C14" s="32"/>
      <c r="D14" s="31"/>
      <c r="E14" s="32"/>
      <c r="F14" s="34"/>
      <c r="G14" s="30"/>
      <c r="H14"/>
    </row>
    <row r="15" spans="2:8" ht="15" customHeight="1" x14ac:dyDescent="0.25">
      <c r="B15" s="31"/>
      <c r="C15" s="31" t="s">
        <v>58</v>
      </c>
      <c r="D15" s="31"/>
      <c r="E15" s="32" t="s">
        <v>66</v>
      </c>
      <c r="F15" s="34" t="s">
        <v>71</v>
      </c>
      <c r="G15" s="30">
        <v>221000000</v>
      </c>
      <c r="H15"/>
    </row>
    <row r="16" spans="2:8" ht="15" customHeight="1" x14ac:dyDescent="0.25">
      <c r="B16" s="31"/>
      <c r="C16" s="32"/>
      <c r="D16" s="31"/>
      <c r="E16" s="32"/>
      <c r="F16" s="34"/>
      <c r="G16" s="30"/>
      <c r="H16"/>
    </row>
    <row r="17" spans="2:8" ht="15" customHeight="1" x14ac:dyDescent="0.25">
      <c r="B17" s="35" t="s">
        <v>72</v>
      </c>
      <c r="C17" s="35" t="s">
        <v>57</v>
      </c>
      <c r="D17" s="35"/>
      <c r="E17" s="36"/>
      <c r="F17" s="38"/>
      <c r="G17" s="37"/>
      <c r="H17"/>
    </row>
    <row r="18" spans="2:8" ht="15" customHeight="1" x14ac:dyDescent="0.25">
      <c r="B18" s="35"/>
      <c r="C18" s="36"/>
      <c r="D18" s="35"/>
      <c r="E18" s="36"/>
      <c r="F18" s="38"/>
      <c r="G18" s="37"/>
      <c r="H18"/>
    </row>
    <row r="19" spans="2:8" ht="15" customHeight="1" x14ac:dyDescent="0.25">
      <c r="B19" s="35"/>
      <c r="C19" s="35" t="s">
        <v>58</v>
      </c>
      <c r="D19" s="35" t="s">
        <v>74</v>
      </c>
      <c r="E19" s="36" t="s">
        <v>66</v>
      </c>
      <c r="F19" s="38" t="s">
        <v>73</v>
      </c>
      <c r="G19" s="37">
        <v>36000000</v>
      </c>
      <c r="H19"/>
    </row>
    <row r="20" spans="2:8" ht="15" customHeight="1" x14ac:dyDescent="0.25">
      <c r="B20" s="35"/>
      <c r="C20" s="36"/>
      <c r="D20" s="35"/>
      <c r="E20" s="36"/>
      <c r="F20" s="38"/>
      <c r="G20" s="37"/>
      <c r="H20"/>
    </row>
    <row r="21" spans="2:8" ht="15" customHeight="1" x14ac:dyDescent="0.25">
      <c r="B21" s="31">
        <v>45109</v>
      </c>
      <c r="C21" s="31" t="s">
        <v>57</v>
      </c>
      <c r="D21" s="31" t="s">
        <v>75</v>
      </c>
      <c r="E21" s="32" t="s">
        <v>66</v>
      </c>
      <c r="F21" s="34" t="s">
        <v>76</v>
      </c>
      <c r="G21" s="30">
        <v>345000000</v>
      </c>
      <c r="H21"/>
    </row>
    <row r="22" spans="2:8" ht="15" customHeight="1" x14ac:dyDescent="0.25">
      <c r="B22" s="31"/>
      <c r="C22" s="32"/>
      <c r="D22" s="31"/>
      <c r="E22" s="32"/>
      <c r="F22" s="34"/>
      <c r="G22" s="30"/>
      <c r="H22"/>
    </row>
    <row r="23" spans="2:8" ht="15" customHeight="1" x14ac:dyDescent="0.25">
      <c r="B23" s="31"/>
      <c r="C23" s="31" t="s">
        <v>58</v>
      </c>
      <c r="D23" s="31"/>
      <c r="E23" s="32"/>
      <c r="F23" s="34"/>
      <c r="G23" s="30"/>
      <c r="H23"/>
    </row>
    <row r="24" spans="2:8" ht="15" customHeight="1" x14ac:dyDescent="0.25">
      <c r="B24" s="31"/>
      <c r="C24" s="32"/>
      <c r="D24" s="32"/>
      <c r="E24" s="32"/>
      <c r="F24" s="34"/>
      <c r="G24" s="30"/>
      <c r="H24"/>
    </row>
    <row r="25" spans="2:8" ht="15" customHeight="1" x14ac:dyDescent="0.25">
      <c r="B25" s="2" t="s">
        <v>55</v>
      </c>
      <c r="C25" s="2"/>
      <c r="D25" s="2"/>
      <c r="E25" s="2"/>
      <c r="F25" s="2"/>
      <c r="G25" s="5">
        <f>SUM(G5:G24)</f>
        <v>1628000000</v>
      </c>
      <c r="H25"/>
    </row>
    <row r="26" spans="2:8" ht="15" customHeight="1" x14ac:dyDescent="0.25">
      <c r="C26"/>
      <c r="D26"/>
      <c r="E26"/>
      <c r="F26"/>
      <c r="G26"/>
      <c r="H26"/>
    </row>
    <row r="27" spans="2:8" ht="15" customHeight="1" x14ac:dyDescent="0.25">
      <c r="C27"/>
      <c r="D27"/>
      <c r="E27"/>
      <c r="F27"/>
      <c r="G27"/>
      <c r="H27"/>
    </row>
    <row r="28" spans="2:8" ht="15" customHeight="1" x14ac:dyDescent="0.25">
      <c r="C28"/>
      <c r="D28"/>
      <c r="E28"/>
      <c r="F28"/>
      <c r="G28"/>
      <c r="H28"/>
    </row>
    <row r="29" spans="2:8" ht="15" customHeight="1" x14ac:dyDescent="0.25">
      <c r="C29"/>
      <c r="D29"/>
      <c r="E29"/>
      <c r="F29"/>
      <c r="G29"/>
      <c r="H29"/>
    </row>
    <row r="30" spans="2:8" ht="15" customHeight="1" x14ac:dyDescent="0.25">
      <c r="C30"/>
      <c r="D30"/>
      <c r="E30"/>
      <c r="F30"/>
      <c r="G30"/>
      <c r="H30"/>
    </row>
    <row r="31" spans="2:8" ht="15" customHeight="1" x14ac:dyDescent="0.25">
      <c r="C31"/>
      <c r="D31"/>
      <c r="E31"/>
      <c r="F31"/>
      <c r="G31"/>
      <c r="H31"/>
    </row>
    <row r="32" spans="2:8" ht="15" customHeight="1" x14ac:dyDescent="0.25">
      <c r="C32"/>
      <c r="D32"/>
      <c r="E32"/>
      <c r="F32"/>
      <c r="G32"/>
      <c r="H32"/>
    </row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6.5" customHeight="1" x14ac:dyDescent="0.25"/>
    <row r="42" customForma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6.5" customHeight="1" x14ac:dyDescent="0.25"/>
    <row r="57" customFormat="1" ht="16.5" customHeight="1" x14ac:dyDescent="0.25"/>
    <row r="58" customFormat="1" ht="16.5" customHeight="1" x14ac:dyDescent="0.25"/>
    <row r="59" customFormat="1" ht="15" customHeight="1" x14ac:dyDescent="0.25"/>
    <row r="60" customFormat="1" ht="15" customHeight="1" x14ac:dyDescent="0.25"/>
    <row r="61" customFormat="1" ht="15" customHeight="1" x14ac:dyDescent="0.25"/>
    <row r="62" customFormat="1" ht="15" customHeight="1" x14ac:dyDescent="0.25"/>
    <row r="63" customFormat="1" ht="15" customHeight="1" x14ac:dyDescent="0.25"/>
    <row r="64" customFormat="1" ht="15" customHeight="1" x14ac:dyDescent="0.25"/>
    <row r="65" customFormat="1" ht="15" customHeight="1" x14ac:dyDescent="0.25"/>
    <row r="66" customFormat="1" ht="15" customHeight="1" x14ac:dyDescent="0.25"/>
    <row r="67" customFormat="1" ht="15" customHeight="1" x14ac:dyDescent="0.25"/>
    <row r="68" customFormat="1" ht="15" customHeight="1" x14ac:dyDescent="0.25"/>
    <row r="69" customFormat="1" ht="15" customHeight="1" x14ac:dyDescent="0.25"/>
    <row r="70" customFormat="1" ht="15" customHeight="1" x14ac:dyDescent="0.25"/>
    <row r="71" customFormat="1" ht="15" customHeight="1" x14ac:dyDescent="0.25"/>
    <row r="72" customFormat="1" ht="15" customHeight="1" x14ac:dyDescent="0.25"/>
    <row r="73" customFormat="1" ht="15" customHeight="1" x14ac:dyDescent="0.25"/>
    <row r="74" customFormat="1" ht="15" customHeight="1" x14ac:dyDescent="0.25"/>
    <row r="75" customFormat="1" ht="16.5" customHeight="1" x14ac:dyDescent="0.25"/>
    <row r="76" customFormat="1" ht="15" customHeight="1" x14ac:dyDescent="0.25"/>
    <row r="77" customFormat="1" ht="15" customHeight="1" x14ac:dyDescent="0.25"/>
    <row r="78" customFormat="1" ht="15" customHeight="1" x14ac:dyDescent="0.25"/>
    <row r="79" customFormat="1" ht="15" customHeight="1" x14ac:dyDescent="0.25"/>
    <row r="80" customFormat="1" ht="15" customHeight="1" x14ac:dyDescent="0.25"/>
    <row r="81" customFormat="1" ht="15" customHeight="1" x14ac:dyDescent="0.25"/>
    <row r="82" customFormat="1" ht="15" customHeight="1" x14ac:dyDescent="0.25"/>
    <row r="83" customFormat="1" ht="15" customHeight="1" x14ac:dyDescent="0.25"/>
    <row r="84" customFormat="1" ht="15" customHeight="1" x14ac:dyDescent="0.25"/>
    <row r="85" customFormat="1" ht="15" customHeight="1" x14ac:dyDescent="0.25"/>
    <row r="86" customFormat="1" ht="15" customHeight="1" x14ac:dyDescent="0.25"/>
    <row r="87" customFormat="1" ht="15" customHeight="1" x14ac:dyDescent="0.25"/>
    <row r="88" customFormat="1" ht="15" customHeight="1" x14ac:dyDescent="0.25"/>
    <row r="89" customFormat="1" ht="15" customHeight="1" x14ac:dyDescent="0.25"/>
    <row r="90" customFormat="1" ht="15" customHeight="1" x14ac:dyDescent="0.25"/>
    <row r="91" customFormat="1" ht="15" customHeight="1" x14ac:dyDescent="0.25"/>
    <row r="92" customFormat="1" ht="15" customHeight="1" x14ac:dyDescent="0.25"/>
    <row r="93" customFormat="1" ht="15" customHeight="1" x14ac:dyDescent="0.25"/>
    <row r="94" customFormat="1" ht="15" customHeight="1" x14ac:dyDescent="0.25"/>
    <row r="95" customFormat="1" ht="15" customHeight="1" x14ac:dyDescent="0.25"/>
    <row r="96" customFormat="1" ht="15" customHeight="1" x14ac:dyDescent="0.25"/>
    <row r="97" customFormat="1" ht="16.5" customHeight="1" x14ac:dyDescent="0.25"/>
    <row r="98" customFormat="1" ht="15" customHeight="1" x14ac:dyDescent="0.25"/>
    <row r="99" customFormat="1" ht="15" customHeight="1" x14ac:dyDescent="0.25"/>
    <row r="100" customFormat="1" ht="15" customHeight="1" x14ac:dyDescent="0.25"/>
    <row r="101" customFormat="1" ht="15" customHeight="1" x14ac:dyDescent="0.25"/>
    <row r="102" customFormat="1" ht="15" customHeight="1" x14ac:dyDescent="0.25"/>
    <row r="103" customFormat="1" ht="15" customHeight="1" x14ac:dyDescent="0.25"/>
    <row r="104" customFormat="1" ht="15" customHeight="1" x14ac:dyDescent="0.25"/>
    <row r="105" customFormat="1" ht="15" customHeight="1" x14ac:dyDescent="0.25"/>
    <row r="106" customFormat="1" ht="15" customHeight="1" x14ac:dyDescent="0.25"/>
    <row r="107" customFormat="1" ht="15" customHeight="1" x14ac:dyDescent="0.25"/>
    <row r="108" customFormat="1" ht="15" customHeight="1" x14ac:dyDescent="0.25"/>
    <row r="109" customFormat="1" ht="15" customHeight="1" x14ac:dyDescent="0.25"/>
    <row r="110" customFormat="1" ht="15" customHeight="1" x14ac:dyDescent="0.25"/>
    <row r="111" customFormat="1" ht="16.5" customHeight="1" x14ac:dyDescent="0.25"/>
    <row r="112" customFormat="1" ht="15" customHeight="1" x14ac:dyDescent="0.25"/>
    <row r="113" customFormat="1" ht="15" customHeight="1" x14ac:dyDescent="0.25"/>
    <row r="114" customFormat="1" ht="15" customHeight="1" x14ac:dyDescent="0.25"/>
    <row r="115" customFormat="1" ht="16.5" customHeight="1" x14ac:dyDescent="0.25"/>
    <row r="116" customFormat="1" ht="15" customHeight="1" x14ac:dyDescent="0.25"/>
    <row r="117" customFormat="1" ht="15" customHeight="1" x14ac:dyDescent="0.25"/>
    <row r="118" customFormat="1" ht="15" customHeight="1" x14ac:dyDescent="0.25"/>
    <row r="119" customFormat="1" ht="15" customHeight="1" x14ac:dyDescent="0.25"/>
    <row r="120" customFormat="1" ht="15" customHeight="1" x14ac:dyDescent="0.25"/>
    <row r="121" customFormat="1" ht="15" customHeight="1" x14ac:dyDescent="0.25"/>
    <row r="122" customFormat="1" ht="15" customHeight="1" x14ac:dyDescent="0.25"/>
    <row r="123" customFormat="1" ht="15" customHeight="1" x14ac:dyDescent="0.25"/>
    <row r="124" customFormat="1" ht="15" customHeight="1" x14ac:dyDescent="0.25"/>
    <row r="125" customFormat="1" ht="16.5" customHeight="1" x14ac:dyDescent="0.25"/>
    <row r="126" customFormat="1" ht="15" customHeight="1" x14ac:dyDescent="0.25"/>
    <row r="127" customFormat="1" ht="15" customHeight="1" x14ac:dyDescent="0.25"/>
    <row r="128" customFormat="1" ht="15" customHeight="1" x14ac:dyDescent="0.25"/>
    <row r="129" customFormat="1" ht="16.5" customHeight="1" x14ac:dyDescent="0.25"/>
    <row r="130" customFormat="1" ht="15" customHeight="1" x14ac:dyDescent="0.25"/>
    <row r="131" customFormat="1" ht="15" customHeight="1" x14ac:dyDescent="0.25"/>
    <row r="132" customFormat="1" ht="15" customHeight="1" x14ac:dyDescent="0.25"/>
    <row r="133" customFormat="1" ht="15" customHeight="1" x14ac:dyDescent="0.25"/>
    <row r="134" customFormat="1" ht="15" customHeight="1" x14ac:dyDescent="0.25"/>
    <row r="135" customFormat="1" ht="15" customHeight="1" x14ac:dyDescent="0.25"/>
    <row r="136" customFormat="1" ht="15" customHeight="1" x14ac:dyDescent="0.25"/>
    <row r="137" customFormat="1" ht="15" customHeight="1" x14ac:dyDescent="0.25"/>
    <row r="138" customFormat="1" ht="15" customHeight="1" x14ac:dyDescent="0.25"/>
    <row r="139" customFormat="1" ht="16.5" customHeight="1" x14ac:dyDescent="0.25"/>
    <row r="140" customFormat="1" ht="15" customHeight="1" x14ac:dyDescent="0.25"/>
    <row r="141" customFormat="1" ht="15" customHeight="1" x14ac:dyDescent="0.25"/>
    <row r="142" customFormat="1" ht="15" customHeight="1" x14ac:dyDescent="0.25"/>
    <row r="143" customFormat="1" ht="16.5" customHeight="1" x14ac:dyDescent="0.25"/>
    <row r="144" customFormat="1" ht="15" customHeight="1" x14ac:dyDescent="0.25"/>
    <row r="145" customFormat="1" ht="15" customHeight="1" x14ac:dyDescent="0.25"/>
    <row r="146" customFormat="1" ht="15" customHeight="1" x14ac:dyDescent="0.25"/>
    <row r="147" customFormat="1" ht="15" customHeight="1" x14ac:dyDescent="0.25"/>
    <row r="148" customFormat="1" ht="15" customHeight="1" x14ac:dyDescent="0.25"/>
    <row r="149" customFormat="1" ht="15" customHeight="1" x14ac:dyDescent="0.25"/>
    <row r="150" customFormat="1" ht="15" customHeight="1" x14ac:dyDescent="0.25"/>
    <row r="151" customFormat="1" ht="15" customHeight="1" x14ac:dyDescent="0.25"/>
    <row r="152" customFormat="1" ht="15" customHeight="1" x14ac:dyDescent="0.25"/>
    <row r="153" customFormat="1" ht="15" customHeight="1" x14ac:dyDescent="0.25"/>
    <row r="154" customFormat="1" ht="15" customHeight="1" x14ac:dyDescent="0.25"/>
    <row r="155" customFormat="1" ht="15" customHeight="1" x14ac:dyDescent="0.25"/>
    <row r="156" customFormat="1" ht="15" customHeight="1" x14ac:dyDescent="0.25"/>
    <row r="157" customFormat="1" ht="15" customHeight="1" x14ac:dyDescent="0.25"/>
    <row r="158" customFormat="1" ht="15" customHeight="1" x14ac:dyDescent="0.25"/>
    <row r="159" customFormat="1" ht="16.5" customHeight="1" x14ac:dyDescent="0.25"/>
    <row r="160" customFormat="1" ht="15" customHeight="1" x14ac:dyDescent="0.25"/>
    <row r="161" spans="2:8" x14ac:dyDescent="0.25">
      <c r="B161" s="1"/>
      <c r="C161"/>
      <c r="D161"/>
      <c r="E161"/>
      <c r="F161"/>
      <c r="G161"/>
      <c r="H161"/>
    </row>
    <row r="162" spans="2:8" x14ac:dyDescent="0.25">
      <c r="B162" s="1"/>
      <c r="C162"/>
      <c r="D162"/>
      <c r="E162"/>
      <c r="F162"/>
      <c r="G162"/>
      <c r="H162"/>
    </row>
    <row r="163" spans="2:8" x14ac:dyDescent="0.25">
      <c r="B163" s="1"/>
      <c r="C163"/>
      <c r="D163"/>
      <c r="E163"/>
      <c r="F163"/>
      <c r="G163"/>
      <c r="H163"/>
    </row>
    <row r="164" spans="2:8" x14ac:dyDescent="0.25">
      <c r="D164"/>
      <c r="E164"/>
      <c r="F164"/>
      <c r="G164"/>
      <c r="H164"/>
    </row>
    <row r="165" spans="2:8" x14ac:dyDescent="0.25">
      <c r="D165"/>
      <c r="E165"/>
      <c r="F165"/>
      <c r="G165"/>
      <c r="H165"/>
    </row>
    <row r="166" spans="2:8" x14ac:dyDescent="0.25">
      <c r="D166"/>
      <c r="E166"/>
      <c r="F166"/>
      <c r="G166"/>
      <c r="H166"/>
    </row>
    <row r="167" spans="2:8" x14ac:dyDescent="0.25">
      <c r="D167"/>
      <c r="E167"/>
      <c r="F167"/>
      <c r="G167"/>
      <c r="H167"/>
    </row>
    <row r="168" spans="2:8" x14ac:dyDescent="0.25">
      <c r="D168"/>
      <c r="E168"/>
      <c r="F168"/>
      <c r="G168"/>
      <c r="H168"/>
    </row>
    <row r="169" spans="2:8" x14ac:dyDescent="0.25">
      <c r="D169"/>
      <c r="E169"/>
      <c r="F169"/>
      <c r="G169"/>
      <c r="H169"/>
    </row>
    <row r="170" spans="2:8" x14ac:dyDescent="0.25">
      <c r="D170"/>
      <c r="E170"/>
      <c r="F170"/>
      <c r="G170"/>
      <c r="H170"/>
    </row>
    <row r="171" spans="2:8" x14ac:dyDescent="0.25">
      <c r="D171"/>
      <c r="E171"/>
      <c r="F171"/>
      <c r="G171"/>
      <c r="H171"/>
    </row>
    <row r="172" spans="2:8" x14ac:dyDescent="0.25">
      <c r="D172"/>
      <c r="E172"/>
      <c r="F172"/>
      <c r="G172"/>
      <c r="H172"/>
    </row>
    <row r="173" spans="2:8" x14ac:dyDescent="0.25">
      <c r="D173"/>
      <c r="E173"/>
      <c r="F173"/>
      <c r="G173"/>
      <c r="H173"/>
    </row>
    <row r="174" spans="2:8" x14ac:dyDescent="0.25">
      <c r="D174"/>
      <c r="E174"/>
      <c r="F174"/>
      <c r="G174"/>
      <c r="H174"/>
    </row>
    <row r="175" spans="2:8" x14ac:dyDescent="0.25">
      <c r="D175"/>
      <c r="E175"/>
      <c r="F175"/>
      <c r="G175"/>
      <c r="H175"/>
    </row>
    <row r="176" spans="2:8" x14ac:dyDescent="0.25">
      <c r="D176"/>
      <c r="E176"/>
      <c r="F176"/>
      <c r="G176"/>
      <c r="H176"/>
    </row>
    <row r="177" spans="4:8" x14ac:dyDescent="0.25">
      <c r="D177"/>
      <c r="E177"/>
      <c r="F177"/>
      <c r="G177"/>
      <c r="H177"/>
    </row>
    <row r="178" spans="4:8" x14ac:dyDescent="0.25">
      <c r="D178"/>
      <c r="E178"/>
      <c r="F178"/>
      <c r="G178"/>
      <c r="H178"/>
    </row>
    <row r="179" spans="4:8" x14ac:dyDescent="0.25">
      <c r="D179"/>
      <c r="E179"/>
      <c r="F179"/>
      <c r="G179"/>
      <c r="H179"/>
    </row>
    <row r="180" spans="4:8" x14ac:dyDescent="0.25">
      <c r="D180"/>
      <c r="E180"/>
      <c r="F180"/>
      <c r="G180"/>
      <c r="H180"/>
    </row>
    <row r="181" spans="4:8" x14ac:dyDescent="0.25">
      <c r="D181"/>
      <c r="E181"/>
      <c r="F181"/>
      <c r="G181"/>
      <c r="H181"/>
    </row>
    <row r="182" spans="4:8" x14ac:dyDescent="0.25">
      <c r="D182"/>
      <c r="E182"/>
      <c r="F182"/>
      <c r="G182"/>
      <c r="H182"/>
    </row>
    <row r="183" spans="4:8" x14ac:dyDescent="0.25">
      <c r="D183"/>
      <c r="E183"/>
      <c r="F183"/>
      <c r="G183"/>
      <c r="H183"/>
    </row>
    <row r="184" spans="4:8" x14ac:dyDescent="0.25">
      <c r="D184"/>
      <c r="E184"/>
      <c r="F184"/>
      <c r="G184"/>
      <c r="H184"/>
    </row>
    <row r="185" spans="4:8" x14ac:dyDescent="0.25">
      <c r="D185"/>
      <c r="E185"/>
      <c r="F185"/>
      <c r="G185"/>
      <c r="H185"/>
    </row>
    <row r="186" spans="4:8" x14ac:dyDescent="0.25">
      <c r="D186"/>
      <c r="E186"/>
      <c r="F186"/>
      <c r="G186"/>
      <c r="H186"/>
    </row>
    <row r="187" spans="4:8" x14ac:dyDescent="0.25">
      <c r="D187"/>
      <c r="E187"/>
      <c r="F187"/>
      <c r="G187"/>
      <c r="H187"/>
    </row>
    <row r="188" spans="4:8" x14ac:dyDescent="0.25">
      <c r="D188"/>
      <c r="E188"/>
      <c r="F188"/>
      <c r="G188"/>
      <c r="H188"/>
    </row>
    <row r="189" spans="4:8" x14ac:dyDescent="0.25">
      <c r="D189"/>
      <c r="E189"/>
      <c r="F189"/>
      <c r="G189"/>
      <c r="H189"/>
    </row>
    <row r="190" spans="4:8" x14ac:dyDescent="0.25">
      <c r="D190"/>
      <c r="E190"/>
      <c r="F190"/>
      <c r="G190"/>
      <c r="H190"/>
    </row>
    <row r="191" spans="4:8" x14ac:dyDescent="0.25">
      <c r="D191"/>
      <c r="E191"/>
      <c r="F191"/>
      <c r="G191"/>
      <c r="H191"/>
    </row>
    <row r="192" spans="4:8" x14ac:dyDescent="0.25">
      <c r="D192"/>
      <c r="E192"/>
      <c r="F192"/>
      <c r="G192"/>
      <c r="H192"/>
    </row>
    <row r="193" spans="4:8" x14ac:dyDescent="0.25">
      <c r="D193"/>
      <c r="E193"/>
      <c r="F193"/>
      <c r="G193"/>
      <c r="H193"/>
    </row>
    <row r="194" spans="4:8" x14ac:dyDescent="0.25">
      <c r="D194"/>
      <c r="E194"/>
      <c r="F194"/>
      <c r="G194"/>
      <c r="H194"/>
    </row>
    <row r="195" spans="4:8" x14ac:dyDescent="0.25">
      <c r="D195"/>
      <c r="E195"/>
      <c r="F195"/>
      <c r="G195"/>
      <c r="H195"/>
    </row>
    <row r="196" spans="4:8" x14ac:dyDescent="0.25">
      <c r="D196"/>
      <c r="E196"/>
      <c r="F196"/>
      <c r="G196"/>
      <c r="H196"/>
    </row>
    <row r="197" spans="4:8" x14ac:dyDescent="0.25">
      <c r="D197"/>
      <c r="E197"/>
      <c r="F197"/>
      <c r="G197"/>
      <c r="H197"/>
    </row>
    <row r="198" spans="4:8" x14ac:dyDescent="0.25">
      <c r="D198"/>
      <c r="E198"/>
      <c r="F198"/>
      <c r="G198"/>
      <c r="H198"/>
    </row>
    <row r="199" spans="4:8" x14ac:dyDescent="0.25">
      <c r="D199"/>
      <c r="E199"/>
      <c r="F199"/>
      <c r="G199"/>
      <c r="H199"/>
    </row>
    <row r="200" spans="4:8" x14ac:dyDescent="0.25">
      <c r="D200"/>
      <c r="E200"/>
      <c r="F200"/>
      <c r="G200"/>
      <c r="H200"/>
    </row>
    <row r="201" spans="4:8" x14ac:dyDescent="0.25">
      <c r="D201"/>
      <c r="E201"/>
      <c r="F201"/>
      <c r="G201"/>
      <c r="H201"/>
    </row>
    <row r="202" spans="4:8" x14ac:dyDescent="0.25">
      <c r="D202"/>
      <c r="E202"/>
      <c r="F202"/>
      <c r="G202"/>
      <c r="H202"/>
    </row>
    <row r="203" spans="4:8" x14ac:dyDescent="0.25">
      <c r="D203"/>
      <c r="E203"/>
      <c r="F203"/>
      <c r="G203"/>
      <c r="H203"/>
    </row>
    <row r="204" spans="4:8" x14ac:dyDescent="0.25">
      <c r="D204"/>
      <c r="E204"/>
      <c r="F204"/>
      <c r="G204"/>
      <c r="H204"/>
    </row>
    <row r="205" spans="4:8" x14ac:dyDescent="0.25">
      <c r="D205"/>
      <c r="E205"/>
      <c r="F205"/>
      <c r="G205"/>
      <c r="H205"/>
    </row>
    <row r="206" spans="4:8" x14ac:dyDescent="0.25">
      <c r="D206"/>
      <c r="E206"/>
      <c r="F206"/>
      <c r="G206"/>
      <c r="H206"/>
    </row>
    <row r="207" spans="4:8" x14ac:dyDescent="0.25">
      <c r="D207"/>
      <c r="E207"/>
      <c r="F207"/>
      <c r="G207"/>
      <c r="H207"/>
    </row>
    <row r="208" spans="4:8" x14ac:dyDescent="0.25">
      <c r="D208"/>
      <c r="E208"/>
      <c r="F208"/>
      <c r="G208"/>
      <c r="H208"/>
    </row>
  </sheetData>
  <mergeCells count="52">
    <mergeCell ref="G7:G8"/>
    <mergeCell ref="B5:B8"/>
    <mergeCell ref="C5:C6"/>
    <mergeCell ref="D5:D6"/>
    <mergeCell ref="E5:E6"/>
    <mergeCell ref="F5:F6"/>
    <mergeCell ref="G5:G6"/>
    <mergeCell ref="C7:C8"/>
    <mergeCell ref="D7:D8"/>
    <mergeCell ref="E7:E8"/>
    <mergeCell ref="F7:F8"/>
    <mergeCell ref="G9:G10"/>
    <mergeCell ref="B9:B12"/>
    <mergeCell ref="C9:C10"/>
    <mergeCell ref="C11:C12"/>
    <mergeCell ref="D9:D10"/>
    <mergeCell ref="E9:E10"/>
    <mergeCell ref="E11:E12"/>
    <mergeCell ref="B17:B20"/>
    <mergeCell ref="C17:C18"/>
    <mergeCell ref="C19:C20"/>
    <mergeCell ref="D11:D12"/>
    <mergeCell ref="D17:D18"/>
    <mergeCell ref="D19:D20"/>
    <mergeCell ref="B13:B16"/>
    <mergeCell ref="C13:C14"/>
    <mergeCell ref="C15:C16"/>
    <mergeCell ref="D13:D16"/>
    <mergeCell ref="E17:E18"/>
    <mergeCell ref="E19:E20"/>
    <mergeCell ref="F17:F18"/>
    <mergeCell ref="F19:F20"/>
    <mergeCell ref="G11:G12"/>
    <mergeCell ref="G17:G18"/>
    <mergeCell ref="G19:G20"/>
    <mergeCell ref="G13:G14"/>
    <mergeCell ref="E13:E14"/>
    <mergeCell ref="E15:E16"/>
    <mergeCell ref="F13:F14"/>
    <mergeCell ref="F15:F16"/>
    <mergeCell ref="G15:G16"/>
    <mergeCell ref="B21:B24"/>
    <mergeCell ref="C21:C22"/>
    <mergeCell ref="C23:C24"/>
    <mergeCell ref="D21:D22"/>
    <mergeCell ref="D23:D24"/>
    <mergeCell ref="E21:E22"/>
    <mergeCell ref="E23:E24"/>
    <mergeCell ref="F21:F22"/>
    <mergeCell ref="F23:F24"/>
    <mergeCell ref="G21:G22"/>
    <mergeCell ref="G23:G24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208"/>
  <sheetViews>
    <sheetView showGridLines="0" topLeftCell="B1" zoomScale="96" zoomScaleNormal="96" workbookViewId="0">
      <selection activeCell="G14" sqref="G14"/>
    </sheetView>
  </sheetViews>
  <sheetFormatPr defaultRowHeight="15" x14ac:dyDescent="0.25"/>
  <cols>
    <col min="2" max="2" width="21.140625" bestFit="1" customWidth="1"/>
    <col min="3" max="3" width="24" style="1" bestFit="1" customWidth="1"/>
    <col min="4" max="4" width="31" style="1" bestFit="1" customWidth="1"/>
    <col min="5" max="5" width="23" style="1" bestFit="1" customWidth="1"/>
    <col min="6" max="6" width="28.42578125" style="1" bestFit="1" customWidth="1"/>
    <col min="7" max="7" width="35.28515625" style="1" bestFit="1" customWidth="1"/>
    <col min="8" max="8" width="20.7109375" style="1" bestFit="1" customWidth="1"/>
    <col min="9" max="9" width="14.7109375" bestFit="1" customWidth="1"/>
  </cols>
  <sheetData>
    <row r="2" spans="2:8" ht="53.25" customHeight="1" x14ac:dyDescent="0.25"/>
    <row r="4" spans="2:8" ht="37.5" customHeight="1" thickBot="1" x14ac:dyDescent="0.3"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  <c r="H4"/>
    </row>
    <row r="5" spans="2:8" ht="15" customHeight="1" x14ac:dyDescent="0.25">
      <c r="B5" s="39">
        <v>44495</v>
      </c>
      <c r="C5" s="41" t="s">
        <v>57</v>
      </c>
      <c r="D5" s="39">
        <v>44511</v>
      </c>
      <c r="E5" s="43" t="s">
        <v>66</v>
      </c>
      <c r="F5" s="33" t="s">
        <v>33</v>
      </c>
      <c r="G5" s="40">
        <v>102000000</v>
      </c>
      <c r="H5"/>
    </row>
    <row r="6" spans="2:8" ht="15" customHeight="1" x14ac:dyDescent="0.25">
      <c r="B6" s="31"/>
      <c r="C6" s="32"/>
      <c r="D6" s="32"/>
      <c r="E6" s="42"/>
      <c r="F6" s="34"/>
      <c r="G6" s="30"/>
      <c r="H6"/>
    </row>
    <row r="7" spans="2:8" ht="15" customHeight="1" x14ac:dyDescent="0.25">
      <c r="B7" s="31"/>
      <c r="C7" s="32" t="s">
        <v>58</v>
      </c>
      <c r="D7" s="31">
        <v>44511</v>
      </c>
      <c r="E7" s="42" t="s">
        <v>66</v>
      </c>
      <c r="F7" s="34" t="s">
        <v>34</v>
      </c>
      <c r="G7" s="30">
        <v>300000000</v>
      </c>
      <c r="H7"/>
    </row>
    <row r="8" spans="2:8" ht="15" customHeight="1" x14ac:dyDescent="0.25">
      <c r="B8" s="31"/>
      <c r="C8" s="32"/>
      <c r="D8" s="32"/>
      <c r="E8" s="42"/>
      <c r="F8" s="34"/>
      <c r="G8" s="30"/>
      <c r="H8"/>
    </row>
    <row r="9" spans="2:8" ht="15" customHeight="1" x14ac:dyDescent="0.25">
      <c r="B9" s="35">
        <v>44600</v>
      </c>
      <c r="C9" s="36" t="s">
        <v>57</v>
      </c>
      <c r="D9" s="35">
        <v>44617</v>
      </c>
      <c r="E9" s="44" t="s">
        <v>66</v>
      </c>
      <c r="F9" s="38" t="s">
        <v>35</v>
      </c>
      <c r="G9" s="37">
        <v>377000000</v>
      </c>
      <c r="H9"/>
    </row>
    <row r="10" spans="2:8" ht="15" customHeight="1" x14ac:dyDescent="0.25">
      <c r="B10" s="35"/>
      <c r="C10" s="36"/>
      <c r="D10" s="36"/>
      <c r="E10" s="44"/>
      <c r="F10" s="38"/>
      <c r="G10" s="37"/>
      <c r="H10"/>
    </row>
    <row r="11" spans="2:8" ht="15" customHeight="1" x14ac:dyDescent="0.25">
      <c r="B11" s="35"/>
      <c r="C11" s="36" t="s">
        <v>58</v>
      </c>
      <c r="D11" s="35"/>
      <c r="E11" s="44"/>
      <c r="F11" s="38"/>
      <c r="G11" s="37"/>
      <c r="H11"/>
    </row>
    <row r="12" spans="2:8" ht="15.75" customHeight="1" x14ac:dyDescent="0.25">
      <c r="B12" s="35"/>
      <c r="C12" s="36"/>
      <c r="D12" s="36"/>
      <c r="E12" s="44"/>
      <c r="F12" s="38"/>
      <c r="G12" s="37"/>
      <c r="H12"/>
    </row>
    <row r="13" spans="2:8" ht="21" customHeight="1" x14ac:dyDescent="0.25">
      <c r="B13" s="2" t="s">
        <v>55</v>
      </c>
      <c r="C13" s="2"/>
      <c r="D13" s="2"/>
      <c r="E13" s="2"/>
      <c r="F13" s="2"/>
      <c r="G13" s="5">
        <f>SUM(G5:G10)</f>
        <v>779000000</v>
      </c>
      <c r="H13"/>
    </row>
    <row r="14" spans="2:8" x14ac:dyDescent="0.25">
      <c r="C14"/>
      <c r="D14"/>
      <c r="E14"/>
      <c r="F14"/>
      <c r="G14"/>
      <c r="H14"/>
    </row>
    <row r="15" spans="2:8" ht="15" customHeight="1" x14ac:dyDescent="0.25">
      <c r="C15"/>
      <c r="D15"/>
      <c r="E15"/>
      <c r="F15"/>
      <c r="G15" s="11"/>
      <c r="H15"/>
    </row>
    <row r="16" spans="2:8" ht="15" customHeight="1" x14ac:dyDescent="0.25">
      <c r="C16"/>
      <c r="D16"/>
      <c r="E16"/>
      <c r="F16"/>
      <c r="G16"/>
      <c r="H16"/>
    </row>
    <row r="17" customFormat="1" ht="15" customHeight="1" x14ac:dyDescent="0.25"/>
    <row r="18" customFormat="1" ht="15" customHeight="1" x14ac:dyDescent="0.25"/>
    <row r="19" customFormat="1" ht="15" customHeight="1" x14ac:dyDescent="0.25"/>
    <row r="20" customFormat="1" x14ac:dyDescent="0.25"/>
    <row r="21" customFormat="1" ht="15" customHeight="1" x14ac:dyDescent="0.25"/>
    <row r="22" customFormat="1" ht="15" customHeight="1" x14ac:dyDescent="0.25"/>
    <row r="23" customFormat="1" ht="15" customHeight="1" x14ac:dyDescent="0.25"/>
    <row r="24" customFormat="1" ht="15" customHeight="1" x14ac:dyDescent="0.25"/>
    <row r="25" customFormat="1" ht="15" customHeight="1" x14ac:dyDescent="0.25"/>
    <row r="26" customFormat="1" ht="15" customHeight="1" x14ac:dyDescent="0.25"/>
    <row r="27" customFormat="1" ht="15" customHeight="1" x14ac:dyDescent="0.25"/>
    <row r="28" customFormat="1" ht="15" customHeight="1" x14ac:dyDescent="0.25"/>
    <row r="29" customFormat="1" ht="15" customHeight="1" x14ac:dyDescent="0.25"/>
    <row r="30" customFormat="1" ht="15" customHeight="1" x14ac:dyDescent="0.25"/>
    <row r="31" customFormat="1" ht="15" customHeight="1" x14ac:dyDescent="0.25"/>
    <row r="32" customFormat="1" ht="15" customHeight="1" x14ac:dyDescent="0.25"/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6.5" customHeight="1" x14ac:dyDescent="0.25"/>
    <row r="42" customForma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6.5" customHeight="1" x14ac:dyDescent="0.25"/>
    <row r="57" customFormat="1" ht="16.5" customHeight="1" x14ac:dyDescent="0.25"/>
    <row r="58" customFormat="1" ht="16.5" customHeight="1" x14ac:dyDescent="0.25"/>
    <row r="59" customFormat="1" ht="15" customHeight="1" x14ac:dyDescent="0.25"/>
    <row r="60" customFormat="1" ht="15" customHeight="1" x14ac:dyDescent="0.25"/>
    <row r="61" customFormat="1" ht="15" customHeight="1" x14ac:dyDescent="0.25"/>
    <row r="62" customFormat="1" ht="15" customHeight="1" x14ac:dyDescent="0.25"/>
    <row r="63" customFormat="1" ht="15" customHeight="1" x14ac:dyDescent="0.25"/>
    <row r="64" customFormat="1" ht="15" customHeight="1" x14ac:dyDescent="0.25"/>
    <row r="65" customFormat="1" ht="15" customHeight="1" x14ac:dyDescent="0.25"/>
    <row r="66" customFormat="1" ht="15" customHeight="1" x14ac:dyDescent="0.25"/>
    <row r="67" customFormat="1" ht="15" customHeight="1" x14ac:dyDescent="0.25"/>
    <row r="68" customFormat="1" ht="15" customHeight="1" x14ac:dyDescent="0.25"/>
    <row r="69" customFormat="1" ht="15" customHeight="1" x14ac:dyDescent="0.25"/>
    <row r="70" customFormat="1" ht="15" customHeight="1" x14ac:dyDescent="0.25"/>
    <row r="71" customFormat="1" ht="15" customHeight="1" x14ac:dyDescent="0.25"/>
    <row r="72" customFormat="1" ht="15" customHeight="1" x14ac:dyDescent="0.25"/>
    <row r="73" customFormat="1" ht="15" customHeight="1" x14ac:dyDescent="0.25"/>
    <row r="74" customFormat="1" ht="15" customHeight="1" x14ac:dyDescent="0.25"/>
    <row r="75" customFormat="1" ht="16.5" customHeight="1" x14ac:dyDescent="0.25"/>
    <row r="76" customFormat="1" ht="15" customHeight="1" x14ac:dyDescent="0.25"/>
    <row r="77" customFormat="1" ht="15" customHeight="1" x14ac:dyDescent="0.25"/>
    <row r="78" customFormat="1" ht="15" customHeight="1" x14ac:dyDescent="0.25"/>
    <row r="79" customFormat="1" ht="15" customHeight="1" x14ac:dyDescent="0.25"/>
    <row r="80" customFormat="1" ht="15" customHeight="1" x14ac:dyDescent="0.25"/>
    <row r="81" customFormat="1" ht="15" customHeight="1" x14ac:dyDescent="0.25"/>
    <row r="82" customFormat="1" ht="15" customHeight="1" x14ac:dyDescent="0.25"/>
    <row r="83" customFormat="1" ht="15" customHeight="1" x14ac:dyDescent="0.25"/>
    <row r="84" customFormat="1" ht="15" customHeight="1" x14ac:dyDescent="0.25"/>
    <row r="85" customFormat="1" ht="15" customHeight="1" x14ac:dyDescent="0.25"/>
    <row r="86" customFormat="1" ht="15" customHeight="1" x14ac:dyDescent="0.25"/>
    <row r="87" customFormat="1" ht="15" customHeight="1" x14ac:dyDescent="0.25"/>
    <row r="88" customFormat="1" ht="15" customHeight="1" x14ac:dyDescent="0.25"/>
    <row r="89" customFormat="1" ht="15" customHeight="1" x14ac:dyDescent="0.25"/>
    <row r="90" customFormat="1" ht="15" customHeight="1" x14ac:dyDescent="0.25"/>
    <row r="91" customFormat="1" ht="15" customHeight="1" x14ac:dyDescent="0.25"/>
    <row r="92" customFormat="1" ht="15" customHeight="1" x14ac:dyDescent="0.25"/>
    <row r="93" customFormat="1" ht="15" customHeight="1" x14ac:dyDescent="0.25"/>
    <row r="94" customFormat="1" ht="15" customHeight="1" x14ac:dyDescent="0.25"/>
    <row r="95" customFormat="1" ht="15" customHeight="1" x14ac:dyDescent="0.25"/>
    <row r="96" customFormat="1" ht="15" customHeight="1" x14ac:dyDescent="0.25"/>
    <row r="97" customFormat="1" ht="16.5" customHeight="1" x14ac:dyDescent="0.25"/>
    <row r="98" customFormat="1" ht="15" customHeight="1" x14ac:dyDescent="0.25"/>
    <row r="99" customFormat="1" ht="15" customHeight="1" x14ac:dyDescent="0.25"/>
    <row r="100" customFormat="1" ht="15" customHeight="1" x14ac:dyDescent="0.25"/>
    <row r="101" customFormat="1" ht="15" customHeight="1" x14ac:dyDescent="0.25"/>
    <row r="102" customFormat="1" ht="15" customHeight="1" x14ac:dyDescent="0.25"/>
    <row r="103" customFormat="1" ht="15" customHeight="1" x14ac:dyDescent="0.25"/>
    <row r="104" customFormat="1" ht="15" customHeight="1" x14ac:dyDescent="0.25"/>
    <row r="105" customFormat="1" ht="15" customHeight="1" x14ac:dyDescent="0.25"/>
    <row r="106" customFormat="1" ht="15" customHeight="1" x14ac:dyDescent="0.25"/>
    <row r="107" customFormat="1" ht="15" customHeight="1" x14ac:dyDescent="0.25"/>
    <row r="108" customFormat="1" ht="15" customHeight="1" x14ac:dyDescent="0.25"/>
    <row r="109" customFormat="1" ht="15" customHeight="1" x14ac:dyDescent="0.25"/>
    <row r="110" customFormat="1" ht="15" customHeight="1" x14ac:dyDescent="0.25"/>
    <row r="111" customFormat="1" ht="16.5" customHeight="1" x14ac:dyDescent="0.25"/>
    <row r="112" customFormat="1" ht="15" customHeight="1" x14ac:dyDescent="0.25"/>
    <row r="113" customFormat="1" ht="15" customHeight="1" x14ac:dyDescent="0.25"/>
    <row r="114" customFormat="1" ht="15" customHeight="1" x14ac:dyDescent="0.25"/>
    <row r="115" customFormat="1" ht="16.5" customHeight="1" x14ac:dyDescent="0.25"/>
    <row r="116" customFormat="1" ht="15" customHeight="1" x14ac:dyDescent="0.25"/>
    <row r="117" customFormat="1" ht="15" customHeight="1" x14ac:dyDescent="0.25"/>
    <row r="118" customFormat="1" ht="15" customHeight="1" x14ac:dyDescent="0.25"/>
    <row r="119" customFormat="1" ht="15" customHeight="1" x14ac:dyDescent="0.25"/>
    <row r="120" customFormat="1" ht="15" customHeight="1" x14ac:dyDescent="0.25"/>
    <row r="121" customFormat="1" ht="15" customHeight="1" x14ac:dyDescent="0.25"/>
    <row r="122" customFormat="1" ht="15" customHeight="1" x14ac:dyDescent="0.25"/>
    <row r="123" customFormat="1" ht="15" customHeight="1" x14ac:dyDescent="0.25"/>
    <row r="124" customFormat="1" ht="15" customHeight="1" x14ac:dyDescent="0.25"/>
    <row r="125" customFormat="1" ht="16.5" customHeight="1" x14ac:dyDescent="0.25"/>
    <row r="126" customFormat="1" ht="15" customHeight="1" x14ac:dyDescent="0.25"/>
    <row r="127" customFormat="1" ht="15" customHeight="1" x14ac:dyDescent="0.25"/>
    <row r="128" customFormat="1" ht="15" customHeight="1" x14ac:dyDescent="0.25"/>
    <row r="129" customFormat="1" ht="16.5" customHeight="1" x14ac:dyDescent="0.25"/>
    <row r="130" customFormat="1" ht="15" customHeight="1" x14ac:dyDescent="0.25"/>
    <row r="131" customFormat="1" ht="15" customHeight="1" x14ac:dyDescent="0.25"/>
    <row r="132" customFormat="1" ht="15" customHeight="1" x14ac:dyDescent="0.25"/>
    <row r="133" customFormat="1" ht="15" customHeight="1" x14ac:dyDescent="0.25"/>
    <row r="134" customFormat="1" ht="15" customHeight="1" x14ac:dyDescent="0.25"/>
    <row r="135" customFormat="1" ht="15" customHeight="1" x14ac:dyDescent="0.25"/>
    <row r="136" customFormat="1" ht="15" customHeight="1" x14ac:dyDescent="0.25"/>
    <row r="137" customFormat="1" ht="15" customHeight="1" x14ac:dyDescent="0.25"/>
    <row r="138" customFormat="1" ht="15" customHeight="1" x14ac:dyDescent="0.25"/>
    <row r="139" customFormat="1" ht="16.5" customHeight="1" x14ac:dyDescent="0.25"/>
    <row r="140" customFormat="1" ht="15" customHeight="1" x14ac:dyDescent="0.25"/>
    <row r="141" customFormat="1" ht="15" customHeight="1" x14ac:dyDescent="0.25"/>
    <row r="142" customFormat="1" ht="15" customHeight="1" x14ac:dyDescent="0.25"/>
    <row r="143" customFormat="1" ht="16.5" customHeight="1" x14ac:dyDescent="0.25"/>
    <row r="144" customFormat="1" ht="15" customHeight="1" x14ac:dyDescent="0.25"/>
    <row r="145" customFormat="1" ht="15" customHeight="1" x14ac:dyDescent="0.25"/>
    <row r="146" customFormat="1" ht="15" customHeight="1" x14ac:dyDescent="0.25"/>
    <row r="147" customFormat="1" ht="15" customHeight="1" x14ac:dyDescent="0.25"/>
    <row r="148" customFormat="1" ht="15" customHeight="1" x14ac:dyDescent="0.25"/>
    <row r="149" customFormat="1" ht="15" customHeight="1" x14ac:dyDescent="0.25"/>
    <row r="150" customFormat="1" ht="15" customHeight="1" x14ac:dyDescent="0.25"/>
    <row r="151" customFormat="1" ht="15" customHeight="1" x14ac:dyDescent="0.25"/>
    <row r="152" customFormat="1" ht="15" customHeight="1" x14ac:dyDescent="0.25"/>
    <row r="153" customFormat="1" ht="15" customHeight="1" x14ac:dyDescent="0.25"/>
    <row r="154" customFormat="1" ht="15" customHeight="1" x14ac:dyDescent="0.25"/>
    <row r="155" customFormat="1" ht="15" customHeight="1" x14ac:dyDescent="0.25"/>
    <row r="156" customFormat="1" ht="15" customHeight="1" x14ac:dyDescent="0.25"/>
    <row r="157" customFormat="1" ht="15" customHeight="1" x14ac:dyDescent="0.25"/>
    <row r="158" customFormat="1" ht="15" customHeight="1" x14ac:dyDescent="0.25"/>
    <row r="159" customFormat="1" ht="16.5" customHeight="1" x14ac:dyDescent="0.25"/>
    <row r="160" customFormat="1" ht="15" customHeight="1" x14ac:dyDescent="0.25"/>
    <row r="161" spans="2:8" x14ac:dyDescent="0.25">
      <c r="B161" s="1"/>
      <c r="C161"/>
      <c r="D161"/>
      <c r="E161"/>
      <c r="F161"/>
      <c r="G161"/>
      <c r="H161"/>
    </row>
    <row r="162" spans="2:8" x14ac:dyDescent="0.25">
      <c r="B162" s="1"/>
      <c r="C162"/>
      <c r="D162"/>
      <c r="E162"/>
      <c r="F162"/>
      <c r="G162"/>
      <c r="H162"/>
    </row>
    <row r="163" spans="2:8" x14ac:dyDescent="0.25">
      <c r="B163" s="1"/>
      <c r="C163"/>
      <c r="D163"/>
      <c r="E163"/>
      <c r="F163"/>
      <c r="G163"/>
      <c r="H163"/>
    </row>
    <row r="164" spans="2:8" x14ac:dyDescent="0.25">
      <c r="D164"/>
      <c r="E164"/>
      <c r="F164"/>
      <c r="G164"/>
      <c r="H164"/>
    </row>
    <row r="165" spans="2:8" x14ac:dyDescent="0.25">
      <c r="D165"/>
      <c r="E165"/>
      <c r="F165"/>
      <c r="G165"/>
      <c r="H165"/>
    </row>
    <row r="166" spans="2:8" x14ac:dyDescent="0.25">
      <c r="D166"/>
      <c r="E166"/>
      <c r="F166"/>
      <c r="G166"/>
      <c r="H166"/>
    </row>
    <row r="167" spans="2:8" x14ac:dyDescent="0.25">
      <c r="D167"/>
      <c r="E167"/>
      <c r="F167"/>
      <c r="G167"/>
      <c r="H167"/>
    </row>
    <row r="168" spans="2:8" x14ac:dyDescent="0.25">
      <c r="D168"/>
      <c r="E168"/>
      <c r="F168"/>
      <c r="G168"/>
      <c r="H168"/>
    </row>
    <row r="169" spans="2:8" x14ac:dyDescent="0.25">
      <c r="D169"/>
      <c r="E169"/>
      <c r="F169"/>
      <c r="G169"/>
      <c r="H169"/>
    </row>
    <row r="170" spans="2:8" x14ac:dyDescent="0.25">
      <c r="D170"/>
      <c r="E170"/>
      <c r="F170"/>
      <c r="G170"/>
      <c r="H170"/>
    </row>
    <row r="171" spans="2:8" x14ac:dyDescent="0.25">
      <c r="D171"/>
      <c r="E171"/>
      <c r="F171"/>
      <c r="G171"/>
      <c r="H171"/>
    </row>
    <row r="172" spans="2:8" x14ac:dyDescent="0.25">
      <c r="D172"/>
      <c r="E172"/>
      <c r="F172"/>
      <c r="G172"/>
      <c r="H172"/>
    </row>
    <row r="173" spans="2:8" x14ac:dyDescent="0.25">
      <c r="D173"/>
      <c r="E173"/>
      <c r="F173"/>
      <c r="G173"/>
      <c r="H173"/>
    </row>
    <row r="174" spans="2:8" x14ac:dyDescent="0.25">
      <c r="D174"/>
      <c r="E174"/>
      <c r="F174"/>
      <c r="G174"/>
      <c r="H174"/>
    </row>
    <row r="175" spans="2:8" x14ac:dyDescent="0.25">
      <c r="D175"/>
      <c r="E175"/>
      <c r="F175"/>
      <c r="G175"/>
      <c r="H175"/>
    </row>
    <row r="176" spans="2:8" x14ac:dyDescent="0.25">
      <c r="D176"/>
      <c r="E176"/>
      <c r="F176"/>
      <c r="G176"/>
      <c r="H176"/>
    </row>
    <row r="177" spans="4:8" x14ac:dyDescent="0.25">
      <c r="D177"/>
      <c r="E177"/>
      <c r="F177"/>
      <c r="G177"/>
      <c r="H177"/>
    </row>
    <row r="178" spans="4:8" x14ac:dyDescent="0.25">
      <c r="D178"/>
      <c r="E178"/>
      <c r="F178"/>
      <c r="G178"/>
      <c r="H178"/>
    </row>
    <row r="179" spans="4:8" x14ac:dyDescent="0.25">
      <c r="D179"/>
      <c r="E179"/>
      <c r="F179"/>
      <c r="G179"/>
      <c r="H179"/>
    </row>
    <row r="180" spans="4:8" x14ac:dyDescent="0.25">
      <c r="D180"/>
      <c r="E180"/>
      <c r="F180"/>
      <c r="G180"/>
      <c r="H180"/>
    </row>
    <row r="181" spans="4:8" x14ac:dyDescent="0.25">
      <c r="D181"/>
      <c r="E181"/>
      <c r="F181"/>
      <c r="G181"/>
      <c r="H181"/>
    </row>
    <row r="182" spans="4:8" x14ac:dyDescent="0.25">
      <c r="D182"/>
      <c r="E182"/>
      <c r="F182"/>
      <c r="G182"/>
      <c r="H182"/>
    </row>
    <row r="183" spans="4:8" x14ac:dyDescent="0.25">
      <c r="D183"/>
      <c r="E183"/>
      <c r="F183"/>
      <c r="G183"/>
      <c r="H183"/>
    </row>
    <row r="184" spans="4:8" x14ac:dyDescent="0.25">
      <c r="D184"/>
      <c r="E184"/>
      <c r="F184"/>
      <c r="G184"/>
      <c r="H184"/>
    </row>
    <row r="185" spans="4:8" x14ac:dyDescent="0.25">
      <c r="D185"/>
      <c r="E185"/>
      <c r="F185"/>
      <c r="G185"/>
      <c r="H185"/>
    </row>
    <row r="186" spans="4:8" x14ac:dyDescent="0.25">
      <c r="D186"/>
      <c r="E186"/>
      <c r="F186"/>
      <c r="G186"/>
      <c r="H186"/>
    </row>
    <row r="187" spans="4:8" x14ac:dyDescent="0.25">
      <c r="D187"/>
      <c r="E187"/>
      <c r="F187"/>
      <c r="G187"/>
      <c r="H187"/>
    </row>
    <row r="188" spans="4:8" x14ac:dyDescent="0.25">
      <c r="D188"/>
      <c r="E188"/>
      <c r="F188"/>
      <c r="G188"/>
      <c r="H188"/>
    </row>
    <row r="189" spans="4:8" x14ac:dyDescent="0.25">
      <c r="D189"/>
      <c r="E189"/>
      <c r="F189"/>
      <c r="G189"/>
      <c r="H189"/>
    </row>
    <row r="190" spans="4:8" x14ac:dyDescent="0.25">
      <c r="D190"/>
      <c r="E190"/>
      <c r="F190"/>
      <c r="G190"/>
      <c r="H190"/>
    </row>
    <row r="191" spans="4:8" x14ac:dyDescent="0.25">
      <c r="D191"/>
      <c r="E191"/>
      <c r="F191"/>
      <c r="G191"/>
      <c r="H191"/>
    </row>
    <row r="192" spans="4:8" x14ac:dyDescent="0.25">
      <c r="D192"/>
      <c r="E192"/>
      <c r="F192"/>
      <c r="G192"/>
      <c r="H192"/>
    </row>
    <row r="193" spans="4:8" x14ac:dyDescent="0.25">
      <c r="D193"/>
      <c r="E193"/>
      <c r="F193"/>
      <c r="G193"/>
      <c r="H193"/>
    </row>
    <row r="194" spans="4:8" x14ac:dyDescent="0.25">
      <c r="D194"/>
      <c r="E194"/>
      <c r="F194"/>
      <c r="G194"/>
      <c r="H194"/>
    </row>
    <row r="195" spans="4:8" x14ac:dyDescent="0.25">
      <c r="D195"/>
      <c r="E195"/>
      <c r="F195"/>
      <c r="G195"/>
      <c r="H195"/>
    </row>
    <row r="196" spans="4:8" x14ac:dyDescent="0.25">
      <c r="D196"/>
      <c r="E196"/>
      <c r="F196"/>
      <c r="G196"/>
      <c r="H196"/>
    </row>
    <row r="197" spans="4:8" x14ac:dyDescent="0.25">
      <c r="D197"/>
      <c r="E197"/>
      <c r="F197"/>
      <c r="G197"/>
      <c r="H197"/>
    </row>
    <row r="198" spans="4:8" x14ac:dyDescent="0.25">
      <c r="D198"/>
      <c r="E198"/>
      <c r="F198"/>
      <c r="G198"/>
      <c r="H198"/>
    </row>
    <row r="199" spans="4:8" x14ac:dyDescent="0.25">
      <c r="D199"/>
      <c r="E199"/>
      <c r="F199"/>
      <c r="G199"/>
      <c r="H199"/>
    </row>
    <row r="200" spans="4:8" x14ac:dyDescent="0.25">
      <c r="D200"/>
      <c r="E200"/>
      <c r="F200"/>
      <c r="G200"/>
      <c r="H200"/>
    </row>
    <row r="201" spans="4:8" x14ac:dyDescent="0.25">
      <c r="D201"/>
      <c r="E201"/>
      <c r="F201"/>
      <c r="G201"/>
      <c r="H201"/>
    </row>
    <row r="202" spans="4:8" x14ac:dyDescent="0.25">
      <c r="D202"/>
      <c r="E202"/>
      <c r="F202"/>
      <c r="G202"/>
      <c r="H202"/>
    </row>
    <row r="203" spans="4:8" x14ac:dyDescent="0.25">
      <c r="D203"/>
      <c r="E203"/>
      <c r="F203"/>
      <c r="G203"/>
      <c r="H203"/>
    </row>
    <row r="204" spans="4:8" x14ac:dyDescent="0.25">
      <c r="D204"/>
      <c r="E204"/>
      <c r="F204"/>
      <c r="G204"/>
      <c r="H204"/>
    </row>
    <row r="205" spans="4:8" x14ac:dyDescent="0.25">
      <c r="D205"/>
      <c r="E205"/>
      <c r="F205"/>
      <c r="G205"/>
      <c r="H205"/>
    </row>
    <row r="206" spans="4:8" x14ac:dyDescent="0.25">
      <c r="D206"/>
      <c r="E206"/>
      <c r="F206"/>
      <c r="G206"/>
      <c r="H206"/>
    </row>
    <row r="207" spans="4:8" x14ac:dyDescent="0.25">
      <c r="D207"/>
      <c r="E207"/>
      <c r="F207"/>
      <c r="G207"/>
      <c r="H207"/>
    </row>
    <row r="208" spans="4:8" x14ac:dyDescent="0.25">
      <c r="D208"/>
      <c r="E208"/>
      <c r="F208"/>
      <c r="G208"/>
      <c r="H208"/>
    </row>
  </sheetData>
  <mergeCells count="22">
    <mergeCell ref="B9:B12"/>
    <mergeCell ref="C9:C10"/>
    <mergeCell ref="D9:D10"/>
    <mergeCell ref="E9:E10"/>
    <mergeCell ref="F9:F10"/>
    <mergeCell ref="G9:G10"/>
    <mergeCell ref="C11:C12"/>
    <mergeCell ref="D11:D12"/>
    <mergeCell ref="E11:E12"/>
    <mergeCell ref="F11:F12"/>
    <mergeCell ref="G11:G12"/>
    <mergeCell ref="B5:B8"/>
    <mergeCell ref="G5:G6"/>
    <mergeCell ref="C5:C6"/>
    <mergeCell ref="C7:C8"/>
    <mergeCell ref="D7:D8"/>
    <mergeCell ref="E7:E8"/>
    <mergeCell ref="F7:F8"/>
    <mergeCell ref="G7:G8"/>
    <mergeCell ref="D5:D6"/>
    <mergeCell ref="E5:E6"/>
    <mergeCell ref="F5:F6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15"/>
  <sheetViews>
    <sheetView showGridLines="0" topLeftCell="B1" zoomScale="93" zoomScaleNormal="93" workbookViewId="0">
      <selection activeCell="G9" sqref="G9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  <col min="8" max="8" width="27" bestFit="1" customWidth="1"/>
  </cols>
  <sheetData>
    <row r="1" spans="2:7" x14ac:dyDescent="0.25">
      <c r="B1" s="1"/>
      <c r="C1" s="1"/>
      <c r="D1" s="1"/>
      <c r="E1" s="1"/>
      <c r="F1" s="1"/>
      <c r="G1" s="1"/>
    </row>
    <row r="3" spans="2:7" ht="56.25" customHeight="1" x14ac:dyDescent="0.25"/>
    <row r="4" spans="2:7" ht="21.75" thickBot="1" x14ac:dyDescent="0.3"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</row>
    <row r="5" spans="2:7" ht="15" customHeight="1" x14ac:dyDescent="0.25">
      <c r="B5" s="31">
        <v>43866</v>
      </c>
      <c r="C5" s="32" t="s">
        <v>57</v>
      </c>
      <c r="D5" s="31">
        <v>43881</v>
      </c>
      <c r="E5" s="32" t="s">
        <v>66</v>
      </c>
      <c r="F5" s="34" t="s">
        <v>36</v>
      </c>
      <c r="G5" s="30">
        <v>23000000</v>
      </c>
    </row>
    <row r="6" spans="2:7" ht="15" customHeight="1" x14ac:dyDescent="0.25">
      <c r="B6" s="31"/>
      <c r="C6" s="32"/>
      <c r="D6" s="32"/>
      <c r="E6" s="32"/>
      <c r="F6" s="34"/>
      <c r="G6" s="30"/>
    </row>
    <row r="7" spans="2:7" ht="15" customHeight="1" x14ac:dyDescent="0.25">
      <c r="B7" s="31"/>
      <c r="C7" s="32" t="s">
        <v>58</v>
      </c>
      <c r="D7" s="31"/>
      <c r="E7" s="32"/>
      <c r="F7" s="34"/>
      <c r="G7" s="30"/>
    </row>
    <row r="8" spans="2:7" ht="15" customHeight="1" x14ac:dyDescent="0.25">
      <c r="B8" s="31"/>
      <c r="C8" s="32"/>
      <c r="D8" s="32"/>
      <c r="E8" s="32"/>
      <c r="F8" s="34"/>
      <c r="G8" s="30"/>
    </row>
    <row r="9" spans="2:7" ht="21" x14ac:dyDescent="0.25">
      <c r="B9" s="2" t="s">
        <v>55</v>
      </c>
      <c r="C9" s="2"/>
      <c r="D9" s="2"/>
      <c r="E9" s="2"/>
      <c r="F9" s="2"/>
      <c r="G9" s="18">
        <f>SUM(G5:G8)</f>
        <v>23000000</v>
      </c>
    </row>
    <row r="14" spans="2:7" ht="15" customHeight="1" x14ac:dyDescent="0.25"/>
    <row r="15" spans="2:7" ht="15.75" customHeight="1" x14ac:dyDescent="0.25"/>
  </sheetData>
  <mergeCells count="11">
    <mergeCell ref="G5:G6"/>
    <mergeCell ref="C7:C8"/>
    <mergeCell ref="D7:D8"/>
    <mergeCell ref="E7:E8"/>
    <mergeCell ref="F7:F8"/>
    <mergeCell ref="G7:G8"/>
    <mergeCell ref="B5:B8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G28"/>
  <sheetViews>
    <sheetView showGridLines="0" topLeftCell="B1" zoomScale="91" zoomScaleNormal="91" workbookViewId="0">
      <selection activeCell="G25" sqref="G25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3" spans="2:7" ht="51.75" customHeight="1" x14ac:dyDescent="0.25"/>
    <row r="4" spans="2:7" ht="21.75" thickBot="1" x14ac:dyDescent="0.3"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</row>
    <row r="5" spans="2:7" ht="15" customHeight="1" x14ac:dyDescent="0.25">
      <c r="B5" s="39">
        <v>43816</v>
      </c>
      <c r="C5" s="41" t="s">
        <v>57</v>
      </c>
      <c r="D5" s="39"/>
      <c r="E5" s="41"/>
      <c r="F5" s="33"/>
      <c r="G5" s="40"/>
    </row>
    <row r="6" spans="2:7" ht="15" customHeight="1" x14ac:dyDescent="0.25">
      <c r="B6" s="31"/>
      <c r="C6" s="32"/>
      <c r="D6" s="32"/>
      <c r="E6" s="32"/>
      <c r="F6" s="34"/>
      <c r="G6" s="30"/>
    </row>
    <row r="7" spans="2:7" ht="15" customHeight="1" x14ac:dyDescent="0.25">
      <c r="B7" s="31"/>
      <c r="C7" s="32" t="s">
        <v>58</v>
      </c>
      <c r="D7" s="31">
        <v>43881</v>
      </c>
      <c r="E7" s="32" t="s">
        <v>66</v>
      </c>
      <c r="F7" s="34" t="s">
        <v>0</v>
      </c>
      <c r="G7" s="30">
        <v>200000000</v>
      </c>
    </row>
    <row r="8" spans="2:7" ht="15" customHeight="1" x14ac:dyDescent="0.25">
      <c r="B8" s="31"/>
      <c r="C8" s="32"/>
      <c r="D8" s="32"/>
      <c r="E8" s="32"/>
      <c r="F8" s="34"/>
      <c r="G8" s="30"/>
    </row>
    <row r="9" spans="2:7" ht="15" customHeight="1" x14ac:dyDescent="0.25">
      <c r="B9" s="35">
        <v>43770</v>
      </c>
      <c r="C9" s="36" t="s">
        <v>57</v>
      </c>
      <c r="D9" s="35">
        <v>43783</v>
      </c>
      <c r="E9" s="36" t="s">
        <v>66</v>
      </c>
      <c r="F9" s="38" t="s">
        <v>2</v>
      </c>
      <c r="G9" s="37">
        <v>194000000</v>
      </c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15" customHeight="1" x14ac:dyDescent="0.25">
      <c r="B11" s="35"/>
      <c r="C11" s="36" t="s">
        <v>58</v>
      </c>
      <c r="D11" s="35">
        <v>43783</v>
      </c>
      <c r="E11" s="36" t="s">
        <v>66</v>
      </c>
      <c r="F11" s="38" t="s">
        <v>1</v>
      </c>
      <c r="G11" s="37">
        <v>100000000</v>
      </c>
    </row>
    <row r="12" spans="2:7" ht="15" customHeight="1" x14ac:dyDescent="0.25">
      <c r="B12" s="35"/>
      <c r="C12" s="36"/>
      <c r="D12" s="36"/>
      <c r="E12" s="36"/>
      <c r="F12" s="38"/>
      <c r="G12" s="37"/>
    </row>
    <row r="13" spans="2:7" ht="15" customHeight="1" x14ac:dyDescent="0.25">
      <c r="B13" s="31">
        <v>43682</v>
      </c>
      <c r="C13" s="32" t="s">
        <v>57</v>
      </c>
      <c r="D13" s="31">
        <v>44427</v>
      </c>
      <c r="E13" s="32" t="s">
        <v>66</v>
      </c>
      <c r="F13" s="34" t="s">
        <v>4</v>
      </c>
      <c r="G13" s="30">
        <v>192000000</v>
      </c>
    </row>
    <row r="14" spans="2:7" ht="15" customHeight="1" x14ac:dyDescent="0.25">
      <c r="B14" s="31"/>
      <c r="C14" s="32"/>
      <c r="D14" s="32"/>
      <c r="E14" s="32"/>
      <c r="F14" s="34"/>
      <c r="G14" s="30"/>
    </row>
    <row r="15" spans="2:7" ht="15" customHeight="1" x14ac:dyDescent="0.25">
      <c r="B15" s="31"/>
      <c r="C15" s="32" t="s">
        <v>58</v>
      </c>
      <c r="D15" s="31"/>
      <c r="E15" s="32"/>
      <c r="F15" s="34"/>
      <c r="G15" s="30"/>
    </row>
    <row r="16" spans="2:7" ht="15" customHeight="1" x14ac:dyDescent="0.25">
      <c r="B16" s="31"/>
      <c r="C16" s="32"/>
      <c r="D16" s="32"/>
      <c r="E16" s="32"/>
      <c r="F16" s="34"/>
      <c r="G16" s="30"/>
    </row>
    <row r="17" spans="2:7" ht="15" customHeight="1" x14ac:dyDescent="0.25">
      <c r="B17" s="35">
        <v>43585</v>
      </c>
      <c r="C17" s="36" t="s">
        <v>57</v>
      </c>
      <c r="D17" s="35">
        <v>43602</v>
      </c>
      <c r="E17" s="36" t="s">
        <v>66</v>
      </c>
      <c r="F17" s="38" t="s">
        <v>5</v>
      </c>
      <c r="G17" s="37">
        <v>201000000</v>
      </c>
    </row>
    <row r="18" spans="2:7" ht="15" customHeight="1" x14ac:dyDescent="0.25">
      <c r="B18" s="35"/>
      <c r="C18" s="36"/>
      <c r="D18" s="36"/>
      <c r="E18" s="36"/>
      <c r="F18" s="38"/>
      <c r="G18" s="37"/>
    </row>
    <row r="19" spans="2:7" ht="15" customHeight="1" x14ac:dyDescent="0.25">
      <c r="B19" s="35"/>
      <c r="C19" s="36" t="s">
        <v>58</v>
      </c>
      <c r="D19" s="35"/>
      <c r="E19" s="36"/>
      <c r="F19" s="38"/>
      <c r="G19" s="37"/>
    </row>
    <row r="20" spans="2:7" ht="15" customHeight="1" x14ac:dyDescent="0.25">
      <c r="B20" s="35"/>
      <c r="C20" s="36"/>
      <c r="D20" s="36"/>
      <c r="E20" s="36"/>
      <c r="F20" s="38"/>
      <c r="G20" s="37"/>
    </row>
    <row r="21" spans="2:7" ht="15" customHeight="1" x14ac:dyDescent="0.25">
      <c r="B21" s="31">
        <v>43502</v>
      </c>
      <c r="C21" s="32" t="s">
        <v>57</v>
      </c>
      <c r="D21" s="31">
        <v>43521</v>
      </c>
      <c r="E21" s="32" t="s">
        <v>66</v>
      </c>
      <c r="F21" s="34" t="s">
        <v>6</v>
      </c>
      <c r="G21" s="30">
        <v>20000000</v>
      </c>
    </row>
    <row r="22" spans="2:7" ht="15" customHeight="1" x14ac:dyDescent="0.25">
      <c r="B22" s="31"/>
      <c r="C22" s="32"/>
      <c r="D22" s="32"/>
      <c r="E22" s="32"/>
      <c r="F22" s="34"/>
      <c r="G22" s="30"/>
    </row>
    <row r="23" spans="2:7" ht="15" customHeight="1" x14ac:dyDescent="0.25">
      <c r="B23" s="31"/>
      <c r="C23" s="32" t="s">
        <v>58</v>
      </c>
      <c r="D23" s="31"/>
      <c r="E23" s="32"/>
      <c r="F23" s="34"/>
      <c r="G23" s="30"/>
    </row>
    <row r="24" spans="2:7" ht="15" customHeight="1" x14ac:dyDescent="0.25">
      <c r="B24" s="31"/>
      <c r="C24" s="32"/>
      <c r="D24" s="32"/>
      <c r="E24" s="32"/>
      <c r="F24" s="34"/>
      <c r="G24" s="30"/>
    </row>
    <row r="25" spans="2:7" ht="21" x14ac:dyDescent="0.25">
      <c r="B25" s="2" t="s">
        <v>55</v>
      </c>
      <c r="C25" s="2"/>
      <c r="D25" s="2"/>
      <c r="E25" s="2"/>
      <c r="F25" s="2"/>
      <c r="G25" s="3">
        <f>SUM(G5:G24)</f>
        <v>907000000</v>
      </c>
    </row>
    <row r="27" spans="2:7" x14ac:dyDescent="0.25">
      <c r="G27" s="11"/>
    </row>
    <row r="28" spans="2:7" x14ac:dyDescent="0.25">
      <c r="G28" s="11"/>
    </row>
  </sheetData>
  <mergeCells count="55">
    <mergeCell ref="G21:G22"/>
    <mergeCell ref="C23:C24"/>
    <mergeCell ref="D23:D24"/>
    <mergeCell ref="E23:E24"/>
    <mergeCell ref="F23:F24"/>
    <mergeCell ref="G23:G24"/>
    <mergeCell ref="B21:B24"/>
    <mergeCell ref="C21:C22"/>
    <mergeCell ref="D21:D22"/>
    <mergeCell ref="E21:E22"/>
    <mergeCell ref="F21:F22"/>
    <mergeCell ref="G17:G18"/>
    <mergeCell ref="C19:C20"/>
    <mergeCell ref="D19:D20"/>
    <mergeCell ref="E19:E20"/>
    <mergeCell ref="F19:F20"/>
    <mergeCell ref="G19:G20"/>
    <mergeCell ref="B17:B20"/>
    <mergeCell ref="C17:C18"/>
    <mergeCell ref="D17:D18"/>
    <mergeCell ref="E17:E18"/>
    <mergeCell ref="F17:F18"/>
    <mergeCell ref="G13:G14"/>
    <mergeCell ref="C15:C16"/>
    <mergeCell ref="D15:D16"/>
    <mergeCell ref="E15:E16"/>
    <mergeCell ref="F15:F16"/>
    <mergeCell ref="G15:G16"/>
    <mergeCell ref="B13:B16"/>
    <mergeCell ref="C13:C14"/>
    <mergeCell ref="D13:D14"/>
    <mergeCell ref="E13:E14"/>
    <mergeCell ref="F13:F14"/>
    <mergeCell ref="F5:F6"/>
    <mergeCell ref="G5:G6"/>
    <mergeCell ref="F11:F12"/>
    <mergeCell ref="G11:G12"/>
    <mergeCell ref="B9:B12"/>
    <mergeCell ref="C9:C10"/>
    <mergeCell ref="D9:D10"/>
    <mergeCell ref="E9:E10"/>
    <mergeCell ref="C11:C12"/>
    <mergeCell ref="D11:D12"/>
    <mergeCell ref="E11:E12"/>
    <mergeCell ref="B5:B8"/>
    <mergeCell ref="C5:C6"/>
    <mergeCell ref="D5:D6"/>
    <mergeCell ref="E5:E6"/>
    <mergeCell ref="G7:G8"/>
    <mergeCell ref="G9:G10"/>
    <mergeCell ref="F9:F10"/>
    <mergeCell ref="C7:C8"/>
    <mergeCell ref="D7:D8"/>
    <mergeCell ref="E7:E8"/>
    <mergeCell ref="F7:F8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G25"/>
  <sheetViews>
    <sheetView showGridLines="0" topLeftCell="B1" zoomScale="93" zoomScaleNormal="93" workbookViewId="0">
      <selection activeCell="G21" sqref="G21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3" spans="2:7" ht="52.5" customHeight="1" x14ac:dyDescent="0.25"/>
    <row r="4" spans="2:7" ht="21.75" thickBot="1" x14ac:dyDescent="0.3"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</row>
    <row r="5" spans="2:7" ht="15" customHeight="1" x14ac:dyDescent="0.25">
      <c r="B5" s="39">
        <v>43402</v>
      </c>
      <c r="C5" s="41" t="s">
        <v>57</v>
      </c>
      <c r="D5" s="39">
        <v>43418</v>
      </c>
      <c r="E5" s="41" t="s">
        <v>66</v>
      </c>
      <c r="F5" s="33" t="s">
        <v>8</v>
      </c>
      <c r="G5" s="40">
        <v>75000000</v>
      </c>
    </row>
    <row r="6" spans="2:7" ht="15" customHeight="1" x14ac:dyDescent="0.25">
      <c r="B6" s="31"/>
      <c r="C6" s="32"/>
      <c r="D6" s="32"/>
      <c r="E6" s="32"/>
      <c r="F6" s="34"/>
      <c r="G6" s="30"/>
    </row>
    <row r="7" spans="2:7" ht="15" customHeight="1" x14ac:dyDescent="0.25">
      <c r="B7" s="31"/>
      <c r="C7" s="32" t="s">
        <v>58</v>
      </c>
      <c r="D7" s="31">
        <v>43418</v>
      </c>
      <c r="E7" s="32" t="s">
        <v>66</v>
      </c>
      <c r="F7" s="34" t="s">
        <v>9</v>
      </c>
      <c r="G7" s="30">
        <v>265000000</v>
      </c>
    </row>
    <row r="8" spans="2:7" ht="15" customHeight="1" x14ac:dyDescent="0.25">
      <c r="B8" s="31"/>
      <c r="C8" s="32"/>
      <c r="D8" s="32"/>
      <c r="E8" s="32"/>
      <c r="F8" s="34"/>
      <c r="G8" s="30"/>
    </row>
    <row r="9" spans="2:7" ht="15" customHeight="1" x14ac:dyDescent="0.25">
      <c r="B9" s="35">
        <v>43312</v>
      </c>
      <c r="C9" s="36" t="s">
        <v>57</v>
      </c>
      <c r="D9" s="35">
        <v>43318</v>
      </c>
      <c r="E9" s="36" t="s">
        <v>66</v>
      </c>
      <c r="F9" s="38" t="s">
        <v>10</v>
      </c>
      <c r="G9" s="37">
        <v>177000000</v>
      </c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15" customHeight="1" x14ac:dyDescent="0.25">
      <c r="B11" s="35"/>
      <c r="C11" s="36" t="s">
        <v>58</v>
      </c>
      <c r="D11" s="35"/>
      <c r="E11" s="36"/>
      <c r="F11" s="38"/>
      <c r="G11" s="37"/>
    </row>
    <row r="12" spans="2:7" ht="15" customHeight="1" x14ac:dyDescent="0.25">
      <c r="B12" s="35"/>
      <c r="C12" s="36"/>
      <c r="D12" s="36"/>
      <c r="E12" s="36"/>
      <c r="F12" s="38"/>
      <c r="G12" s="37"/>
    </row>
    <row r="13" spans="2:7" ht="15" customHeight="1" x14ac:dyDescent="0.25">
      <c r="B13" s="46">
        <v>43215</v>
      </c>
      <c r="C13" s="47" t="s">
        <v>57</v>
      </c>
      <c r="D13" s="46">
        <v>43223</v>
      </c>
      <c r="E13" s="47" t="s">
        <v>66</v>
      </c>
      <c r="F13" s="48" t="s">
        <v>11</v>
      </c>
      <c r="G13" s="45">
        <v>152000000</v>
      </c>
    </row>
    <row r="14" spans="2:7" ht="15" customHeight="1" x14ac:dyDescent="0.25">
      <c r="B14" s="46"/>
      <c r="C14" s="47"/>
      <c r="D14" s="47"/>
      <c r="E14" s="47"/>
      <c r="F14" s="48"/>
      <c r="G14" s="45"/>
    </row>
    <row r="15" spans="2:7" ht="15" customHeight="1" x14ac:dyDescent="0.25">
      <c r="B15" s="46"/>
      <c r="C15" s="47" t="s">
        <v>58</v>
      </c>
      <c r="D15" s="46"/>
      <c r="E15" s="47"/>
      <c r="F15" s="48"/>
      <c r="G15" s="45"/>
    </row>
    <row r="16" spans="2:7" ht="15" customHeight="1" x14ac:dyDescent="0.25">
      <c r="B16" s="46"/>
      <c r="C16" s="47"/>
      <c r="D16" s="47"/>
      <c r="E16" s="47"/>
      <c r="F16" s="48"/>
      <c r="G16" s="45"/>
    </row>
    <row r="17" spans="2:7" ht="15" customHeight="1" x14ac:dyDescent="0.25">
      <c r="B17" s="35">
        <v>43446</v>
      </c>
      <c r="C17" s="36" t="s">
        <v>57</v>
      </c>
      <c r="D17" s="35">
        <v>43518</v>
      </c>
      <c r="E17" s="36" t="s">
        <v>66</v>
      </c>
      <c r="F17" s="38" t="s">
        <v>7</v>
      </c>
      <c r="G17" s="37">
        <v>125000000</v>
      </c>
    </row>
    <row r="18" spans="2:7" ht="15" customHeight="1" x14ac:dyDescent="0.25">
      <c r="B18" s="35"/>
      <c r="C18" s="36"/>
      <c r="D18" s="36"/>
      <c r="E18" s="36"/>
      <c r="F18" s="38"/>
      <c r="G18" s="37"/>
    </row>
    <row r="19" spans="2:7" ht="15" customHeight="1" x14ac:dyDescent="0.25">
      <c r="B19" s="35"/>
      <c r="C19" s="36" t="s">
        <v>58</v>
      </c>
      <c r="D19" s="35">
        <v>43518</v>
      </c>
      <c r="E19" s="36" t="s">
        <v>66</v>
      </c>
      <c r="F19" s="38" t="s">
        <v>7</v>
      </c>
      <c r="G19" s="37">
        <v>125000000</v>
      </c>
    </row>
    <row r="20" spans="2:7" ht="15" customHeight="1" x14ac:dyDescent="0.25">
      <c r="B20" s="35"/>
      <c r="C20" s="36"/>
      <c r="D20" s="36"/>
      <c r="E20" s="36"/>
      <c r="F20" s="38"/>
      <c r="G20" s="37"/>
    </row>
    <row r="21" spans="2:7" ht="21" x14ac:dyDescent="0.25">
      <c r="B21" s="2" t="s">
        <v>55</v>
      </c>
      <c r="C21" s="2"/>
      <c r="D21" s="2"/>
      <c r="E21" s="2"/>
      <c r="F21" s="2"/>
      <c r="G21" s="5">
        <f>SUM(G5:G20)</f>
        <v>919000000</v>
      </c>
    </row>
    <row r="24" spans="2:7" x14ac:dyDescent="0.25">
      <c r="G24" s="11"/>
    </row>
    <row r="25" spans="2:7" x14ac:dyDescent="0.25">
      <c r="G25" s="11"/>
    </row>
  </sheetData>
  <mergeCells count="44">
    <mergeCell ref="G17:G18"/>
    <mergeCell ref="G13:G14"/>
    <mergeCell ref="C15:C16"/>
    <mergeCell ref="D15:D16"/>
    <mergeCell ref="B17:B20"/>
    <mergeCell ref="C17:C18"/>
    <mergeCell ref="D17:D18"/>
    <mergeCell ref="E17:E18"/>
    <mergeCell ref="F17:F18"/>
    <mergeCell ref="C19:C20"/>
    <mergeCell ref="D19:D20"/>
    <mergeCell ref="E19:E20"/>
    <mergeCell ref="F19:F20"/>
    <mergeCell ref="G19:G20"/>
    <mergeCell ref="E15:E16"/>
    <mergeCell ref="F15:F16"/>
    <mergeCell ref="G15:G16"/>
    <mergeCell ref="B13:B16"/>
    <mergeCell ref="C13:C14"/>
    <mergeCell ref="D13:D14"/>
    <mergeCell ref="E13:E14"/>
    <mergeCell ref="F13:F14"/>
    <mergeCell ref="F5:F6"/>
    <mergeCell ref="G5:G6"/>
    <mergeCell ref="F11:F12"/>
    <mergeCell ref="G11:G12"/>
    <mergeCell ref="B9:B12"/>
    <mergeCell ref="C9:C10"/>
    <mergeCell ref="D9:D10"/>
    <mergeCell ref="E9:E10"/>
    <mergeCell ref="C11:C12"/>
    <mergeCell ref="D11:D12"/>
    <mergeCell ref="E11:E12"/>
    <mergeCell ref="B5:B8"/>
    <mergeCell ref="C5:C6"/>
    <mergeCell ref="D5:D6"/>
    <mergeCell ref="E5:E6"/>
    <mergeCell ref="G7:G8"/>
    <mergeCell ref="G9:G10"/>
    <mergeCell ref="F9:F10"/>
    <mergeCell ref="C7:C8"/>
    <mergeCell ref="D7:D8"/>
    <mergeCell ref="E7:E8"/>
    <mergeCell ref="F7:F8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8c95a-50bb-44da-84ea-81cd01b9afb1">
      <Terms xmlns="http://schemas.microsoft.com/office/infopath/2007/PartnerControls"/>
    </lcf76f155ced4ddcb4097134ff3c332f>
    <TaxCatchAll xmlns="c2a8de2d-5f95-4ccc-8941-e9171fb755b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3D3305F71C44D8F1E2682F5CC81CE" ma:contentTypeVersion="19" ma:contentTypeDescription="Crie um novo documento." ma:contentTypeScope="" ma:versionID="5f58d54d5db91e34b87498126cf51abe">
  <xsd:schema xmlns:xsd="http://www.w3.org/2001/XMLSchema" xmlns:xs="http://www.w3.org/2001/XMLSchema" xmlns:p="http://schemas.microsoft.com/office/2006/metadata/properties" xmlns:ns2="5d88c95a-50bb-44da-84ea-81cd01b9afb1" xmlns:ns3="c2a8de2d-5f95-4ccc-8941-e9171fb755b0" targetNamespace="http://schemas.microsoft.com/office/2006/metadata/properties" ma:root="true" ma:fieldsID="309cc1f956d4247475cd969c8348f899" ns2:_="" ns3:_="">
    <xsd:import namespace="5d88c95a-50bb-44da-84ea-81cd01b9afb1"/>
    <xsd:import namespace="c2a8de2d-5f95-4ccc-8941-e9171fb755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8c95a-50bb-44da-84ea-81cd01b9af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804237c4-8cb8-474a-b186-90305d2cd3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8de2d-5f95-4ccc-8941-e9171fb755b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0a774fc-39c4-4bef-a953-b224e6ca88d1}" ma:internalName="TaxCatchAll" ma:showField="CatchAllData" ma:web="c2a8de2d-5f95-4ccc-8941-e9171fb755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F0F699-742F-4263-BE85-98FF06648CC9}">
  <ds:schemaRefs>
    <ds:schemaRef ds:uri="http://schemas.microsoft.com/office/2006/metadata/properties"/>
    <ds:schemaRef ds:uri="http://schemas.microsoft.com/office/infopath/2007/PartnerControls"/>
    <ds:schemaRef ds:uri="5d88c95a-50bb-44da-84ea-81cd01b9afb1"/>
    <ds:schemaRef ds:uri="c2a8de2d-5f95-4ccc-8941-e9171fb755b0"/>
  </ds:schemaRefs>
</ds:datastoreItem>
</file>

<file path=customXml/itemProps2.xml><?xml version="1.0" encoding="utf-8"?>
<ds:datastoreItem xmlns:ds="http://schemas.openxmlformats.org/officeDocument/2006/customXml" ds:itemID="{9F450CD1-F604-4171-9C72-998712B9F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8c95a-50bb-44da-84ea-81cd01b9afb1"/>
    <ds:schemaRef ds:uri="c2a8de2d-5f95-4ccc-8941-e9171fb755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D9D786-E029-48B7-9A08-F699408187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24</vt:i4>
      </vt:variant>
    </vt:vector>
  </HeadingPairs>
  <TitlesOfParts>
    <vt:vector size="24" baseType="lpstr">
      <vt:lpstr>Total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Paulo Ribeiro Silva</dc:creator>
  <cp:lastModifiedBy>Gabriela Almeida Junqueira</cp:lastModifiedBy>
  <dcterms:created xsi:type="dcterms:W3CDTF">2021-11-18T14:03:34Z</dcterms:created>
  <dcterms:modified xsi:type="dcterms:W3CDTF">2025-11-04T11:43:15Z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0x0101004583D3305F71C44D8F1E2682F5CC81CE</vt:lpwstr>
  </property>
  <property fmtid="{D5CDD505-2E9C-101B-9397-08002B2CF9AE}" pid="3" name="MediaServiceImageTags">
    <vt:lpwstr/>
  </property>
</Properties>
</file>