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klabin.sharepoint.com/teams/RelaescomInvestidores705/Documentos Compartilhados/6. Release/2023/4T23/6 - Planilhas do site/"/>
    </mc:Choice>
  </mc:AlternateContent>
  <xr:revisionPtr revIDLastSave="137" documentId="11_8456B7058B10DD95A8AECF4D81915AF865E8A317" xr6:coauthVersionLast="47" xr6:coauthVersionMax="47" xr10:uidLastSave="{C9DC97E4-62DD-4FEB-A2BE-5A9D2243B055}"/>
  <bookViews>
    <workbookView xWindow="-120" yWindow="-120" windowWidth="20730" windowHeight="11160" firstSheet="1" activeTab="12" xr2:uid="{00000000-000D-0000-FFFF-FFFF00000000}"/>
  </bookViews>
  <sheets>
    <sheet name="Total" sheetId="21" r:id="rId1"/>
    <sheet name="2023" sheetId="23" r:id="rId2"/>
    <sheet name="2022" sheetId="22" r:id="rId3"/>
    <sheet name="2021" sheetId="1" r:id="rId4"/>
    <sheet name="2020" sheetId="2" r:id="rId5"/>
    <sheet name="2019" sheetId="3" r:id="rId6"/>
    <sheet name="2018" sheetId="4" r:id="rId7"/>
    <sheet name="2017" sheetId="5" r:id="rId8"/>
    <sheet name="2016" sheetId="6" r:id="rId9"/>
    <sheet name="2015" sheetId="7" r:id="rId10"/>
    <sheet name="2014" sheetId="8" r:id="rId11"/>
    <sheet name="2013" sheetId="9" r:id="rId12"/>
    <sheet name="2012" sheetId="10" r:id="rId13"/>
    <sheet name="2011" sheetId="11" r:id="rId14"/>
    <sheet name="2010" sheetId="12" r:id="rId15"/>
    <sheet name="2009" sheetId="15" r:id="rId16"/>
    <sheet name="2008" sheetId="16" r:id="rId17"/>
    <sheet name="2007" sheetId="13" r:id="rId18"/>
    <sheet name="2006" sheetId="14" r:id="rId19"/>
    <sheet name="2005" sheetId="17" r:id="rId20"/>
    <sheet name="2004" sheetId="19" r:id="rId21"/>
    <sheet name="2003" sheetId="20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21" l="1"/>
  <c r="V11" i="21"/>
  <c r="G22" i="23"/>
  <c r="V9" i="21"/>
  <c r="G13" i="1" l="1"/>
  <c r="G25" i="22" l="1"/>
  <c r="G25" i="3" l="1"/>
  <c r="G7" i="20" l="1"/>
  <c r="G11" i="19"/>
  <c r="G11" i="17"/>
  <c r="G11" i="14"/>
  <c r="G11" i="13"/>
  <c r="G11" i="16"/>
  <c r="G11" i="15"/>
  <c r="G11" i="12"/>
  <c r="G15" i="11"/>
  <c r="G15" i="10" l="1"/>
  <c r="G15" i="9"/>
  <c r="G15" i="8"/>
  <c r="G15" i="7"/>
  <c r="G23" i="6"/>
  <c r="G23" i="5"/>
  <c r="G21" i="4"/>
  <c r="G9" i="2" l="1"/>
</calcChain>
</file>

<file path=xl/sharedStrings.xml><?xml version="1.0" encoding="utf-8"?>
<sst xmlns="http://schemas.openxmlformats.org/spreadsheetml/2006/main" count="417" uniqueCount="77">
  <si>
    <t>Data da Reunião</t>
  </si>
  <si>
    <t>Tipo de Provento</t>
  </si>
  <si>
    <t>Valor Bruto Pago</t>
  </si>
  <si>
    <t>Tipo de Ação</t>
  </si>
  <si>
    <t>Proventos por ação</t>
  </si>
  <si>
    <t>Dividendos</t>
  </si>
  <si>
    <t>JCP</t>
  </si>
  <si>
    <t>P/AÇÃO
P/UNIT</t>
  </si>
  <si>
    <t>R$0,03794938081
R$ 0,18974690405</t>
  </si>
  <si>
    <t>R$ 0,01897455375
R$ 0,09487276875</t>
  </si>
  <si>
    <t>R$ 0,03681063428
R$ 0,18405317140</t>
  </si>
  <si>
    <t>-</t>
  </si>
  <si>
    <t>R$ 0,0364311432
R$ 0,1821557160</t>
  </si>
  <si>
    <t>R$ 0,03813885297
R$ 0,19069426485</t>
  </si>
  <si>
    <t>R$ 0,00379996353
R$ 0,01899981765</t>
  </si>
  <si>
    <t>R$ 0,02374965800
R$ 0,11874828998</t>
  </si>
  <si>
    <t>R$ 0,01424986323
R$ 0,07124931615</t>
  </si>
  <si>
    <t>RS$ 0,05034951675
R$  0,25174758375</t>
  </si>
  <si>
    <t>R$ 0,03362952000 
R$ 0,16814758000</t>
  </si>
  <si>
    <t>R$0,02887958 
R$ 0,14439792</t>
  </si>
  <si>
    <t>R$ 0,03253351
R$ 0,16266757</t>
  </si>
  <si>
    <t>R$ 0,003930533 
R$ 0,019652666</t>
  </si>
  <si>
    <t>R$ 0,022054659
R$ 0,110273293</t>
  </si>
  <si>
    <t>R$ 0,01093268
R$ 0,05466342</t>
  </si>
  <si>
    <t>R$ 0,01266505
R$ 0,06332525</t>
  </si>
  <si>
    <t>R$ 0,02842498
R$ 0,14212490</t>
  </si>
  <si>
    <t>R$ 0,02555
R$ 0,12776</t>
  </si>
  <si>
    <t>R$ 0,02358
R$ 0,11791</t>
  </si>
  <si>
    <t>R$ 0,02237227
R$ 0,11186135</t>
  </si>
  <si>
    <t>R$ 0,02621
R$ 0,1311</t>
  </si>
  <si>
    <t>R$ 0,02293
R$ 0,1146</t>
  </si>
  <si>
    <t>R$ 0,03734
R$ 0,1867</t>
  </si>
  <si>
    <t>R$ 0,02227
R$ 0,11136</t>
  </si>
  <si>
    <t>R$ 0,01965
R$ 0,09826</t>
  </si>
  <si>
    <t>R$ 0,03318
R$ 0,16590</t>
  </si>
  <si>
    <t>R$ 0,09833
R$ 0,49165</t>
  </si>
  <si>
    <t>R$ 0,08998
R$ 0,09898</t>
  </si>
  <si>
    <t>R$ 0,14821
R$ 0,16303</t>
  </si>
  <si>
    <t>R$ 0,03275444
R$ 0,16377222</t>
  </si>
  <si>
    <t>R$ 0,08052
R$ 0,08857</t>
  </si>
  <si>
    <t>R$ 0,08478
R$ 0,09326</t>
  </si>
  <si>
    <t>R$0,05462280763
R$0,27311403815</t>
  </si>
  <si>
    <t>R$0,01857175459
R$0,09285877295</t>
  </si>
  <si>
    <t>R$0,06864291793 R$0,34321458965</t>
  </si>
  <si>
    <t>R$ 0,00436417970 R$ 0,02182089850</t>
  </si>
  <si>
    <t>P/ORD.
P/PREF.</t>
  </si>
  <si>
    <t>R$ 0,07385
R$ 0,08124</t>
  </si>
  <si>
    <t>R$ 0,12171
R$ 0,13388</t>
  </si>
  <si>
    <t>R$ 0,04880
R$ 0,05368</t>
  </si>
  <si>
    <t>R$ 0,05213
R$ 0,05734</t>
  </si>
  <si>
    <t>R$ 0,05822
R$ 0,06404</t>
  </si>
  <si>
    <t>R$ 0,08651
R$ 0,09516</t>
  </si>
  <si>
    <t>R$ 0,05943
R$ 0,06537</t>
  </si>
  <si>
    <t>R$ 0,03420
R$ 0,03762</t>
  </si>
  <si>
    <t>R$ 0,12484
R$ 0,13732</t>
  </si>
  <si>
    <t>R$ 0,17997
R$ 0,19797</t>
  </si>
  <si>
    <t>R$ 0,11418
R$ 0,12560</t>
  </si>
  <si>
    <t>R$ 0,12391
R$ 0,13630</t>
  </si>
  <si>
    <t>R$ 0,07289
R$ 0,08018</t>
  </si>
  <si>
    <t>R$ 0,10279
R$ 0,11307</t>
  </si>
  <si>
    <t>R$ 0,09205
R$ 0,10126</t>
  </si>
  <si>
    <t>R$ 0,07671
R$ 0,08438</t>
  </si>
  <si>
    <t>R$ 0,20279
R$ 0,22527</t>
  </si>
  <si>
    <t>R$ 0,06891
R$ 0,07425</t>
  </si>
  <si>
    <t>Ano</t>
  </si>
  <si>
    <t>Total</t>
  </si>
  <si>
    <t>Visão Competência*</t>
  </si>
  <si>
    <t>Data inicial de Pagamento</t>
  </si>
  <si>
    <t>R$0,06288336440 R$0,31441682200</t>
  </si>
  <si>
    <t>R$ 0,07251721508</t>
  </si>
  <si>
    <t>R$ 0,36258607540</t>
  </si>
  <si>
    <t>R$0,05107167489 R$0,25535837445</t>
  </si>
  <si>
    <t>R$0,04016669092 R$0,20083345460</t>
  </si>
  <si>
    <t>R$0,00654303957 R$0,03271519785</t>
  </si>
  <si>
    <t>R$0,06270412925 R$0,31352064625</t>
  </si>
  <si>
    <t>R$0,07053934065 R$0,35269670325</t>
  </si>
  <si>
    <t>R$ 0,05782468296
R$ 0,28912341480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</si>
</sst>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000000000;[Red]\-&quot;R$&quot;\ #,##0.00000000000"/>
    <numFmt numFmtId="165" formatCode="&quot;R$&quot;\ #,##0.00000000;[Red]\-&quot;R$&quot;\ #,##0.0000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34998626667073579"/>
      <name val="Open Sans"/>
      <family val="2"/>
    </font>
    <font>
      <b/>
      <sz val="14"/>
      <color theme="0"/>
      <name val="Open Sans"/>
      <family val="2"/>
    </font>
    <font>
      <b/>
      <sz val="11"/>
      <color theme="1" tint="0.249977111117893"/>
      <name val="Open Sans"/>
      <family val="2"/>
    </font>
    <font>
      <b/>
      <sz val="12"/>
      <color theme="0"/>
      <name val="Open Sans"/>
      <family val="2"/>
    </font>
    <font>
      <sz val="11"/>
      <color theme="1" tint="0.24997711111789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09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FF00"/>
      </bottom>
      <diagonal/>
    </border>
    <border>
      <left/>
      <right/>
      <top style="medium">
        <color rgb="FF00FF00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indent="1"/>
    </xf>
    <xf numFmtId="44" fontId="4" fillId="4" borderId="0" xfId="2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left" vertical="center" indent="1"/>
    </xf>
    <xf numFmtId="44" fontId="5" fillId="3" borderId="0" xfId="2" applyFont="1" applyFill="1" applyBorder="1" applyAlignment="1">
      <alignment horizontal="left" vertical="center"/>
    </xf>
    <xf numFmtId="44" fontId="0" fillId="0" borderId="0" xfId="2" applyFont="1"/>
    <xf numFmtId="0" fontId="6" fillId="4" borderId="1" xfId="0" applyFont="1" applyFill="1" applyBorder="1" applyAlignment="1">
      <alignment horizontal="center" vertical="center"/>
    </xf>
    <xf numFmtId="8" fontId="0" fillId="0" borderId="0" xfId="0" applyNumberFormat="1"/>
    <xf numFmtId="44" fontId="5" fillId="2" borderId="0" xfId="2" applyFont="1" applyFill="1" applyBorder="1" applyAlignment="1">
      <alignment horizontal="left" vertical="center"/>
    </xf>
    <xf numFmtId="44" fontId="5" fillId="3" borderId="0" xfId="2" applyFont="1" applyFill="1" applyBorder="1" applyAlignment="1">
      <alignment horizontal="center" vertical="center"/>
    </xf>
    <xf numFmtId="44" fontId="5" fillId="2" borderId="0" xfId="2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43" fontId="5" fillId="3" borderId="0" xfId="3" applyFont="1" applyFill="1" applyBorder="1" applyAlignment="1">
      <alignment horizontal="center" vertical="center"/>
    </xf>
    <xf numFmtId="43" fontId="5" fillId="2" borderId="0" xfId="3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8" fontId="5" fillId="2" borderId="0" xfId="2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2" fontId="0" fillId="0" borderId="0" xfId="0" applyNumberFormat="1"/>
    <xf numFmtId="165" fontId="0" fillId="0" borderId="0" xfId="0" applyNumberFormat="1"/>
    <xf numFmtId="8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8" fontId="3" fillId="3" borderId="0" xfId="0" applyNumberFormat="1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8" fontId="5" fillId="3" borderId="0" xfId="2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9525</xdr:rowOff>
    </xdr:from>
    <xdr:to>
      <xdr:col>0</xdr:col>
      <xdr:colOff>947737</xdr:colOff>
      <xdr:row>4</xdr:row>
      <xdr:rowOff>46921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00025"/>
          <a:ext cx="738187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11</xdr:col>
      <xdr:colOff>5942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495425" y="0"/>
          <a:ext cx="14674442" cy="1362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1485899</xdr:colOff>
      <xdr:row>0</xdr:row>
      <xdr:rowOff>0</xdr:rowOff>
    </xdr:from>
    <xdr:to>
      <xdr:col>21</xdr:col>
      <xdr:colOff>1524000</xdr:colOff>
      <xdr:row>6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6163924" y="0"/>
          <a:ext cx="16316326" cy="1362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9719</xdr:colOff>
      <xdr:row>1</xdr:row>
      <xdr:rowOff>18673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2321" y="0"/>
          <a:ext cx="1127449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317500</xdr:rowOff>
    </xdr:from>
    <xdr:to>
      <xdr:col>8</xdr:col>
      <xdr:colOff>266648</xdr:colOff>
      <xdr:row>0</xdr:row>
      <xdr:rowOff>926396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3790" y="317500"/>
          <a:ext cx="748019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333375</xdr:rowOff>
    </xdr:from>
    <xdr:to>
      <xdr:col>8</xdr:col>
      <xdr:colOff>324003</xdr:colOff>
      <xdr:row>0</xdr:row>
      <xdr:rowOff>942271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333375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606069</xdr:colOff>
      <xdr:row>0</xdr:row>
      <xdr:rowOff>10702</xdr:rowOff>
    </xdr:from>
    <xdr:to>
      <xdr:col>7</xdr:col>
      <xdr:colOff>9525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6069" y="10702"/>
          <a:ext cx="11281131" cy="109419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9525"/>
          <a:ext cx="112776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419100</xdr:rowOff>
    </xdr:from>
    <xdr:to>
      <xdr:col>8</xdr:col>
      <xdr:colOff>279099</xdr:colOff>
      <xdr:row>0</xdr:row>
      <xdr:rowOff>1027996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0550" y="4191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47625"/>
          <a:ext cx="112776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0</xdr:row>
      <xdr:rowOff>485775</xdr:rowOff>
    </xdr:from>
    <xdr:to>
      <xdr:col>8</xdr:col>
      <xdr:colOff>250524</xdr:colOff>
      <xdr:row>0</xdr:row>
      <xdr:rowOff>1094671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13758</xdr:colOff>
      <xdr:row>0</xdr:row>
      <xdr:rowOff>0</xdr:rowOff>
    </xdr:from>
    <xdr:to>
      <xdr:col>7</xdr:col>
      <xdr:colOff>21166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27591" y="0"/>
          <a:ext cx="12019492" cy="1092039"/>
        </a:xfrm>
        <a:prstGeom prst="rect">
          <a:avLst/>
        </a:prstGeom>
      </xdr:spPr>
    </xdr:pic>
    <xdr:clientData/>
  </xdr:twoCellAnchor>
  <xdr:twoCellAnchor editAs="oneCell">
    <xdr:from>
      <xdr:col>7</xdr:col>
      <xdr:colOff>148167</xdr:colOff>
      <xdr:row>0</xdr:row>
      <xdr:rowOff>423333</xdr:rowOff>
    </xdr:from>
    <xdr:to>
      <xdr:col>8</xdr:col>
      <xdr:colOff>280158</xdr:colOff>
      <xdr:row>0</xdr:row>
      <xdr:rowOff>1032229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4084" y="423333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11481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2011025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0</xdr:row>
      <xdr:rowOff>428625</xdr:rowOff>
    </xdr:from>
    <xdr:to>
      <xdr:col>8</xdr:col>
      <xdr:colOff>260049</xdr:colOff>
      <xdr:row>0</xdr:row>
      <xdr:rowOff>1037521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4925" y="42862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9526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2011026" cy="1104900"/>
        </a:xfrm>
        <a:prstGeom prst="rect">
          <a:avLst/>
        </a:prstGeom>
      </xdr:spPr>
    </xdr:pic>
    <xdr:clientData/>
  </xdr:twoCellAnchor>
  <xdr:twoCellAnchor editAs="oneCell">
    <xdr:from>
      <xdr:col>7</xdr:col>
      <xdr:colOff>194596</xdr:colOff>
      <xdr:row>0</xdr:row>
      <xdr:rowOff>378951</xdr:rowOff>
    </xdr:from>
    <xdr:to>
      <xdr:col>8</xdr:col>
      <xdr:colOff>325904</xdr:colOff>
      <xdr:row>0</xdr:row>
      <xdr:rowOff>987847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2661" y="37895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19049</xdr:colOff>
      <xdr:row>1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1963399" cy="1114424"/>
        </a:xfrm>
        <a:prstGeom prst="rect">
          <a:avLst/>
        </a:prstGeom>
      </xdr:spPr>
    </xdr:pic>
    <xdr:clientData/>
  </xdr:twoCellAnchor>
  <xdr:twoCellAnchor editAs="oneCell">
    <xdr:from>
      <xdr:col>7</xdr:col>
      <xdr:colOff>160421</xdr:colOff>
      <xdr:row>0</xdr:row>
      <xdr:rowOff>381000</xdr:rowOff>
    </xdr:from>
    <xdr:to>
      <xdr:col>8</xdr:col>
      <xdr:colOff>294640</xdr:colOff>
      <xdr:row>0</xdr:row>
      <xdr:rowOff>989896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3395" y="3810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7</xdr:col>
      <xdr:colOff>7726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9126" y="0"/>
          <a:ext cx="119997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172642</xdr:colOff>
      <xdr:row>0</xdr:row>
      <xdr:rowOff>337344</xdr:rowOff>
    </xdr:from>
    <xdr:to>
      <xdr:col>8</xdr:col>
      <xdr:colOff>313231</xdr:colOff>
      <xdr:row>0</xdr:row>
      <xdr:rowOff>946240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3423" y="337344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9525</xdr:colOff>
      <xdr:row>1</xdr:row>
      <xdr:rowOff>11481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163299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390525</xdr:rowOff>
    </xdr:from>
    <xdr:to>
      <xdr:col>8</xdr:col>
      <xdr:colOff>288624</xdr:colOff>
      <xdr:row>0</xdr:row>
      <xdr:rowOff>999421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9075" y="39052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325622" cy="1055290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10467</xdr:colOff>
      <xdr:row>0</xdr:row>
      <xdr:rowOff>0</xdr:rowOff>
    </xdr:from>
    <xdr:to>
      <xdr:col>7</xdr:col>
      <xdr:colOff>10467</xdr:colOff>
      <xdr:row>0</xdr:row>
      <xdr:rowOff>1087806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7555" y="0"/>
          <a:ext cx="12005687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167473</xdr:colOff>
      <xdr:row>0</xdr:row>
      <xdr:rowOff>345412</xdr:rowOff>
    </xdr:from>
    <xdr:to>
      <xdr:col>8</xdr:col>
      <xdr:colOff>306209</xdr:colOff>
      <xdr:row>0</xdr:row>
      <xdr:rowOff>954308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80248" y="345412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590550" y="0"/>
          <a:ext cx="12030075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399435</xdr:rowOff>
    </xdr:from>
    <xdr:to>
      <xdr:col>8</xdr:col>
      <xdr:colOff>264453</xdr:colOff>
      <xdr:row>0</xdr:row>
      <xdr:rowOff>1008331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51210" y="39943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0"/>
          <a:ext cx="12021052" cy="1084798"/>
        </a:xfrm>
        <a:prstGeom prst="rect">
          <a:avLst/>
        </a:prstGeom>
      </xdr:spPr>
    </xdr:pic>
    <xdr:clientData/>
  </xdr:twoCellAnchor>
  <xdr:twoCellAnchor editAs="oneCell">
    <xdr:from>
      <xdr:col>7</xdr:col>
      <xdr:colOff>208193</xdr:colOff>
      <xdr:row>0</xdr:row>
      <xdr:rowOff>324971</xdr:rowOff>
    </xdr:from>
    <xdr:to>
      <xdr:col>8</xdr:col>
      <xdr:colOff>348900</xdr:colOff>
      <xdr:row>0</xdr:row>
      <xdr:rowOff>933867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4811" y="32497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325622" cy="1055290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1330782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3750" y="297657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1296855" cy="1065370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72420" y="389194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9526</xdr:colOff>
      <xdr:row>3</xdr:row>
      <xdr:rowOff>13493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7088" y="0"/>
          <a:ext cx="11282520" cy="1049729"/>
        </a:xfrm>
        <a:prstGeom prst="rect">
          <a:avLst/>
        </a:prstGeom>
      </xdr:spPr>
    </xdr:pic>
    <xdr:clientData/>
  </xdr:twoCellAnchor>
  <xdr:twoCellAnchor editAs="oneCell">
    <xdr:from>
      <xdr:col>7</xdr:col>
      <xdr:colOff>125604</xdr:colOff>
      <xdr:row>2</xdr:row>
      <xdr:rowOff>0</xdr:rowOff>
    </xdr:from>
    <xdr:to>
      <xdr:col>8</xdr:col>
      <xdr:colOff>256703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5686" y="376813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10242</xdr:colOff>
      <xdr:row>3</xdr:row>
      <xdr:rowOff>1979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6" y="0"/>
          <a:ext cx="11276371" cy="1056898"/>
        </a:xfrm>
        <a:prstGeom prst="rect">
          <a:avLst/>
        </a:prstGeom>
      </xdr:spPr>
    </xdr:pic>
    <xdr:clientData/>
  </xdr:twoCellAnchor>
  <xdr:twoCellAnchor editAs="oneCell">
    <xdr:from>
      <xdr:col>7</xdr:col>
      <xdr:colOff>102419</xdr:colOff>
      <xdr:row>2</xdr:row>
      <xdr:rowOff>20484</xdr:rowOff>
    </xdr:from>
    <xdr:to>
      <xdr:col>8</xdr:col>
      <xdr:colOff>231006</xdr:colOff>
      <xdr:row>2</xdr:row>
      <xdr:rowOff>629380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3064" y="409678"/>
          <a:ext cx="743103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7</xdr:col>
      <xdr:colOff>10027</xdr:colOff>
      <xdr:row>1</xdr:row>
      <xdr:rowOff>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19050"/>
          <a:ext cx="11279606" cy="1085473"/>
        </a:xfrm>
        <a:prstGeom prst="rect">
          <a:avLst/>
        </a:prstGeom>
      </xdr:spPr>
    </xdr:pic>
    <xdr:clientData/>
  </xdr:twoCellAnchor>
  <xdr:twoCellAnchor editAs="oneCell">
    <xdr:from>
      <xdr:col>7</xdr:col>
      <xdr:colOff>100263</xdr:colOff>
      <xdr:row>0</xdr:row>
      <xdr:rowOff>350921</xdr:rowOff>
    </xdr:from>
    <xdr:to>
      <xdr:col>8</xdr:col>
      <xdr:colOff>233766</xdr:colOff>
      <xdr:row>0</xdr:row>
      <xdr:rowOff>959817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1447" y="350921"/>
          <a:ext cx="745108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272143</xdr:colOff>
      <xdr:row>0</xdr:row>
      <xdr:rowOff>387280</xdr:rowOff>
    </xdr:from>
    <xdr:to>
      <xdr:col>8</xdr:col>
      <xdr:colOff>408158</xdr:colOff>
      <xdr:row>0</xdr:row>
      <xdr:rowOff>996176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2225" y="387280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607087</xdr:colOff>
      <xdr:row>0</xdr:row>
      <xdr:rowOff>0</xdr:rowOff>
    </xdr:from>
    <xdr:to>
      <xdr:col>7</xdr:col>
      <xdr:colOff>10467</xdr:colOff>
      <xdr:row>0</xdr:row>
      <xdr:rowOff>1085473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7087" y="0"/>
          <a:ext cx="11283462" cy="1085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V15"/>
  <sheetViews>
    <sheetView showGridLines="0" zoomScaleNormal="100" workbookViewId="0">
      <pane xSplit="1" topLeftCell="P1" activePane="topRight" state="frozen"/>
      <selection activeCell="A4" sqref="A4"/>
      <selection pane="topRight" activeCell="U16" sqref="U16"/>
    </sheetView>
  </sheetViews>
  <sheetFormatPr defaultRowHeight="15" x14ac:dyDescent="0.25"/>
  <cols>
    <col min="1" max="1" width="22.28515625" bestFit="1" customWidth="1"/>
    <col min="2" max="2" width="21" bestFit="1" customWidth="1"/>
    <col min="3" max="7" width="22.28515625" bestFit="1" customWidth="1"/>
    <col min="8" max="8" width="20.85546875" bestFit="1" customWidth="1"/>
    <col min="9" max="18" width="22.28515625" bestFit="1" customWidth="1"/>
    <col min="19" max="19" width="20.85546875" bestFit="1" customWidth="1"/>
    <col min="20" max="20" width="22.28515625" bestFit="1" customWidth="1"/>
    <col min="21" max="21" width="22.7109375" bestFit="1" customWidth="1"/>
    <col min="22" max="22" width="24.140625" bestFit="1" customWidth="1"/>
  </cols>
  <sheetData>
    <row r="6" spans="1:22" ht="18.75" x14ac:dyDescent="0.25">
      <c r="A6" s="6"/>
    </row>
    <row r="8" spans="1:22" ht="20.25" thickBot="1" x14ac:dyDescent="0.3">
      <c r="A8" s="7" t="s">
        <v>64</v>
      </c>
      <c r="B8" s="10">
        <v>2003</v>
      </c>
      <c r="C8" s="10">
        <v>2004</v>
      </c>
      <c r="D8" s="10">
        <v>2005</v>
      </c>
      <c r="E8" s="10">
        <v>2006</v>
      </c>
      <c r="F8" s="10">
        <v>2007</v>
      </c>
      <c r="G8" s="10">
        <v>2008</v>
      </c>
      <c r="H8" s="10">
        <v>2009</v>
      </c>
      <c r="I8" s="10">
        <v>2010</v>
      </c>
      <c r="J8" s="10">
        <v>2011</v>
      </c>
      <c r="K8" s="10">
        <v>2012</v>
      </c>
      <c r="L8" s="10">
        <v>2013</v>
      </c>
      <c r="M8" s="10">
        <v>2014</v>
      </c>
      <c r="N8" s="10">
        <v>2015</v>
      </c>
      <c r="O8" s="10">
        <v>2016</v>
      </c>
      <c r="P8" s="10">
        <v>2017</v>
      </c>
      <c r="Q8" s="10">
        <v>2018</v>
      </c>
      <c r="R8" s="10">
        <v>2019</v>
      </c>
      <c r="S8" s="10">
        <v>2020</v>
      </c>
      <c r="T8" s="10">
        <v>2021</v>
      </c>
      <c r="U8" s="10">
        <v>2022</v>
      </c>
      <c r="V8" s="10">
        <v>2023</v>
      </c>
    </row>
    <row r="9" spans="1:22" ht="18.75" x14ac:dyDescent="0.25">
      <c r="A9" s="6" t="s">
        <v>5</v>
      </c>
      <c r="B9" s="8">
        <v>65999398.68</v>
      </c>
      <c r="C9" s="12">
        <v>275241936.72000003</v>
      </c>
      <c r="D9" s="8">
        <v>190512091.62</v>
      </c>
      <c r="E9" s="12">
        <v>192424913.47999999</v>
      </c>
      <c r="F9" s="8">
        <v>283007448.44999999</v>
      </c>
      <c r="G9" s="12">
        <v>236997910.44</v>
      </c>
      <c r="H9" s="8">
        <v>79591124.879999995</v>
      </c>
      <c r="I9" s="12">
        <v>107001521.50999999</v>
      </c>
      <c r="J9" s="8">
        <v>207839075.88</v>
      </c>
      <c r="K9" s="12">
        <v>270765199.09000003</v>
      </c>
      <c r="L9" s="8">
        <v>315083097.78000003</v>
      </c>
      <c r="M9" s="12">
        <v>343930560.87</v>
      </c>
      <c r="N9" s="8">
        <v>396012384.72000003</v>
      </c>
      <c r="O9" s="12">
        <v>507500000</v>
      </c>
      <c r="P9" s="8">
        <v>498000000</v>
      </c>
      <c r="Q9" s="12">
        <v>529000000</v>
      </c>
      <c r="R9" s="8">
        <v>607000000</v>
      </c>
      <c r="S9" s="12">
        <v>23000000</v>
      </c>
      <c r="T9" s="8">
        <v>479000000</v>
      </c>
      <c r="U9" s="21">
        <v>1371000000</v>
      </c>
      <c r="V9" s="8">
        <f>658000000</f>
        <v>658000000</v>
      </c>
    </row>
    <row r="10" spans="1:22" ht="18.75" x14ac:dyDescent="0.25">
      <c r="A10" s="6" t="s">
        <v>6</v>
      </c>
      <c r="B10" s="16">
        <v>0</v>
      </c>
      <c r="C10" s="17">
        <v>0</v>
      </c>
      <c r="D10" s="16">
        <v>0</v>
      </c>
      <c r="E10" s="17">
        <v>0</v>
      </c>
      <c r="F10" s="16">
        <v>0</v>
      </c>
      <c r="G10" s="17">
        <v>0</v>
      </c>
      <c r="H10" s="16">
        <v>0</v>
      </c>
      <c r="I10" s="17">
        <v>0</v>
      </c>
      <c r="J10" s="16">
        <v>0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4">
        <v>390000000</v>
      </c>
      <c r="R10" s="13">
        <v>300000000</v>
      </c>
      <c r="S10" s="17">
        <v>0</v>
      </c>
      <c r="T10" s="13">
        <v>300000000</v>
      </c>
      <c r="U10" s="21">
        <v>257000000</v>
      </c>
      <c r="V10" s="41">
        <f>319000000+171000000</f>
        <v>490000000</v>
      </c>
    </row>
    <row r="11" spans="1:22" ht="18.75" x14ac:dyDescent="0.25">
      <c r="A11" s="6" t="s">
        <v>65</v>
      </c>
      <c r="B11" s="8">
        <v>65999398.68</v>
      </c>
      <c r="C11" s="12">
        <v>275241936.72000003</v>
      </c>
      <c r="D11" s="8">
        <v>190512091.62</v>
      </c>
      <c r="E11" s="12">
        <v>192424913.47999999</v>
      </c>
      <c r="F11" s="8">
        <v>283007448.44999999</v>
      </c>
      <c r="G11" s="12">
        <v>236997910.44</v>
      </c>
      <c r="H11" s="8">
        <v>79591124.879999995</v>
      </c>
      <c r="I11" s="12">
        <v>107001521.50999999</v>
      </c>
      <c r="J11" s="8">
        <v>207839075.88</v>
      </c>
      <c r="K11" s="12">
        <v>270765199.09000003</v>
      </c>
      <c r="L11" s="8">
        <v>315083097.78000003</v>
      </c>
      <c r="M11" s="12">
        <v>343930560.87</v>
      </c>
      <c r="N11" s="8">
        <v>396012384.72000003</v>
      </c>
      <c r="O11" s="12">
        <v>507500000</v>
      </c>
      <c r="P11" s="8">
        <v>498000000</v>
      </c>
      <c r="Q11" s="12">
        <v>919000000</v>
      </c>
      <c r="R11" s="8">
        <v>907000000</v>
      </c>
      <c r="S11" s="12">
        <v>23000000</v>
      </c>
      <c r="T11" s="8">
        <v>779000000</v>
      </c>
      <c r="U11" s="21">
        <v>1628000000</v>
      </c>
      <c r="V11" s="8">
        <f>SUM(V9:V10)</f>
        <v>1148000000</v>
      </c>
    </row>
    <row r="12" spans="1:22" ht="16.5" x14ac:dyDescent="0.25">
      <c r="A12" s="15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4" spans="1:22" x14ac:dyDescent="0.25">
      <c r="U14" s="11"/>
      <c r="V14" s="11"/>
    </row>
    <row r="15" spans="1:22" x14ac:dyDescent="0.25">
      <c r="R15" s="11"/>
      <c r="U15" s="11"/>
      <c r="V15" s="1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showGridLines="0" topLeftCell="B1" zoomScale="98" zoomScaleNormal="98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4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33">
        <v>42402</v>
      </c>
      <c r="C3" s="35" t="s">
        <v>5</v>
      </c>
      <c r="D3" s="33">
        <v>42422</v>
      </c>
      <c r="E3" s="35" t="s">
        <v>7</v>
      </c>
      <c r="F3" s="36" t="s">
        <v>29</v>
      </c>
      <c r="G3" s="34">
        <v>120000000</v>
      </c>
    </row>
    <row r="4" spans="2:7" ht="15" customHeight="1" x14ac:dyDescent="0.25">
      <c r="B4" s="27"/>
      <c r="C4" s="26"/>
      <c r="D4" s="26"/>
      <c r="E4" s="26"/>
      <c r="F4" s="28"/>
      <c r="G4" s="25"/>
    </row>
    <row r="5" spans="2:7" ht="15" customHeight="1" x14ac:dyDescent="0.25">
      <c r="B5" s="27"/>
      <c r="C5" s="26" t="s">
        <v>6</v>
      </c>
      <c r="D5" s="27"/>
      <c r="E5" s="26"/>
      <c r="F5" s="28"/>
      <c r="G5" s="25"/>
    </row>
    <row r="6" spans="2:7" ht="15" customHeight="1" x14ac:dyDescent="0.25">
      <c r="B6" s="27"/>
      <c r="C6" s="26"/>
      <c r="D6" s="26"/>
      <c r="E6" s="26"/>
      <c r="F6" s="28"/>
      <c r="G6" s="25"/>
    </row>
    <row r="7" spans="2:7" ht="15" customHeight="1" x14ac:dyDescent="0.25">
      <c r="B7" s="30">
        <v>42303</v>
      </c>
      <c r="C7" s="31" t="s">
        <v>5</v>
      </c>
      <c r="D7" s="30">
        <v>42683</v>
      </c>
      <c r="E7" s="31" t="s">
        <v>7</v>
      </c>
      <c r="F7" s="32" t="s">
        <v>30</v>
      </c>
      <c r="G7" s="29">
        <v>105009959.90000001</v>
      </c>
    </row>
    <row r="8" spans="2:7" ht="15" customHeight="1" x14ac:dyDescent="0.25">
      <c r="B8" s="30"/>
      <c r="C8" s="31"/>
      <c r="D8" s="31"/>
      <c r="E8" s="31"/>
      <c r="F8" s="32"/>
      <c r="G8" s="29"/>
    </row>
    <row r="9" spans="2:7" ht="15" customHeight="1" x14ac:dyDescent="0.25">
      <c r="B9" s="30"/>
      <c r="C9" s="31" t="s">
        <v>6</v>
      </c>
      <c r="D9" s="30"/>
      <c r="E9" s="31"/>
      <c r="F9" s="32"/>
      <c r="G9" s="29"/>
    </row>
    <row r="10" spans="2:7" ht="15" customHeight="1" x14ac:dyDescent="0.25">
      <c r="B10" s="30"/>
      <c r="C10" s="31"/>
      <c r="D10" s="31"/>
      <c r="E10" s="31"/>
      <c r="F10" s="32"/>
      <c r="G10" s="29"/>
    </row>
    <row r="11" spans="2:7" ht="15" customHeight="1" x14ac:dyDescent="0.25">
      <c r="B11" s="38">
        <v>42209</v>
      </c>
      <c r="C11" s="39" t="s">
        <v>5</v>
      </c>
      <c r="D11" s="38">
        <v>42223</v>
      </c>
      <c r="E11" s="39" t="s">
        <v>7</v>
      </c>
      <c r="F11" s="40" t="s">
        <v>31</v>
      </c>
      <c r="G11" s="37">
        <v>171002424.81999999</v>
      </c>
    </row>
    <row r="12" spans="2:7" ht="15" customHeight="1" x14ac:dyDescent="0.25">
      <c r="B12" s="38"/>
      <c r="C12" s="39"/>
      <c r="D12" s="39"/>
      <c r="E12" s="39"/>
      <c r="F12" s="40"/>
      <c r="G12" s="37"/>
    </row>
    <row r="13" spans="2:7" ht="15" customHeight="1" x14ac:dyDescent="0.25">
      <c r="B13" s="38"/>
      <c r="C13" s="39" t="s">
        <v>6</v>
      </c>
      <c r="D13" s="38"/>
      <c r="E13" s="39"/>
      <c r="F13" s="40"/>
      <c r="G13" s="37"/>
    </row>
    <row r="14" spans="2:7" ht="15" customHeight="1" x14ac:dyDescent="0.25">
      <c r="B14" s="38"/>
      <c r="C14" s="39"/>
      <c r="D14" s="39"/>
      <c r="E14" s="39"/>
      <c r="F14" s="40"/>
      <c r="G14" s="37"/>
    </row>
    <row r="15" spans="2:7" ht="21" x14ac:dyDescent="0.25">
      <c r="B15" s="2" t="s">
        <v>65</v>
      </c>
      <c r="C15" s="2"/>
      <c r="D15" s="2"/>
      <c r="E15" s="2"/>
      <c r="F15" s="2"/>
      <c r="G15" s="5">
        <f>SUM(G3:G12)</f>
        <v>396012384.72000003</v>
      </c>
    </row>
  </sheetData>
  <mergeCells count="33">
    <mergeCell ref="G9:G10"/>
    <mergeCell ref="G11:G12"/>
    <mergeCell ref="C13:C14"/>
    <mergeCell ref="D13:D14"/>
    <mergeCell ref="E13:E14"/>
    <mergeCell ref="F13:F14"/>
    <mergeCell ref="G13:G14"/>
    <mergeCell ref="B11:B14"/>
    <mergeCell ref="C11:C12"/>
    <mergeCell ref="D11:D12"/>
    <mergeCell ref="E11:E12"/>
    <mergeCell ref="F11:F12"/>
    <mergeCell ref="G7:G8"/>
    <mergeCell ref="B3:B6"/>
    <mergeCell ref="C3:C4"/>
    <mergeCell ref="D3:D4"/>
    <mergeCell ref="E3:E4"/>
    <mergeCell ref="F3:F4"/>
    <mergeCell ref="G3:G4"/>
    <mergeCell ref="B7:B10"/>
    <mergeCell ref="C7:C8"/>
    <mergeCell ref="D7:D8"/>
    <mergeCell ref="E7:E8"/>
    <mergeCell ref="F7:F8"/>
    <mergeCell ref="C9:C10"/>
    <mergeCell ref="D9:D10"/>
    <mergeCell ref="E9:E10"/>
    <mergeCell ref="F9:F10"/>
    <mergeCell ref="C5:C6"/>
    <mergeCell ref="D5:D6"/>
    <mergeCell ref="E5:E6"/>
    <mergeCell ref="F5:F6"/>
    <mergeCell ref="G5:G6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15"/>
  <sheetViews>
    <sheetView showGridLines="0" topLeftCell="B1" zoomScaleNormal="100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33">
        <v>42082</v>
      </c>
      <c r="C3" s="35" t="s">
        <v>5</v>
      </c>
      <c r="D3" s="33">
        <v>42100</v>
      </c>
      <c r="E3" s="35" t="s">
        <v>7</v>
      </c>
      <c r="F3" s="36" t="s">
        <v>32</v>
      </c>
      <c r="G3" s="34">
        <v>101958112.90000001</v>
      </c>
    </row>
    <row r="4" spans="2:7" ht="15" customHeight="1" x14ac:dyDescent="0.25">
      <c r="B4" s="27"/>
      <c r="C4" s="26"/>
      <c r="D4" s="26"/>
      <c r="E4" s="26"/>
      <c r="F4" s="28"/>
      <c r="G4" s="25"/>
    </row>
    <row r="5" spans="2:7" ht="15" customHeight="1" x14ac:dyDescent="0.25">
      <c r="B5" s="27"/>
      <c r="C5" s="26" t="s">
        <v>6</v>
      </c>
      <c r="D5" s="27" t="s">
        <v>11</v>
      </c>
      <c r="E5" s="26" t="s">
        <v>7</v>
      </c>
      <c r="F5" s="28" t="s">
        <v>11</v>
      </c>
      <c r="G5" s="25" t="s">
        <v>11</v>
      </c>
    </row>
    <row r="6" spans="2:7" ht="15" customHeight="1" x14ac:dyDescent="0.25">
      <c r="B6" s="27"/>
      <c r="C6" s="26"/>
      <c r="D6" s="26"/>
      <c r="E6" s="26"/>
      <c r="F6" s="28"/>
      <c r="G6" s="25"/>
    </row>
    <row r="7" spans="2:7" ht="15" customHeight="1" x14ac:dyDescent="0.25">
      <c r="B7" s="30">
        <v>41941</v>
      </c>
      <c r="C7" s="31" t="s">
        <v>5</v>
      </c>
      <c r="D7" s="30">
        <v>41962</v>
      </c>
      <c r="E7" s="31" t="s">
        <v>7</v>
      </c>
      <c r="F7" s="32" t="s">
        <v>33</v>
      </c>
      <c r="G7" s="29">
        <v>89979702.769999996</v>
      </c>
    </row>
    <row r="8" spans="2:7" ht="15" customHeight="1" x14ac:dyDescent="0.25">
      <c r="B8" s="30"/>
      <c r="C8" s="31"/>
      <c r="D8" s="31"/>
      <c r="E8" s="31"/>
      <c r="F8" s="32"/>
      <c r="G8" s="29"/>
    </row>
    <row r="9" spans="2:7" ht="15" customHeight="1" x14ac:dyDescent="0.25">
      <c r="B9" s="30"/>
      <c r="C9" s="31" t="s">
        <v>6</v>
      </c>
      <c r="D9" s="30" t="s">
        <v>11</v>
      </c>
      <c r="E9" s="31" t="s">
        <v>7</v>
      </c>
      <c r="F9" s="32" t="s">
        <v>11</v>
      </c>
      <c r="G9" s="29" t="s">
        <v>11</v>
      </c>
    </row>
    <row r="10" spans="2:7" ht="15" customHeight="1" x14ac:dyDescent="0.25">
      <c r="B10" s="30"/>
      <c r="C10" s="31"/>
      <c r="D10" s="31"/>
      <c r="E10" s="31"/>
      <c r="F10" s="32"/>
      <c r="G10" s="29"/>
    </row>
    <row r="11" spans="2:7" ht="15" customHeight="1" x14ac:dyDescent="0.25">
      <c r="B11" s="38">
        <v>41850</v>
      </c>
      <c r="C11" s="39" t="s">
        <v>5</v>
      </c>
      <c r="D11" s="38">
        <v>41871</v>
      </c>
      <c r="E11" s="39" t="s">
        <v>7</v>
      </c>
      <c r="F11" s="40" t="s">
        <v>34</v>
      </c>
      <c r="G11" s="37">
        <v>151992745.19999999</v>
      </c>
    </row>
    <row r="12" spans="2:7" ht="15" customHeight="1" x14ac:dyDescent="0.25">
      <c r="B12" s="38"/>
      <c r="C12" s="39"/>
      <c r="D12" s="39"/>
      <c r="E12" s="39"/>
      <c r="F12" s="40"/>
      <c r="G12" s="37"/>
    </row>
    <row r="13" spans="2:7" ht="15" customHeight="1" x14ac:dyDescent="0.25">
      <c r="B13" s="38"/>
      <c r="C13" s="39" t="s">
        <v>6</v>
      </c>
      <c r="D13" s="38" t="s">
        <v>11</v>
      </c>
      <c r="E13" s="39" t="s">
        <v>7</v>
      </c>
      <c r="F13" s="40" t="s">
        <v>11</v>
      </c>
      <c r="G13" s="37" t="s">
        <v>11</v>
      </c>
    </row>
    <row r="14" spans="2:7" ht="15" customHeight="1" x14ac:dyDescent="0.25">
      <c r="B14" s="38"/>
      <c r="C14" s="39"/>
      <c r="D14" s="39"/>
      <c r="E14" s="39"/>
      <c r="F14" s="40"/>
      <c r="G14" s="37"/>
    </row>
    <row r="15" spans="2:7" ht="21" x14ac:dyDescent="0.25">
      <c r="B15" s="2" t="s">
        <v>65</v>
      </c>
      <c r="C15" s="2"/>
      <c r="D15" s="2"/>
      <c r="E15" s="2"/>
      <c r="F15" s="2"/>
      <c r="G15" s="5">
        <f>SUM(G3:G14)</f>
        <v>343930560.87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6.2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33">
        <v>41718</v>
      </c>
      <c r="C3" s="35" t="s">
        <v>5</v>
      </c>
      <c r="D3" s="33">
        <v>41738</v>
      </c>
      <c r="E3" s="35" t="s">
        <v>7</v>
      </c>
      <c r="F3" s="36" t="s">
        <v>35</v>
      </c>
      <c r="G3" s="34">
        <v>90077768.079999998</v>
      </c>
    </row>
    <row r="4" spans="2:7" ht="15" customHeight="1" x14ac:dyDescent="0.25">
      <c r="B4" s="27"/>
      <c r="C4" s="26"/>
      <c r="D4" s="26"/>
      <c r="E4" s="26"/>
      <c r="F4" s="28"/>
      <c r="G4" s="25"/>
    </row>
    <row r="5" spans="2:7" ht="15" customHeight="1" x14ac:dyDescent="0.25">
      <c r="B5" s="27"/>
      <c r="C5" s="26" t="s">
        <v>6</v>
      </c>
      <c r="D5" s="27"/>
      <c r="E5" s="26"/>
      <c r="F5" s="28"/>
      <c r="G5" s="25"/>
    </row>
    <row r="6" spans="2:7" ht="15" customHeight="1" x14ac:dyDescent="0.25">
      <c r="B6" s="27"/>
      <c r="C6" s="26"/>
      <c r="D6" s="26"/>
      <c r="E6" s="26"/>
      <c r="F6" s="28"/>
      <c r="G6" s="25"/>
    </row>
    <row r="7" spans="2:7" ht="15" customHeight="1" x14ac:dyDescent="0.25">
      <c r="B7" s="30">
        <v>41577</v>
      </c>
      <c r="C7" s="31" t="s">
        <v>5</v>
      </c>
      <c r="D7" s="30">
        <v>41600</v>
      </c>
      <c r="E7" s="31" t="s">
        <v>45</v>
      </c>
      <c r="F7" s="32" t="s">
        <v>36</v>
      </c>
      <c r="G7" s="29">
        <v>85000210.340000004</v>
      </c>
    </row>
    <row r="8" spans="2:7" ht="15" customHeight="1" x14ac:dyDescent="0.25">
      <c r="B8" s="30"/>
      <c r="C8" s="31"/>
      <c r="D8" s="31"/>
      <c r="E8" s="31"/>
      <c r="F8" s="32"/>
      <c r="G8" s="29"/>
    </row>
    <row r="9" spans="2:7" ht="15" customHeight="1" x14ac:dyDescent="0.25">
      <c r="B9" s="30"/>
      <c r="C9" s="31" t="s">
        <v>6</v>
      </c>
      <c r="D9" s="30"/>
      <c r="E9" s="31"/>
      <c r="F9" s="32"/>
      <c r="G9" s="29"/>
    </row>
    <row r="10" spans="2:7" ht="15" customHeight="1" x14ac:dyDescent="0.25">
      <c r="B10" s="30"/>
      <c r="C10" s="31"/>
      <c r="D10" s="31"/>
      <c r="E10" s="31"/>
      <c r="F10" s="32"/>
      <c r="G10" s="29"/>
    </row>
    <row r="11" spans="2:7" ht="15" customHeight="1" x14ac:dyDescent="0.25">
      <c r="B11" s="38">
        <v>41480</v>
      </c>
      <c r="C11" s="39" t="s">
        <v>5</v>
      </c>
      <c r="D11" s="38">
        <v>41501</v>
      </c>
      <c r="E11" s="39" t="s">
        <v>45</v>
      </c>
      <c r="F11" s="40" t="s">
        <v>37</v>
      </c>
      <c r="G11" s="37">
        <v>140005119.36000001</v>
      </c>
    </row>
    <row r="12" spans="2:7" ht="15" customHeight="1" x14ac:dyDescent="0.25">
      <c r="B12" s="38"/>
      <c r="C12" s="39"/>
      <c r="D12" s="39"/>
      <c r="E12" s="39"/>
      <c r="F12" s="40"/>
      <c r="G12" s="37"/>
    </row>
    <row r="13" spans="2:7" ht="15" customHeight="1" x14ac:dyDescent="0.25">
      <c r="B13" s="38"/>
      <c r="C13" s="39" t="s">
        <v>6</v>
      </c>
      <c r="D13" s="38"/>
      <c r="E13" s="39"/>
      <c r="F13" s="40"/>
      <c r="G13" s="37"/>
    </row>
    <row r="14" spans="2:7" ht="15" customHeight="1" x14ac:dyDescent="0.25">
      <c r="B14" s="38"/>
      <c r="C14" s="39"/>
      <c r="D14" s="39"/>
      <c r="E14" s="39"/>
      <c r="F14" s="40"/>
      <c r="G14" s="37"/>
    </row>
    <row r="15" spans="2:7" ht="21" x14ac:dyDescent="0.25">
      <c r="B15" s="2" t="s">
        <v>65</v>
      </c>
      <c r="C15" s="2"/>
      <c r="D15" s="2"/>
      <c r="E15" s="2"/>
      <c r="F15" s="2"/>
      <c r="G15" s="5">
        <f>SUM(G3:G14)</f>
        <v>315083097.78000003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15"/>
  <sheetViews>
    <sheetView showGridLines="0" tabSelected="1" topLeftCell="B1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9.2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33">
        <v>41366</v>
      </c>
      <c r="C3" s="35" t="s">
        <v>5</v>
      </c>
      <c r="D3" s="33">
        <v>41387</v>
      </c>
      <c r="E3" s="35" t="s">
        <v>7</v>
      </c>
      <c r="F3" s="36" t="s">
        <v>39</v>
      </c>
      <c r="G3" s="34">
        <v>75983077.640000001</v>
      </c>
    </row>
    <row r="4" spans="2:7" ht="15" customHeight="1" x14ac:dyDescent="0.25">
      <c r="B4" s="27"/>
      <c r="C4" s="26"/>
      <c r="D4" s="26"/>
      <c r="E4" s="26"/>
      <c r="F4" s="28"/>
      <c r="G4" s="25"/>
    </row>
    <row r="5" spans="2:7" ht="15" customHeight="1" x14ac:dyDescent="0.25">
      <c r="B5" s="27"/>
      <c r="C5" s="26" t="s">
        <v>6</v>
      </c>
      <c r="D5" s="27"/>
      <c r="E5" s="26"/>
      <c r="F5" s="28"/>
      <c r="G5" s="25"/>
    </row>
    <row r="6" spans="2:7" ht="15" customHeight="1" x14ac:dyDescent="0.25">
      <c r="B6" s="27"/>
      <c r="C6" s="26"/>
      <c r="D6" s="26"/>
      <c r="E6" s="26"/>
      <c r="F6" s="28"/>
      <c r="G6" s="25"/>
    </row>
    <row r="7" spans="2:7" ht="15" customHeight="1" x14ac:dyDescent="0.25">
      <c r="B7" s="30">
        <v>41208</v>
      </c>
      <c r="C7" s="31" t="s">
        <v>5</v>
      </c>
      <c r="D7" s="30">
        <v>41234</v>
      </c>
      <c r="E7" s="31" t="s">
        <v>45</v>
      </c>
      <c r="F7" s="32" t="s">
        <v>39</v>
      </c>
      <c r="G7" s="29">
        <v>74918441.390000001</v>
      </c>
    </row>
    <row r="8" spans="2:7" ht="15" customHeight="1" x14ac:dyDescent="0.25">
      <c r="B8" s="30"/>
      <c r="C8" s="31"/>
      <c r="D8" s="31"/>
      <c r="E8" s="31"/>
      <c r="F8" s="32"/>
      <c r="G8" s="29"/>
    </row>
    <row r="9" spans="2:7" ht="15" customHeight="1" x14ac:dyDescent="0.25">
      <c r="B9" s="30"/>
      <c r="C9" s="31" t="s">
        <v>6</v>
      </c>
      <c r="D9" s="30"/>
      <c r="E9" s="31"/>
      <c r="F9" s="32"/>
      <c r="G9" s="29"/>
    </row>
    <row r="10" spans="2:7" ht="15" customHeight="1" x14ac:dyDescent="0.25">
      <c r="B10" s="30"/>
      <c r="C10" s="31"/>
      <c r="D10" s="31"/>
      <c r="E10" s="31"/>
      <c r="F10" s="32"/>
      <c r="G10" s="29"/>
    </row>
    <row r="11" spans="2:7" ht="15" customHeight="1" x14ac:dyDescent="0.25">
      <c r="B11" s="38">
        <v>41087</v>
      </c>
      <c r="C11" s="39" t="s">
        <v>5</v>
      </c>
      <c r="D11" s="38">
        <v>41109</v>
      </c>
      <c r="E11" s="39" t="s">
        <v>45</v>
      </c>
      <c r="F11" s="40" t="s">
        <v>40</v>
      </c>
      <c r="G11" s="37">
        <v>119863680.06</v>
      </c>
    </row>
    <row r="12" spans="2:7" ht="15" customHeight="1" x14ac:dyDescent="0.25">
      <c r="B12" s="38"/>
      <c r="C12" s="39"/>
      <c r="D12" s="39"/>
      <c r="E12" s="39"/>
      <c r="F12" s="40"/>
      <c r="G12" s="37"/>
    </row>
    <row r="13" spans="2:7" ht="15" customHeight="1" x14ac:dyDescent="0.25">
      <c r="B13" s="38"/>
      <c r="C13" s="39" t="s">
        <v>6</v>
      </c>
      <c r="D13" s="38"/>
      <c r="E13" s="39"/>
      <c r="F13" s="40"/>
      <c r="G13" s="37"/>
    </row>
    <row r="14" spans="2:7" ht="15" customHeight="1" x14ac:dyDescent="0.25">
      <c r="B14" s="38"/>
      <c r="C14" s="39"/>
      <c r="D14" s="39"/>
      <c r="E14" s="39"/>
      <c r="F14" s="40"/>
      <c r="G14" s="37"/>
    </row>
    <row r="15" spans="2:7" ht="21" x14ac:dyDescent="0.25">
      <c r="B15" s="2" t="s">
        <v>65</v>
      </c>
      <c r="C15" s="2"/>
      <c r="D15" s="2"/>
      <c r="E15" s="2"/>
      <c r="F15" s="2"/>
      <c r="G15" s="5">
        <f>SUM(G3:G14)</f>
        <v>270765199.09000003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5"/>
  <sheetViews>
    <sheetView showGridLines="0" topLeftCell="B1" zoomScale="90" zoomScaleNormal="90" workbookViewId="0">
      <selection activeCell="G15" sqref="G15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33">
        <v>40808</v>
      </c>
      <c r="C3" s="35" t="s">
        <v>5</v>
      </c>
      <c r="D3" s="33">
        <v>40827</v>
      </c>
      <c r="E3" s="35" t="s">
        <v>45</v>
      </c>
      <c r="F3" s="36" t="s">
        <v>50</v>
      </c>
      <c r="G3" s="34">
        <v>55003301.859999999</v>
      </c>
    </row>
    <row r="4" spans="2:7" x14ac:dyDescent="0.25">
      <c r="B4" s="27"/>
      <c r="C4" s="26"/>
      <c r="D4" s="26"/>
      <c r="E4" s="26"/>
      <c r="F4" s="28"/>
      <c r="G4" s="25"/>
    </row>
    <row r="5" spans="2:7" x14ac:dyDescent="0.25">
      <c r="B5" s="27"/>
      <c r="C5" s="26" t="s">
        <v>6</v>
      </c>
      <c r="D5" s="27"/>
      <c r="E5" s="26"/>
      <c r="F5" s="28"/>
      <c r="G5" s="25"/>
    </row>
    <row r="6" spans="2:7" x14ac:dyDescent="0.25">
      <c r="B6" s="27"/>
      <c r="C6" s="26"/>
      <c r="D6" s="26"/>
      <c r="E6" s="26"/>
      <c r="F6" s="28"/>
      <c r="G6" s="25"/>
    </row>
    <row r="7" spans="2:7" x14ac:dyDescent="0.25">
      <c r="B7" s="30">
        <v>40715</v>
      </c>
      <c r="C7" s="31" t="s">
        <v>5</v>
      </c>
      <c r="D7" s="30">
        <v>40739</v>
      </c>
      <c r="E7" s="31" t="s">
        <v>45</v>
      </c>
      <c r="F7" s="32" t="s">
        <v>51</v>
      </c>
      <c r="G7" s="29">
        <v>81998136.540000007</v>
      </c>
    </row>
    <row r="8" spans="2:7" x14ac:dyDescent="0.25">
      <c r="B8" s="30"/>
      <c r="C8" s="31"/>
      <c r="D8" s="31"/>
      <c r="E8" s="31"/>
      <c r="F8" s="32"/>
      <c r="G8" s="29"/>
    </row>
    <row r="9" spans="2:7" x14ac:dyDescent="0.25">
      <c r="B9" s="30"/>
      <c r="C9" s="31" t="s">
        <v>6</v>
      </c>
      <c r="D9" s="30"/>
      <c r="E9" s="31"/>
      <c r="F9" s="32"/>
      <c r="G9" s="29"/>
    </row>
    <row r="10" spans="2:7" x14ac:dyDescent="0.25">
      <c r="B10" s="30"/>
      <c r="C10" s="31"/>
      <c r="D10" s="31"/>
      <c r="E10" s="31"/>
      <c r="F10" s="32"/>
      <c r="G10" s="29"/>
    </row>
    <row r="11" spans="2:7" x14ac:dyDescent="0.25">
      <c r="B11" s="38">
        <v>40637</v>
      </c>
      <c r="C11" s="39" t="s">
        <v>5</v>
      </c>
      <c r="D11" s="38">
        <v>40622</v>
      </c>
      <c r="E11" s="39" t="s">
        <v>45</v>
      </c>
      <c r="F11" s="40" t="s">
        <v>46</v>
      </c>
      <c r="G11" s="37">
        <v>70837637.480000004</v>
      </c>
    </row>
    <row r="12" spans="2:7" x14ac:dyDescent="0.25">
      <c r="B12" s="38"/>
      <c r="C12" s="39"/>
      <c r="D12" s="39"/>
      <c r="E12" s="39"/>
      <c r="F12" s="40"/>
      <c r="G12" s="37"/>
    </row>
    <row r="13" spans="2:7" x14ac:dyDescent="0.25">
      <c r="B13" s="38"/>
      <c r="C13" s="39" t="s">
        <v>6</v>
      </c>
      <c r="D13" s="38"/>
      <c r="E13" s="39"/>
      <c r="F13" s="40"/>
      <c r="G13" s="37"/>
    </row>
    <row r="14" spans="2:7" x14ac:dyDescent="0.25">
      <c r="B14" s="38"/>
      <c r="C14" s="39"/>
      <c r="D14" s="39"/>
      <c r="E14" s="39"/>
      <c r="F14" s="40"/>
      <c r="G14" s="37"/>
    </row>
    <row r="15" spans="2:7" ht="21" x14ac:dyDescent="0.25">
      <c r="B15" s="2" t="s">
        <v>65</v>
      </c>
      <c r="C15" s="2"/>
      <c r="D15" s="2"/>
      <c r="E15" s="2"/>
      <c r="F15" s="2"/>
      <c r="G15" s="5">
        <f>SUM(G3:G14)</f>
        <v>207839075.88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4"/>
  <sheetViews>
    <sheetView showGridLines="0" topLeftCell="B1" zoomScale="93" zoomScaleNormal="93" workbookViewId="0">
      <selection activeCell="C11" sqref="C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4.7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33">
        <v>40364</v>
      </c>
      <c r="C3" s="35" t="s">
        <v>5</v>
      </c>
      <c r="D3" s="33">
        <v>40379</v>
      </c>
      <c r="E3" s="35" t="s">
        <v>45</v>
      </c>
      <c r="F3" s="36" t="s">
        <v>49</v>
      </c>
      <c r="G3" s="34">
        <v>49999789.600000001</v>
      </c>
    </row>
    <row r="4" spans="2:7" x14ac:dyDescent="0.25">
      <c r="B4" s="27"/>
      <c r="C4" s="26"/>
      <c r="D4" s="26"/>
      <c r="E4" s="26"/>
      <c r="F4" s="28"/>
      <c r="G4" s="25"/>
    </row>
    <row r="5" spans="2:7" x14ac:dyDescent="0.25">
      <c r="B5" s="27"/>
      <c r="C5" s="26" t="s">
        <v>6</v>
      </c>
      <c r="D5" s="27"/>
      <c r="E5" s="26"/>
      <c r="F5" s="28"/>
      <c r="G5" s="25"/>
    </row>
    <row r="6" spans="2:7" x14ac:dyDescent="0.25">
      <c r="B6" s="27"/>
      <c r="C6" s="26"/>
      <c r="D6" s="26"/>
      <c r="E6" s="26"/>
      <c r="F6" s="28"/>
      <c r="G6" s="25"/>
    </row>
    <row r="7" spans="2:7" x14ac:dyDescent="0.25">
      <c r="B7" s="30">
        <v>40284</v>
      </c>
      <c r="C7" s="31" t="s">
        <v>5</v>
      </c>
      <c r="D7" s="30">
        <v>40298</v>
      </c>
      <c r="E7" s="31" t="s">
        <v>45</v>
      </c>
      <c r="F7" s="32" t="s">
        <v>52</v>
      </c>
      <c r="G7" s="29">
        <v>57001731.909999996</v>
      </c>
    </row>
    <row r="8" spans="2:7" x14ac:dyDescent="0.25">
      <c r="B8" s="30"/>
      <c r="C8" s="31"/>
      <c r="D8" s="31"/>
      <c r="E8" s="31"/>
      <c r="F8" s="32"/>
      <c r="G8" s="29"/>
    </row>
    <row r="9" spans="2:7" x14ac:dyDescent="0.25">
      <c r="B9" s="30"/>
      <c r="C9" s="31" t="s">
        <v>6</v>
      </c>
      <c r="D9" s="30"/>
      <c r="E9" s="31"/>
      <c r="F9" s="32"/>
      <c r="G9" s="29"/>
    </row>
    <row r="10" spans="2:7" x14ac:dyDescent="0.25">
      <c r="B10" s="30"/>
      <c r="C10" s="31"/>
      <c r="D10" s="31"/>
      <c r="E10" s="31"/>
      <c r="F10" s="32"/>
      <c r="G10" s="29"/>
    </row>
    <row r="11" spans="2:7" ht="15" customHeight="1" x14ac:dyDescent="0.25">
      <c r="B11" s="2" t="s">
        <v>65</v>
      </c>
      <c r="C11" s="2"/>
      <c r="D11" s="2"/>
      <c r="E11" s="2"/>
      <c r="F11" s="2"/>
      <c r="G11" s="5">
        <f>SUM(G3:G10)</f>
        <v>107001521.50999999</v>
      </c>
    </row>
    <row r="12" spans="2:7" ht="15" customHeight="1" x14ac:dyDescent="0.25"/>
    <row r="13" spans="2:7" ht="15" customHeight="1" x14ac:dyDescent="0.25"/>
    <row r="14" spans="2:7" ht="15" customHeight="1" x14ac:dyDescent="0.25"/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11"/>
  <sheetViews>
    <sheetView showGridLines="0" topLeftCell="B1" zoomScale="93" zoomScaleNormal="93" workbookViewId="0">
      <selection activeCell="C11" sqref="C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33">
        <v>40036</v>
      </c>
      <c r="C3" s="35" t="s">
        <v>5</v>
      </c>
      <c r="D3" s="33">
        <v>40056</v>
      </c>
      <c r="E3" s="35" t="s">
        <v>45</v>
      </c>
      <c r="F3" s="36" t="s">
        <v>48</v>
      </c>
      <c r="G3" s="34">
        <v>46807504.75</v>
      </c>
    </row>
    <row r="4" spans="2:7" x14ac:dyDescent="0.25">
      <c r="B4" s="27"/>
      <c r="C4" s="26"/>
      <c r="D4" s="26"/>
      <c r="E4" s="26"/>
      <c r="F4" s="28"/>
      <c r="G4" s="25"/>
    </row>
    <row r="5" spans="2:7" x14ac:dyDescent="0.25">
      <c r="B5" s="27"/>
      <c r="C5" s="26" t="s">
        <v>6</v>
      </c>
      <c r="D5" s="27"/>
      <c r="E5" s="26"/>
      <c r="F5" s="28"/>
      <c r="G5" s="25"/>
    </row>
    <row r="6" spans="2:7" x14ac:dyDescent="0.25">
      <c r="B6" s="27"/>
      <c r="C6" s="26"/>
      <c r="D6" s="26"/>
      <c r="E6" s="26"/>
      <c r="F6" s="28"/>
      <c r="G6" s="25"/>
    </row>
    <row r="7" spans="2:7" x14ac:dyDescent="0.25">
      <c r="B7" s="30">
        <v>39940</v>
      </c>
      <c r="C7" s="31" t="s">
        <v>5</v>
      </c>
      <c r="D7" s="30">
        <v>39959</v>
      </c>
      <c r="E7" s="31" t="s">
        <v>45</v>
      </c>
      <c r="F7" s="32" t="s">
        <v>53</v>
      </c>
      <c r="G7" s="29">
        <v>32783620.129999999</v>
      </c>
    </row>
    <row r="8" spans="2:7" x14ac:dyDescent="0.25">
      <c r="B8" s="30"/>
      <c r="C8" s="31"/>
      <c r="D8" s="31"/>
      <c r="E8" s="31"/>
      <c r="F8" s="32"/>
      <c r="G8" s="29"/>
    </row>
    <row r="9" spans="2:7" x14ac:dyDescent="0.25">
      <c r="B9" s="30"/>
      <c r="C9" s="31" t="s">
        <v>6</v>
      </c>
      <c r="D9" s="30"/>
      <c r="E9" s="31"/>
      <c r="F9" s="32"/>
      <c r="G9" s="29"/>
    </row>
    <row r="10" spans="2:7" x14ac:dyDescent="0.25">
      <c r="B10" s="30"/>
      <c r="C10" s="31"/>
      <c r="D10" s="31"/>
      <c r="E10" s="31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79591124.879999995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11"/>
  <sheetViews>
    <sheetView showGridLines="0" topLeftCell="B1" zoomScale="95" zoomScaleNormal="95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33">
        <v>39687</v>
      </c>
      <c r="C3" s="35" t="s">
        <v>5</v>
      </c>
      <c r="D3" s="33">
        <v>39722</v>
      </c>
      <c r="E3" s="35" t="s">
        <v>45</v>
      </c>
      <c r="F3" s="36" t="s">
        <v>47</v>
      </c>
      <c r="G3" s="34">
        <v>116995448.22</v>
      </c>
    </row>
    <row r="4" spans="2:7" x14ac:dyDescent="0.25">
      <c r="B4" s="27"/>
      <c r="C4" s="26"/>
      <c r="D4" s="26"/>
      <c r="E4" s="26"/>
      <c r="F4" s="28"/>
      <c r="G4" s="25"/>
    </row>
    <row r="5" spans="2:7" x14ac:dyDescent="0.25">
      <c r="B5" s="27"/>
      <c r="C5" s="26" t="s">
        <v>6</v>
      </c>
      <c r="D5" s="27"/>
      <c r="E5" s="26"/>
      <c r="F5" s="28"/>
      <c r="G5" s="25"/>
    </row>
    <row r="6" spans="2:7" x14ac:dyDescent="0.25">
      <c r="B6" s="27"/>
      <c r="C6" s="26"/>
      <c r="D6" s="26"/>
      <c r="E6" s="26"/>
      <c r="F6" s="28"/>
      <c r="G6" s="25"/>
    </row>
    <row r="7" spans="2:7" x14ac:dyDescent="0.25">
      <c r="B7" s="30">
        <v>39526</v>
      </c>
      <c r="C7" s="31" t="s">
        <v>5</v>
      </c>
      <c r="D7" s="30">
        <v>39540</v>
      </c>
      <c r="E7" s="31" t="s">
        <v>45</v>
      </c>
      <c r="F7" s="32" t="s">
        <v>54</v>
      </c>
      <c r="G7" s="29">
        <v>120002462.22</v>
      </c>
    </row>
    <row r="8" spans="2:7" x14ac:dyDescent="0.25">
      <c r="B8" s="30"/>
      <c r="C8" s="31"/>
      <c r="D8" s="31"/>
      <c r="E8" s="31"/>
      <c r="F8" s="32"/>
      <c r="G8" s="29"/>
    </row>
    <row r="9" spans="2:7" x14ac:dyDescent="0.25">
      <c r="B9" s="30"/>
      <c r="C9" s="31" t="s">
        <v>6</v>
      </c>
      <c r="D9" s="30"/>
      <c r="E9" s="31"/>
      <c r="F9" s="32"/>
      <c r="G9" s="29"/>
    </row>
    <row r="10" spans="2:7" x14ac:dyDescent="0.25">
      <c r="B10" s="30"/>
      <c r="C10" s="31"/>
      <c r="D10" s="31"/>
      <c r="E10" s="31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236997910.44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11"/>
  <sheetViews>
    <sheetView showGridLines="0" topLeftCell="B1" zoomScale="96" zoomScaleNormal="96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33">
        <v>39293</v>
      </c>
      <c r="C3" s="35" t="s">
        <v>5</v>
      </c>
      <c r="D3" s="33">
        <v>39330</v>
      </c>
      <c r="E3" s="35" t="s">
        <v>45</v>
      </c>
      <c r="F3" s="36" t="s">
        <v>55</v>
      </c>
      <c r="G3" s="34">
        <v>173001315.97</v>
      </c>
    </row>
    <row r="4" spans="2:7" x14ac:dyDescent="0.25">
      <c r="B4" s="27"/>
      <c r="C4" s="26"/>
      <c r="D4" s="26"/>
      <c r="E4" s="26"/>
      <c r="F4" s="28"/>
      <c r="G4" s="25"/>
    </row>
    <row r="5" spans="2:7" x14ac:dyDescent="0.25">
      <c r="B5" s="27"/>
      <c r="C5" s="26" t="s">
        <v>6</v>
      </c>
      <c r="D5" s="27"/>
      <c r="E5" s="26"/>
      <c r="F5" s="28"/>
      <c r="G5" s="25"/>
    </row>
    <row r="6" spans="2:7" x14ac:dyDescent="0.25">
      <c r="B6" s="27"/>
      <c r="C6" s="26"/>
      <c r="D6" s="26"/>
      <c r="E6" s="26"/>
      <c r="F6" s="28"/>
      <c r="G6" s="25"/>
    </row>
    <row r="7" spans="2:7" x14ac:dyDescent="0.25">
      <c r="B7" s="30">
        <v>39155</v>
      </c>
      <c r="C7" s="31" t="s">
        <v>5</v>
      </c>
      <c r="D7" s="30">
        <v>39171</v>
      </c>
      <c r="E7" s="31" t="s">
        <v>45</v>
      </c>
      <c r="F7" s="32" t="s">
        <v>56</v>
      </c>
      <c r="G7" s="29">
        <v>110006132.48</v>
      </c>
    </row>
    <row r="8" spans="2:7" x14ac:dyDescent="0.25">
      <c r="B8" s="30"/>
      <c r="C8" s="31"/>
      <c r="D8" s="31"/>
      <c r="E8" s="31"/>
      <c r="F8" s="32"/>
      <c r="G8" s="29"/>
    </row>
    <row r="9" spans="2:7" x14ac:dyDescent="0.25">
      <c r="B9" s="30"/>
      <c r="C9" s="31" t="s">
        <v>6</v>
      </c>
      <c r="D9" s="30"/>
      <c r="E9" s="31"/>
      <c r="F9" s="32"/>
      <c r="G9" s="29"/>
    </row>
    <row r="10" spans="2:7" x14ac:dyDescent="0.25">
      <c r="B10" s="30"/>
      <c r="C10" s="31"/>
      <c r="D10" s="31"/>
      <c r="E10" s="31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283007448.44999999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11"/>
  <sheetViews>
    <sheetView showGridLines="0" topLeftCell="B1" workbookViewId="0">
      <selection activeCell="G11" sqref="G11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4.7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33">
        <v>38961</v>
      </c>
      <c r="C3" s="35" t="s">
        <v>5</v>
      </c>
      <c r="D3" s="33">
        <v>38985</v>
      </c>
      <c r="E3" s="35" t="s">
        <v>45</v>
      </c>
      <c r="F3" s="36" t="s">
        <v>57</v>
      </c>
      <c r="G3" s="34">
        <v>121154739.73999999</v>
      </c>
    </row>
    <row r="4" spans="2:7" x14ac:dyDescent="0.25">
      <c r="B4" s="27"/>
      <c r="C4" s="26"/>
      <c r="D4" s="26"/>
      <c r="E4" s="26"/>
      <c r="F4" s="28"/>
      <c r="G4" s="25"/>
    </row>
    <row r="5" spans="2:7" x14ac:dyDescent="0.25">
      <c r="B5" s="27"/>
      <c r="C5" s="26" t="s">
        <v>6</v>
      </c>
      <c r="D5" s="27"/>
      <c r="E5" s="26"/>
      <c r="F5" s="28"/>
      <c r="G5" s="25"/>
    </row>
    <row r="6" spans="2:7" x14ac:dyDescent="0.25">
      <c r="B6" s="27"/>
      <c r="C6" s="26"/>
      <c r="D6" s="26"/>
      <c r="E6" s="26"/>
      <c r="F6" s="28"/>
      <c r="G6" s="25"/>
    </row>
    <row r="7" spans="2:7" x14ac:dyDescent="0.25">
      <c r="B7" s="30">
        <v>38796</v>
      </c>
      <c r="C7" s="31" t="s">
        <v>5</v>
      </c>
      <c r="D7" s="30">
        <v>38813</v>
      </c>
      <c r="E7" s="31" t="s">
        <v>45</v>
      </c>
      <c r="F7" s="32" t="s">
        <v>58</v>
      </c>
      <c r="G7" s="29">
        <v>71270173.739999995</v>
      </c>
    </row>
    <row r="8" spans="2:7" x14ac:dyDescent="0.25">
      <c r="B8" s="30"/>
      <c r="C8" s="31"/>
      <c r="D8" s="31"/>
      <c r="E8" s="31"/>
      <c r="F8" s="32"/>
      <c r="G8" s="29"/>
    </row>
    <row r="9" spans="2:7" x14ac:dyDescent="0.25">
      <c r="B9" s="30"/>
      <c r="C9" s="31" t="s">
        <v>6</v>
      </c>
      <c r="D9" s="30"/>
      <c r="E9" s="31"/>
      <c r="F9" s="32"/>
      <c r="G9" s="29"/>
    </row>
    <row r="10" spans="2:7" x14ac:dyDescent="0.25">
      <c r="B10" s="30"/>
      <c r="C10" s="31"/>
      <c r="D10" s="31"/>
      <c r="E10" s="31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192424913.47999999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05"/>
  <sheetViews>
    <sheetView showGridLines="0" topLeftCell="A9" zoomScale="96" zoomScaleNormal="96" workbookViewId="0">
      <selection activeCell="G23" sqref="G23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7.5" customHeight="1" x14ac:dyDescent="0.25">
      <c r="B5" s="22"/>
      <c r="C5" s="22"/>
      <c r="D5" s="22"/>
      <c r="E5" s="22"/>
      <c r="F5" s="22"/>
      <c r="G5" s="22"/>
      <c r="H5"/>
    </row>
    <row r="6" spans="2:8" ht="15" customHeight="1" x14ac:dyDescent="0.25">
      <c r="B6" s="27">
        <v>45048</v>
      </c>
      <c r="C6" s="26" t="s">
        <v>5</v>
      </c>
      <c r="D6" s="27">
        <v>45062</v>
      </c>
      <c r="E6" s="26" t="s">
        <v>7</v>
      </c>
      <c r="F6" s="28" t="s">
        <v>75</v>
      </c>
      <c r="G6" s="25">
        <v>389000000</v>
      </c>
      <c r="H6"/>
    </row>
    <row r="7" spans="2:8" ht="15" customHeight="1" x14ac:dyDescent="0.25">
      <c r="B7" s="27"/>
      <c r="C7" s="26"/>
      <c r="D7" s="26"/>
      <c r="E7" s="26"/>
      <c r="F7" s="28"/>
      <c r="G7" s="25"/>
      <c r="H7"/>
    </row>
    <row r="8" spans="2:8" ht="15" customHeight="1" x14ac:dyDescent="0.25">
      <c r="B8" s="27"/>
      <c r="C8" s="26" t="s">
        <v>6</v>
      </c>
      <c r="D8" s="27"/>
      <c r="E8" s="26"/>
      <c r="F8" s="28"/>
      <c r="G8" s="25"/>
      <c r="H8"/>
    </row>
    <row r="9" spans="2:8" ht="15.75" customHeight="1" x14ac:dyDescent="0.25">
      <c r="B9" s="27"/>
      <c r="C9" s="26"/>
      <c r="D9" s="26"/>
      <c r="E9" s="26"/>
      <c r="F9" s="28"/>
      <c r="G9" s="25"/>
      <c r="H9"/>
    </row>
    <row r="10" spans="2:8" ht="15.75" customHeight="1" x14ac:dyDescent="0.25">
      <c r="B10" s="30">
        <v>45139</v>
      </c>
      <c r="C10" s="31" t="s">
        <v>5</v>
      </c>
      <c r="D10" s="30">
        <v>45153</v>
      </c>
      <c r="E10" s="31" t="s">
        <v>7</v>
      </c>
      <c r="F10" s="18">
        <v>4.8755997029999998E-2</v>
      </c>
      <c r="G10" s="29">
        <v>269000000</v>
      </c>
      <c r="H10"/>
    </row>
    <row r="11" spans="2:8" ht="15.75" customHeight="1" x14ac:dyDescent="0.25">
      <c r="B11" s="30"/>
      <c r="C11" s="31"/>
      <c r="D11" s="31"/>
      <c r="E11" s="31"/>
      <c r="F11" s="18">
        <v>0.24377998514999999</v>
      </c>
      <c r="G11" s="29"/>
      <c r="H11"/>
    </row>
    <row r="12" spans="2:8" ht="15.75" customHeight="1" x14ac:dyDescent="0.25">
      <c r="B12" s="30"/>
      <c r="C12" s="31" t="s">
        <v>6</v>
      </c>
      <c r="D12" s="30"/>
      <c r="E12" s="20"/>
      <c r="F12" s="18"/>
      <c r="G12" s="19"/>
      <c r="H12"/>
    </row>
    <row r="13" spans="2:8" ht="15.75" customHeight="1" x14ac:dyDescent="0.25">
      <c r="B13" s="30"/>
      <c r="C13" s="31"/>
      <c r="D13" s="31"/>
      <c r="E13" s="20"/>
      <c r="F13" s="18"/>
      <c r="G13" s="19"/>
      <c r="H13"/>
    </row>
    <row r="14" spans="2:8" ht="15.75" customHeight="1" x14ac:dyDescent="0.25">
      <c r="B14" s="27">
        <v>45223</v>
      </c>
      <c r="C14" s="26" t="s">
        <v>5</v>
      </c>
      <c r="D14" s="27"/>
      <c r="E14" s="26"/>
      <c r="F14" s="28"/>
      <c r="G14" s="25"/>
      <c r="H14"/>
    </row>
    <row r="15" spans="2:8" ht="15.75" customHeight="1" x14ac:dyDescent="0.25">
      <c r="B15" s="27"/>
      <c r="C15" s="26"/>
      <c r="D15" s="26"/>
      <c r="E15" s="26"/>
      <c r="F15" s="28"/>
      <c r="G15" s="25"/>
      <c r="H15"/>
    </row>
    <row r="16" spans="2:8" ht="15.75" customHeight="1" x14ac:dyDescent="0.25">
      <c r="B16" s="27"/>
      <c r="C16" s="26" t="s">
        <v>6</v>
      </c>
      <c r="D16" s="27">
        <v>45244</v>
      </c>
      <c r="E16" s="26" t="s">
        <v>7</v>
      </c>
      <c r="F16" s="28" t="s">
        <v>76</v>
      </c>
      <c r="G16" s="25">
        <v>319000000</v>
      </c>
      <c r="H16"/>
    </row>
    <row r="17" spans="2:8" ht="15.75" customHeight="1" x14ac:dyDescent="0.25">
      <c r="B17" s="27"/>
      <c r="C17" s="26"/>
      <c r="D17" s="26"/>
      <c r="E17" s="26"/>
      <c r="F17" s="28"/>
      <c r="G17" s="25"/>
      <c r="H17"/>
    </row>
    <row r="18" spans="2:8" ht="15.75" customHeight="1" x14ac:dyDescent="0.25">
      <c r="B18" s="30">
        <v>45274</v>
      </c>
      <c r="C18" s="31" t="s">
        <v>5</v>
      </c>
      <c r="D18" s="30"/>
      <c r="E18" s="31"/>
      <c r="F18" s="18"/>
      <c r="G18" s="29"/>
      <c r="H18"/>
    </row>
    <row r="19" spans="2:8" ht="15.75" customHeight="1" x14ac:dyDescent="0.25">
      <c r="B19" s="30"/>
      <c r="C19" s="31"/>
      <c r="D19" s="31"/>
      <c r="E19" s="31"/>
      <c r="F19" s="18"/>
      <c r="G19" s="29"/>
      <c r="H19"/>
    </row>
    <row r="20" spans="2:8" ht="15.75" customHeight="1" x14ac:dyDescent="0.25">
      <c r="B20" s="30"/>
      <c r="C20" s="31" t="s">
        <v>6</v>
      </c>
      <c r="D20" s="30">
        <v>45348</v>
      </c>
      <c r="E20" s="31" t="s">
        <v>7</v>
      </c>
      <c r="F20" s="18">
        <v>3.099714009E-2</v>
      </c>
      <c r="G20" s="29">
        <v>171000000</v>
      </c>
      <c r="H20"/>
    </row>
    <row r="21" spans="2:8" ht="15.75" customHeight="1" x14ac:dyDescent="0.25">
      <c r="B21" s="30"/>
      <c r="C21" s="31"/>
      <c r="D21" s="31"/>
      <c r="E21" s="31"/>
      <c r="F21" s="18">
        <v>0.15498570045000001</v>
      </c>
      <c r="G21" s="29"/>
      <c r="H21"/>
    </row>
    <row r="22" spans="2:8" ht="15" customHeight="1" x14ac:dyDescent="0.25">
      <c r="B22" s="2" t="s">
        <v>65</v>
      </c>
      <c r="C22" s="2"/>
      <c r="D22" s="2"/>
      <c r="E22" s="2"/>
      <c r="F22" s="2"/>
      <c r="G22" s="5">
        <f xml:space="preserve"> SUM(G6,G10,G16,G20)</f>
        <v>1148000000</v>
      </c>
      <c r="H22"/>
    </row>
    <row r="23" spans="2:8" ht="15" customHeight="1" x14ac:dyDescent="0.25">
      <c r="C23"/>
      <c r="D23"/>
      <c r="E23"/>
      <c r="F23" s="11"/>
      <c r="G23"/>
      <c r="H23"/>
    </row>
    <row r="24" spans="2:8" ht="15" customHeight="1" x14ac:dyDescent="0.25">
      <c r="C24"/>
      <c r="D24"/>
      <c r="E24"/>
      <c r="F24"/>
      <c r="G24"/>
      <c r="H24"/>
    </row>
    <row r="25" spans="2:8" ht="15" customHeight="1" x14ac:dyDescent="0.25">
      <c r="C25"/>
      <c r="D25"/>
      <c r="E25"/>
      <c r="F25" s="24"/>
      <c r="G25"/>
      <c r="H25"/>
    </row>
    <row r="26" spans="2:8" ht="15" customHeight="1" x14ac:dyDescent="0.25">
      <c r="C26"/>
      <c r="D26"/>
      <c r="E26"/>
      <c r="F26" s="23"/>
      <c r="G26"/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6.5" customHeight="1" x14ac:dyDescent="0.25"/>
    <row r="39" customFormat="1" x14ac:dyDescent="0.25"/>
    <row r="40" customFormat="1" ht="15" customHeight="1" x14ac:dyDescent="0.25"/>
    <row r="41" customFormat="1" ht="15" customHeight="1" x14ac:dyDescent="0.25"/>
    <row r="42" customFormat="1" ht="15" customHeigh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6.5" customHeight="1" x14ac:dyDescent="0.25"/>
    <row r="54" customFormat="1" ht="16.5" customHeight="1" x14ac:dyDescent="0.25"/>
    <row r="55" customFormat="1" ht="16.5" customHeight="1" x14ac:dyDescent="0.25"/>
    <row r="56" customFormat="1" ht="15" customHeight="1" x14ac:dyDescent="0.25"/>
    <row r="57" customFormat="1" ht="15" customHeight="1" x14ac:dyDescent="0.25"/>
    <row r="58" customFormat="1" ht="1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6.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6.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6.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6.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6.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6.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6.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6.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spans="2:8" ht="15" customHeight="1" x14ac:dyDescent="0.25">
      <c r="C145"/>
      <c r="D145"/>
      <c r="E145"/>
      <c r="F145"/>
      <c r="G145"/>
      <c r="H145"/>
    </row>
    <row r="146" spans="2:8" ht="15" customHeight="1" x14ac:dyDescent="0.25">
      <c r="C146"/>
      <c r="D146"/>
      <c r="E146"/>
      <c r="F146"/>
      <c r="G146"/>
      <c r="H146"/>
    </row>
    <row r="147" spans="2:8" ht="15" customHeight="1" x14ac:dyDescent="0.25">
      <c r="C147"/>
      <c r="D147"/>
      <c r="E147"/>
      <c r="F147"/>
      <c r="G147"/>
      <c r="H147"/>
    </row>
    <row r="148" spans="2:8" ht="15" customHeight="1" x14ac:dyDescent="0.25">
      <c r="C148"/>
      <c r="D148"/>
      <c r="E148"/>
      <c r="F148"/>
      <c r="G148"/>
      <c r="H148"/>
    </row>
    <row r="149" spans="2:8" ht="15" customHeight="1" x14ac:dyDescent="0.25">
      <c r="C149"/>
      <c r="D149"/>
      <c r="E149"/>
      <c r="F149"/>
      <c r="G149"/>
      <c r="H149"/>
    </row>
    <row r="150" spans="2:8" ht="15" customHeight="1" x14ac:dyDescent="0.25">
      <c r="C150"/>
      <c r="D150"/>
      <c r="E150"/>
      <c r="F150"/>
      <c r="G150"/>
      <c r="H150"/>
    </row>
    <row r="151" spans="2:8" ht="15" customHeight="1" x14ac:dyDescent="0.25">
      <c r="C151"/>
      <c r="D151"/>
      <c r="E151"/>
      <c r="F151"/>
      <c r="G151"/>
      <c r="H151"/>
    </row>
    <row r="152" spans="2:8" ht="15" customHeight="1" x14ac:dyDescent="0.25">
      <c r="C152"/>
      <c r="D152"/>
      <c r="E152"/>
      <c r="F152"/>
      <c r="G152"/>
      <c r="H152"/>
    </row>
    <row r="153" spans="2:8" ht="15" customHeight="1" x14ac:dyDescent="0.25">
      <c r="C153"/>
      <c r="D153"/>
      <c r="E153"/>
      <c r="F153"/>
      <c r="G153"/>
      <c r="H153"/>
    </row>
    <row r="154" spans="2:8" ht="15" customHeight="1" x14ac:dyDescent="0.25">
      <c r="C154"/>
      <c r="D154"/>
      <c r="E154"/>
      <c r="F154"/>
      <c r="G154"/>
      <c r="H154"/>
    </row>
    <row r="155" spans="2:8" ht="15" customHeight="1" x14ac:dyDescent="0.25">
      <c r="C155"/>
      <c r="D155"/>
      <c r="E155"/>
      <c r="F155"/>
      <c r="G155"/>
      <c r="H155"/>
    </row>
    <row r="156" spans="2:8" ht="16.5" customHeight="1" x14ac:dyDescent="0.25">
      <c r="C156"/>
      <c r="D156"/>
      <c r="E156"/>
      <c r="F156"/>
      <c r="G156"/>
      <c r="H156"/>
    </row>
    <row r="157" spans="2:8" ht="15" customHeight="1" x14ac:dyDescent="0.25">
      <c r="C157"/>
      <c r="D157"/>
      <c r="E157"/>
      <c r="F157"/>
      <c r="G157"/>
      <c r="H157"/>
    </row>
    <row r="158" spans="2:8" x14ac:dyDescent="0.25">
      <c r="B158" s="1"/>
      <c r="C158"/>
      <c r="D158"/>
      <c r="E158"/>
      <c r="F158"/>
      <c r="G158"/>
      <c r="H158"/>
    </row>
    <row r="159" spans="2:8" x14ac:dyDescent="0.25">
      <c r="B159" s="1"/>
      <c r="C159"/>
      <c r="D159"/>
      <c r="E159"/>
      <c r="F159"/>
      <c r="G159"/>
      <c r="H159"/>
    </row>
    <row r="160" spans="2:8" x14ac:dyDescent="0.25">
      <c r="B160" s="1"/>
      <c r="C160"/>
      <c r="D160"/>
      <c r="E160"/>
      <c r="F160"/>
      <c r="G160"/>
      <c r="H160"/>
    </row>
    <row r="161" spans="4:8" x14ac:dyDescent="0.25">
      <c r="D161"/>
      <c r="E161"/>
      <c r="F161"/>
      <c r="G161"/>
      <c r="H161"/>
    </row>
    <row r="162" spans="4:8" x14ac:dyDescent="0.25">
      <c r="D162"/>
      <c r="E162"/>
      <c r="F162"/>
      <c r="G162"/>
      <c r="H162"/>
    </row>
    <row r="163" spans="4:8" x14ac:dyDescent="0.25">
      <c r="D163"/>
      <c r="E163"/>
      <c r="F163"/>
      <c r="G163"/>
      <c r="H163"/>
    </row>
    <row r="164" spans="4:8" x14ac:dyDescent="0.25">
      <c r="D164"/>
      <c r="E164"/>
      <c r="F164"/>
      <c r="G164"/>
      <c r="H164"/>
    </row>
    <row r="165" spans="4:8" x14ac:dyDescent="0.25">
      <c r="D165"/>
      <c r="E165"/>
      <c r="F165"/>
      <c r="G165"/>
      <c r="H165"/>
    </row>
    <row r="166" spans="4:8" x14ac:dyDescent="0.25">
      <c r="D166"/>
      <c r="E166"/>
      <c r="F166"/>
      <c r="G166"/>
      <c r="H166"/>
    </row>
    <row r="167" spans="4:8" x14ac:dyDescent="0.25">
      <c r="D167"/>
      <c r="E167"/>
      <c r="F167"/>
      <c r="G167"/>
      <c r="H167"/>
    </row>
    <row r="168" spans="4:8" x14ac:dyDescent="0.25">
      <c r="D168"/>
      <c r="E168"/>
      <c r="F168"/>
      <c r="G168"/>
      <c r="H168"/>
    </row>
    <row r="169" spans="4:8" x14ac:dyDescent="0.25">
      <c r="D169"/>
      <c r="E169"/>
      <c r="F169"/>
      <c r="G169"/>
      <c r="H169"/>
    </row>
    <row r="170" spans="4:8" x14ac:dyDescent="0.25">
      <c r="D170"/>
      <c r="E170"/>
      <c r="F170"/>
      <c r="G170"/>
      <c r="H170"/>
    </row>
    <row r="171" spans="4:8" x14ac:dyDescent="0.25">
      <c r="D171"/>
      <c r="E171"/>
      <c r="F171"/>
      <c r="G171"/>
      <c r="H171"/>
    </row>
    <row r="172" spans="4:8" x14ac:dyDescent="0.25">
      <c r="D172"/>
      <c r="E172"/>
      <c r="F172"/>
      <c r="G172"/>
      <c r="H172"/>
    </row>
    <row r="173" spans="4:8" x14ac:dyDescent="0.25">
      <c r="D173"/>
      <c r="E173"/>
      <c r="F173"/>
      <c r="G173"/>
      <c r="H173"/>
    </row>
    <row r="174" spans="4:8" x14ac:dyDescent="0.25">
      <c r="D174"/>
      <c r="E174"/>
      <c r="F174"/>
      <c r="G174"/>
      <c r="H174"/>
    </row>
    <row r="175" spans="4:8" x14ac:dyDescent="0.25">
      <c r="D175"/>
      <c r="E175"/>
      <c r="F175"/>
      <c r="G175"/>
      <c r="H175"/>
    </row>
    <row r="176" spans="4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</sheetData>
  <mergeCells count="38">
    <mergeCell ref="G20:G21"/>
    <mergeCell ref="B18:B21"/>
    <mergeCell ref="C18:C19"/>
    <mergeCell ref="D18:D19"/>
    <mergeCell ref="E18:E19"/>
    <mergeCell ref="G18:G19"/>
    <mergeCell ref="C20:C21"/>
    <mergeCell ref="D20:D21"/>
    <mergeCell ref="E20:E21"/>
    <mergeCell ref="G10:G11"/>
    <mergeCell ref="B10:B13"/>
    <mergeCell ref="C10:C11"/>
    <mergeCell ref="D10:D11"/>
    <mergeCell ref="E10:E11"/>
    <mergeCell ref="C12:C13"/>
    <mergeCell ref="D12:D13"/>
    <mergeCell ref="G8:G9"/>
    <mergeCell ref="B6:B9"/>
    <mergeCell ref="C6:C7"/>
    <mergeCell ref="D6:D7"/>
    <mergeCell ref="E6:E7"/>
    <mergeCell ref="F6:F7"/>
    <mergeCell ref="G6:G7"/>
    <mergeCell ref="C8:C9"/>
    <mergeCell ref="D8:D9"/>
    <mergeCell ref="E8:E9"/>
    <mergeCell ref="F8:F9"/>
    <mergeCell ref="B14:B17"/>
    <mergeCell ref="C14:C15"/>
    <mergeCell ref="D14:D15"/>
    <mergeCell ref="E14:E15"/>
    <mergeCell ref="F14:F15"/>
    <mergeCell ref="G14:G15"/>
    <mergeCell ref="C16:C17"/>
    <mergeCell ref="D16:D17"/>
    <mergeCell ref="E16:E17"/>
    <mergeCell ref="F16:F17"/>
    <mergeCell ref="G16:G1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G11"/>
  <sheetViews>
    <sheetView showGridLines="0" topLeftCell="B1" zoomScale="91" zoomScaleNormal="91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33">
        <v>38595</v>
      </c>
      <c r="C3" s="35" t="s">
        <v>5</v>
      </c>
      <c r="D3" s="33">
        <v>38628</v>
      </c>
      <c r="E3" s="35" t="s">
        <v>45</v>
      </c>
      <c r="F3" s="36" t="s">
        <v>59</v>
      </c>
      <c r="G3" s="34">
        <v>100505462.93000001</v>
      </c>
    </row>
    <row r="4" spans="2:7" x14ac:dyDescent="0.25">
      <c r="B4" s="27"/>
      <c r="C4" s="26"/>
      <c r="D4" s="26"/>
      <c r="E4" s="26"/>
      <c r="F4" s="28"/>
      <c r="G4" s="25"/>
    </row>
    <row r="5" spans="2:7" x14ac:dyDescent="0.25">
      <c r="B5" s="27"/>
      <c r="C5" s="26" t="s">
        <v>6</v>
      </c>
      <c r="D5" s="27"/>
      <c r="E5" s="26"/>
      <c r="F5" s="28"/>
      <c r="G5" s="25"/>
    </row>
    <row r="6" spans="2:7" x14ac:dyDescent="0.25">
      <c r="B6" s="27"/>
      <c r="C6" s="26"/>
      <c r="D6" s="26"/>
      <c r="E6" s="26"/>
      <c r="F6" s="28"/>
      <c r="G6" s="25"/>
    </row>
    <row r="7" spans="2:7" x14ac:dyDescent="0.25">
      <c r="B7" s="30">
        <v>38432</v>
      </c>
      <c r="C7" s="31" t="s">
        <v>5</v>
      </c>
      <c r="D7" s="30">
        <v>38450</v>
      </c>
      <c r="E7" s="31" t="s">
        <v>45</v>
      </c>
      <c r="F7" s="32" t="s">
        <v>60</v>
      </c>
      <c r="G7" s="29">
        <v>90006628.689999998</v>
      </c>
    </row>
    <row r="8" spans="2:7" x14ac:dyDescent="0.25">
      <c r="B8" s="30"/>
      <c r="C8" s="31"/>
      <c r="D8" s="31"/>
      <c r="E8" s="31"/>
      <c r="F8" s="32"/>
      <c r="G8" s="29"/>
    </row>
    <row r="9" spans="2:7" x14ac:dyDescent="0.25">
      <c r="B9" s="30"/>
      <c r="C9" s="31" t="s">
        <v>6</v>
      </c>
      <c r="D9" s="30"/>
      <c r="E9" s="31"/>
      <c r="F9" s="32"/>
      <c r="G9" s="29"/>
    </row>
    <row r="10" spans="2:7" x14ac:dyDescent="0.25">
      <c r="B10" s="30"/>
      <c r="C10" s="31"/>
      <c r="D10" s="31"/>
      <c r="E10" s="31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190512091.62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33">
        <v>38240</v>
      </c>
      <c r="C3" s="35" t="s">
        <v>5</v>
      </c>
      <c r="D3" s="33">
        <v>38266</v>
      </c>
      <c r="E3" s="35" t="s">
        <v>45</v>
      </c>
      <c r="F3" s="36" t="s">
        <v>61</v>
      </c>
      <c r="G3" s="34">
        <v>75004049.109999999</v>
      </c>
    </row>
    <row r="4" spans="2:7" x14ac:dyDescent="0.25">
      <c r="B4" s="27"/>
      <c r="C4" s="26"/>
      <c r="D4" s="26"/>
      <c r="E4" s="26"/>
      <c r="F4" s="28"/>
      <c r="G4" s="25"/>
    </row>
    <row r="5" spans="2:7" x14ac:dyDescent="0.25">
      <c r="B5" s="27"/>
      <c r="C5" s="26" t="s">
        <v>6</v>
      </c>
      <c r="D5" s="27"/>
      <c r="E5" s="26"/>
      <c r="F5" s="28"/>
      <c r="G5" s="25"/>
    </row>
    <row r="6" spans="2:7" x14ac:dyDescent="0.25">
      <c r="B6" s="27"/>
      <c r="C6" s="26"/>
      <c r="D6" s="26"/>
      <c r="E6" s="26"/>
      <c r="F6" s="28"/>
      <c r="G6" s="25"/>
    </row>
    <row r="7" spans="2:7" x14ac:dyDescent="0.25">
      <c r="B7" s="30">
        <v>38069</v>
      </c>
      <c r="C7" s="31" t="s">
        <v>5</v>
      </c>
      <c r="D7" s="30">
        <v>38089</v>
      </c>
      <c r="E7" s="31" t="s">
        <v>45</v>
      </c>
      <c r="F7" s="32" t="s">
        <v>62</v>
      </c>
      <c r="G7" s="29">
        <v>200237887.61000001</v>
      </c>
    </row>
    <row r="8" spans="2:7" x14ac:dyDescent="0.25">
      <c r="B8" s="30"/>
      <c r="C8" s="31"/>
      <c r="D8" s="31"/>
      <c r="E8" s="31"/>
      <c r="F8" s="32"/>
      <c r="G8" s="29"/>
    </row>
    <row r="9" spans="2:7" x14ac:dyDescent="0.25">
      <c r="B9" s="30"/>
      <c r="C9" s="31" t="s">
        <v>6</v>
      </c>
      <c r="D9" s="30"/>
      <c r="E9" s="31"/>
      <c r="F9" s="32"/>
      <c r="G9" s="29"/>
    </row>
    <row r="10" spans="2:7" x14ac:dyDescent="0.25">
      <c r="B10" s="30"/>
      <c r="C10" s="31"/>
      <c r="D10" s="31"/>
      <c r="E10" s="31"/>
      <c r="F10" s="32"/>
      <c r="G10" s="2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275241936.72000003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G10"/>
  <sheetViews>
    <sheetView showGridLines="0" topLeftCell="B1" zoomScale="93" zoomScaleNormal="93" workbookViewId="0">
      <selection activeCell="G7" sqref="G7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33">
        <v>37873</v>
      </c>
      <c r="C3" s="35" t="s">
        <v>5</v>
      </c>
      <c r="D3" s="33">
        <v>38266</v>
      </c>
      <c r="E3" s="35" t="s">
        <v>45</v>
      </c>
      <c r="F3" s="36" t="s">
        <v>63</v>
      </c>
      <c r="G3" s="34">
        <v>65999398.68</v>
      </c>
    </row>
    <row r="4" spans="2:7" x14ac:dyDescent="0.25">
      <c r="B4" s="27"/>
      <c r="C4" s="26"/>
      <c r="D4" s="26"/>
      <c r="E4" s="26"/>
      <c r="F4" s="28"/>
      <c r="G4" s="25"/>
    </row>
    <row r="5" spans="2:7" x14ac:dyDescent="0.25">
      <c r="B5" s="27"/>
      <c r="C5" s="26" t="s">
        <v>6</v>
      </c>
      <c r="D5" s="27"/>
      <c r="E5" s="26"/>
      <c r="F5" s="28"/>
      <c r="G5" s="25"/>
    </row>
    <row r="6" spans="2:7" x14ac:dyDescent="0.25">
      <c r="B6" s="27"/>
      <c r="C6" s="26"/>
      <c r="D6" s="26"/>
      <c r="E6" s="26"/>
      <c r="F6" s="28"/>
      <c r="G6" s="25"/>
    </row>
    <row r="7" spans="2:7" ht="15" customHeight="1" x14ac:dyDescent="0.25">
      <c r="B7" s="2" t="s">
        <v>65</v>
      </c>
      <c r="C7" s="2"/>
      <c r="D7" s="2"/>
      <c r="E7" s="2"/>
      <c r="F7" s="2"/>
      <c r="G7" s="5">
        <f>SUM(G3:G6)</f>
        <v>65999398.68</v>
      </c>
    </row>
    <row r="8" spans="2:7" ht="15" customHeight="1" x14ac:dyDescent="0.25"/>
    <row r="9" spans="2:7" ht="15" customHeight="1" x14ac:dyDescent="0.25"/>
    <row r="10" spans="2:7" ht="15" customHeight="1" x14ac:dyDescent="0.25"/>
  </sheetData>
  <mergeCells count="11">
    <mergeCell ref="G5:G6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8"/>
  <sheetViews>
    <sheetView showGridLines="0" topLeftCell="A11" zoomScale="96" zoomScaleNormal="96" workbookViewId="0">
      <selection activeCell="F19" sqref="F19:F20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15" customHeight="1" x14ac:dyDescent="0.25">
      <c r="B5" s="27">
        <v>44684</v>
      </c>
      <c r="C5" s="26" t="s">
        <v>5</v>
      </c>
      <c r="D5" s="27">
        <v>44699</v>
      </c>
      <c r="E5" s="26" t="s">
        <v>7</v>
      </c>
      <c r="F5" s="28" t="s">
        <v>68</v>
      </c>
      <c r="G5" s="25">
        <v>346000000</v>
      </c>
      <c r="H5"/>
    </row>
    <row r="6" spans="2:8" ht="15" customHeight="1" x14ac:dyDescent="0.25">
      <c r="B6" s="27"/>
      <c r="C6" s="26"/>
      <c r="D6" s="26"/>
      <c r="E6" s="26"/>
      <c r="F6" s="28"/>
      <c r="G6" s="25"/>
      <c r="H6"/>
    </row>
    <row r="7" spans="2:8" ht="15" customHeight="1" x14ac:dyDescent="0.25">
      <c r="B7" s="27"/>
      <c r="C7" s="26" t="s">
        <v>6</v>
      </c>
      <c r="D7" s="27"/>
      <c r="E7" s="26"/>
      <c r="F7" s="28"/>
      <c r="G7" s="25"/>
      <c r="H7"/>
    </row>
    <row r="8" spans="2:8" ht="15.75" customHeight="1" x14ac:dyDescent="0.25">
      <c r="B8" s="27"/>
      <c r="C8" s="26"/>
      <c r="D8" s="26"/>
      <c r="E8" s="26"/>
      <c r="F8" s="28"/>
      <c r="G8" s="25"/>
      <c r="H8"/>
    </row>
    <row r="9" spans="2:8" ht="15.75" customHeight="1" x14ac:dyDescent="0.25">
      <c r="B9" s="30">
        <v>44769</v>
      </c>
      <c r="C9" s="31" t="s">
        <v>5</v>
      </c>
      <c r="D9" s="30">
        <v>44784</v>
      </c>
      <c r="E9" s="31" t="s">
        <v>7</v>
      </c>
      <c r="F9" s="18" t="s">
        <v>69</v>
      </c>
      <c r="G9" s="29">
        <v>399000000</v>
      </c>
      <c r="H9"/>
    </row>
    <row r="10" spans="2:8" ht="15.75" customHeight="1" x14ac:dyDescent="0.25">
      <c r="B10" s="30"/>
      <c r="C10" s="31"/>
      <c r="D10" s="31"/>
      <c r="E10" s="31"/>
      <c r="F10" s="18" t="s">
        <v>70</v>
      </c>
      <c r="G10" s="29"/>
      <c r="H10"/>
    </row>
    <row r="11" spans="2:8" ht="15.75" customHeight="1" x14ac:dyDescent="0.25">
      <c r="B11" s="30"/>
      <c r="C11" s="31" t="s">
        <v>6</v>
      </c>
      <c r="D11" s="30"/>
      <c r="E11" s="20"/>
      <c r="F11" s="18"/>
      <c r="G11" s="19"/>
      <c r="H11"/>
    </row>
    <row r="12" spans="2:8" ht="15.75" customHeight="1" x14ac:dyDescent="0.25">
      <c r="B12" s="30"/>
      <c r="C12" s="31"/>
      <c r="D12" s="31"/>
      <c r="E12" s="20"/>
      <c r="F12" s="18"/>
      <c r="G12" s="19"/>
      <c r="H12" s="11"/>
    </row>
    <row r="13" spans="2:8" x14ac:dyDescent="0.25">
      <c r="B13" s="27">
        <v>44860</v>
      </c>
      <c r="C13" s="26" t="s">
        <v>5</v>
      </c>
      <c r="D13" s="27">
        <v>44879</v>
      </c>
      <c r="E13" s="26" t="s">
        <v>7</v>
      </c>
      <c r="F13" s="28" t="s">
        <v>71</v>
      </c>
      <c r="G13" s="25">
        <v>281000000</v>
      </c>
      <c r="H13"/>
    </row>
    <row r="14" spans="2:8" x14ac:dyDescent="0.25">
      <c r="B14" s="27"/>
      <c r="C14" s="26"/>
      <c r="D14" s="27"/>
      <c r="E14" s="26"/>
      <c r="F14" s="28"/>
      <c r="G14" s="25"/>
      <c r="H14"/>
    </row>
    <row r="15" spans="2:8" x14ac:dyDescent="0.25">
      <c r="B15" s="27"/>
      <c r="C15" s="26" t="s">
        <v>6</v>
      </c>
      <c r="D15" s="27"/>
      <c r="E15" s="26" t="s">
        <v>7</v>
      </c>
      <c r="F15" s="28" t="s">
        <v>72</v>
      </c>
      <c r="G15" s="25">
        <v>221000000</v>
      </c>
      <c r="H15"/>
    </row>
    <row r="16" spans="2:8" x14ac:dyDescent="0.25">
      <c r="B16" s="27"/>
      <c r="C16" s="26"/>
      <c r="D16" s="27"/>
      <c r="E16" s="26"/>
      <c r="F16" s="28"/>
      <c r="G16" s="25"/>
      <c r="H16"/>
    </row>
    <row r="17" spans="2:8" ht="15" customHeight="1" x14ac:dyDescent="0.25">
      <c r="B17" s="30">
        <v>44910</v>
      </c>
      <c r="C17" s="31" t="s">
        <v>5</v>
      </c>
      <c r="D17" s="30"/>
      <c r="E17" s="31"/>
      <c r="F17" s="32"/>
      <c r="G17" s="29"/>
      <c r="H17"/>
    </row>
    <row r="18" spans="2:8" ht="15" customHeight="1" x14ac:dyDescent="0.25">
      <c r="B18" s="30"/>
      <c r="C18" s="31"/>
      <c r="D18" s="31"/>
      <c r="E18" s="31"/>
      <c r="F18" s="32"/>
      <c r="G18" s="29"/>
      <c r="H18"/>
    </row>
    <row r="19" spans="2:8" ht="15" customHeight="1" x14ac:dyDescent="0.25">
      <c r="B19" s="30"/>
      <c r="C19" s="31" t="s">
        <v>6</v>
      </c>
      <c r="D19" s="30">
        <v>44979</v>
      </c>
      <c r="E19" s="31" t="s">
        <v>7</v>
      </c>
      <c r="F19" s="32" t="s">
        <v>73</v>
      </c>
      <c r="G19" s="29">
        <v>36000000</v>
      </c>
      <c r="H19"/>
    </row>
    <row r="20" spans="2:8" ht="15" customHeight="1" x14ac:dyDescent="0.25">
      <c r="B20" s="30"/>
      <c r="C20" s="31"/>
      <c r="D20" s="31"/>
      <c r="E20" s="31"/>
      <c r="F20" s="32"/>
      <c r="G20" s="29"/>
      <c r="H20"/>
    </row>
    <row r="21" spans="2:8" x14ac:dyDescent="0.25">
      <c r="B21" s="27">
        <v>44964</v>
      </c>
      <c r="C21" s="26" t="s">
        <v>5</v>
      </c>
      <c r="D21" s="27">
        <v>44981</v>
      </c>
      <c r="E21" s="26" t="s">
        <v>7</v>
      </c>
      <c r="F21" s="28" t="s">
        <v>74</v>
      </c>
      <c r="G21" s="25">
        <v>345000000</v>
      </c>
      <c r="H21"/>
    </row>
    <row r="22" spans="2:8" x14ac:dyDescent="0.25">
      <c r="B22" s="27"/>
      <c r="C22" s="26"/>
      <c r="D22" s="26"/>
      <c r="E22" s="26"/>
      <c r="F22" s="28"/>
      <c r="G22" s="25"/>
      <c r="H22"/>
    </row>
    <row r="23" spans="2:8" ht="15" customHeight="1" x14ac:dyDescent="0.25">
      <c r="B23" s="27"/>
      <c r="C23" s="26" t="s">
        <v>6</v>
      </c>
      <c r="D23" s="27"/>
      <c r="E23" s="26"/>
      <c r="F23" s="28"/>
      <c r="G23" s="25"/>
      <c r="H23"/>
    </row>
    <row r="24" spans="2:8" ht="15" customHeight="1" x14ac:dyDescent="0.25">
      <c r="B24" s="27"/>
      <c r="C24" s="26"/>
      <c r="D24" s="26"/>
      <c r="E24" s="26"/>
      <c r="F24" s="28"/>
      <c r="G24" s="25"/>
      <c r="H24"/>
    </row>
    <row r="25" spans="2:8" ht="15" customHeight="1" x14ac:dyDescent="0.25">
      <c r="B25" s="2" t="s">
        <v>65</v>
      </c>
      <c r="C25" s="2"/>
      <c r="D25" s="2"/>
      <c r="E25" s="2"/>
      <c r="F25" s="2"/>
      <c r="G25" s="5">
        <f>SUM(G5, G9, G13, G15,G19,G21)</f>
        <v>1628000000</v>
      </c>
      <c r="H25"/>
    </row>
    <row r="26" spans="2:8" ht="15" customHeight="1" x14ac:dyDescent="0.25">
      <c r="C26"/>
      <c r="D26"/>
      <c r="E26"/>
      <c r="F26"/>
      <c r="G26"/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50">
    <mergeCell ref="G17:G18"/>
    <mergeCell ref="B17:B20"/>
    <mergeCell ref="C17:C18"/>
    <mergeCell ref="C19:C20"/>
    <mergeCell ref="D11:D12"/>
    <mergeCell ref="D17:D18"/>
    <mergeCell ref="D19:D20"/>
    <mergeCell ref="E17:E18"/>
    <mergeCell ref="F17:F18"/>
    <mergeCell ref="E19:E20"/>
    <mergeCell ref="F19:F20"/>
    <mergeCell ref="G19:G20"/>
    <mergeCell ref="G13:G14"/>
    <mergeCell ref="B13:B16"/>
    <mergeCell ref="C13:C14"/>
    <mergeCell ref="G15:G16"/>
    <mergeCell ref="F7:F8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C9:C10"/>
    <mergeCell ref="D9:D10"/>
    <mergeCell ref="E9:E10"/>
    <mergeCell ref="G9:G10"/>
    <mergeCell ref="B9:B12"/>
    <mergeCell ref="C11:C12"/>
    <mergeCell ref="C15:C16"/>
    <mergeCell ref="E13:E14"/>
    <mergeCell ref="F13:F14"/>
    <mergeCell ref="F15:F16"/>
    <mergeCell ref="D13:D16"/>
    <mergeCell ref="E15:E16"/>
    <mergeCell ref="B21:B24"/>
    <mergeCell ref="C21:C22"/>
    <mergeCell ref="C23:C24"/>
    <mergeCell ref="D21:D22"/>
    <mergeCell ref="D23:D24"/>
    <mergeCell ref="E21:E22"/>
    <mergeCell ref="E23:E24"/>
    <mergeCell ref="F21:F22"/>
    <mergeCell ref="F23:F24"/>
    <mergeCell ref="G21:G22"/>
    <mergeCell ref="G23:G24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F9:F1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08"/>
  <sheetViews>
    <sheetView showGridLines="0" zoomScale="96" zoomScaleNormal="96" workbookViewId="0">
      <selection activeCell="G14" sqref="G14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15" customHeight="1" x14ac:dyDescent="0.25">
      <c r="B5" s="33">
        <v>44495</v>
      </c>
      <c r="C5" s="35" t="s">
        <v>5</v>
      </c>
      <c r="D5" s="33">
        <v>44511</v>
      </c>
      <c r="E5" s="35" t="s">
        <v>7</v>
      </c>
      <c r="F5" s="36" t="s">
        <v>41</v>
      </c>
      <c r="G5" s="34">
        <v>102000000</v>
      </c>
      <c r="H5"/>
    </row>
    <row r="6" spans="2:8" ht="15" customHeight="1" x14ac:dyDescent="0.25">
      <c r="B6" s="27"/>
      <c r="C6" s="26"/>
      <c r="D6" s="26"/>
      <c r="E6" s="26"/>
      <c r="F6" s="28"/>
      <c r="G6" s="25"/>
      <c r="H6"/>
    </row>
    <row r="7" spans="2:8" ht="15" customHeight="1" x14ac:dyDescent="0.25">
      <c r="B7" s="27"/>
      <c r="C7" s="26" t="s">
        <v>6</v>
      </c>
      <c r="D7" s="27">
        <v>44511</v>
      </c>
      <c r="E7" s="26" t="s">
        <v>7</v>
      </c>
      <c r="F7" s="28" t="s">
        <v>42</v>
      </c>
      <c r="G7" s="25">
        <v>300000000</v>
      </c>
      <c r="H7"/>
    </row>
    <row r="8" spans="2:8" ht="15" customHeight="1" x14ac:dyDescent="0.25">
      <c r="B8" s="27"/>
      <c r="C8" s="26"/>
      <c r="D8" s="26"/>
      <c r="E8" s="26"/>
      <c r="F8" s="28"/>
      <c r="G8" s="25"/>
      <c r="H8"/>
    </row>
    <row r="9" spans="2:8" ht="15" customHeight="1" x14ac:dyDescent="0.25">
      <c r="B9" s="30">
        <v>44600</v>
      </c>
      <c r="C9" s="31" t="s">
        <v>5</v>
      </c>
      <c r="D9" s="30">
        <v>44617</v>
      </c>
      <c r="E9" s="31" t="s">
        <v>7</v>
      </c>
      <c r="F9" s="32" t="s">
        <v>43</v>
      </c>
      <c r="G9" s="29">
        <v>377000000</v>
      </c>
      <c r="H9"/>
    </row>
    <row r="10" spans="2:8" ht="15" customHeight="1" x14ac:dyDescent="0.25">
      <c r="B10" s="30"/>
      <c r="C10" s="31"/>
      <c r="D10" s="31"/>
      <c r="E10" s="31"/>
      <c r="F10" s="32"/>
      <c r="G10" s="29"/>
      <c r="H10"/>
    </row>
    <row r="11" spans="2:8" ht="15" customHeight="1" x14ac:dyDescent="0.25">
      <c r="B11" s="30"/>
      <c r="C11" s="31" t="s">
        <v>6</v>
      </c>
      <c r="D11" s="30"/>
      <c r="E11" s="31"/>
      <c r="F11" s="32"/>
      <c r="G11" s="29"/>
      <c r="H11"/>
    </row>
    <row r="12" spans="2:8" ht="15.75" customHeight="1" x14ac:dyDescent="0.25">
      <c r="B12" s="30"/>
      <c r="C12" s="31"/>
      <c r="D12" s="31"/>
      <c r="E12" s="31"/>
      <c r="F12" s="32"/>
      <c r="G12" s="29"/>
      <c r="H12"/>
    </row>
    <row r="13" spans="2:8" ht="21" customHeight="1" x14ac:dyDescent="0.25">
      <c r="B13" s="2" t="s">
        <v>65</v>
      </c>
      <c r="C13" s="2"/>
      <c r="D13" s="2"/>
      <c r="E13" s="2"/>
      <c r="F13" s="2"/>
      <c r="G13" s="5">
        <f>SUM(G5:G10)</f>
        <v>779000000</v>
      </c>
      <c r="H13"/>
    </row>
    <row r="14" spans="2:8" x14ac:dyDescent="0.25">
      <c r="C14"/>
      <c r="D14"/>
      <c r="E14"/>
      <c r="F14"/>
      <c r="G14"/>
      <c r="H14"/>
    </row>
    <row r="15" spans="2:8" ht="15" customHeight="1" x14ac:dyDescent="0.25">
      <c r="C15"/>
      <c r="D15"/>
      <c r="E15"/>
      <c r="F15"/>
      <c r="G15" s="11"/>
      <c r="H15"/>
    </row>
    <row r="16" spans="2:8" ht="15" customHeight="1" x14ac:dyDescent="0.25">
      <c r="C16"/>
      <c r="D16"/>
      <c r="E16"/>
      <c r="F16"/>
      <c r="G16"/>
      <c r="H16"/>
    </row>
    <row r="17" customFormat="1" ht="15" customHeight="1" x14ac:dyDescent="0.25"/>
    <row r="18" customFormat="1" ht="15" customHeight="1" x14ac:dyDescent="0.25"/>
    <row r="19" customFormat="1" ht="15" customHeight="1" x14ac:dyDescent="0.25"/>
    <row r="20" customFormat="1" x14ac:dyDescent="0.25"/>
    <row r="21" customFormat="1" ht="15" customHeight="1" x14ac:dyDescent="0.25"/>
    <row r="22" customFormat="1" ht="15" customHeight="1" x14ac:dyDescent="0.25"/>
    <row r="23" customFormat="1" ht="15" customHeight="1" x14ac:dyDescent="0.25"/>
    <row r="24" customFormat="1" ht="15" customHeight="1" x14ac:dyDescent="0.25"/>
    <row r="25" customFormat="1" ht="15" customHeigh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ht="15" customHeight="1" x14ac:dyDescent="0.25"/>
    <row r="30" customFormat="1" ht="15" customHeight="1" x14ac:dyDescent="0.25"/>
    <row r="31" customFormat="1" ht="15" customHeight="1" x14ac:dyDescent="0.25"/>
    <row r="32" customFormat="1" ht="15" customHeight="1" x14ac:dyDescent="0.25"/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22">
    <mergeCell ref="B9:B12"/>
    <mergeCell ref="C9:C10"/>
    <mergeCell ref="D9:D10"/>
    <mergeCell ref="E9:E10"/>
    <mergeCell ref="F9:F10"/>
    <mergeCell ref="G9:G10"/>
    <mergeCell ref="C11:C12"/>
    <mergeCell ref="D11:D12"/>
    <mergeCell ref="E11:E12"/>
    <mergeCell ref="F11:F12"/>
    <mergeCell ref="G11:G12"/>
    <mergeCell ref="B5:B8"/>
    <mergeCell ref="G5:G6"/>
    <mergeCell ref="C5:C6"/>
    <mergeCell ref="C7:C8"/>
    <mergeCell ref="D7:D8"/>
    <mergeCell ref="E7:E8"/>
    <mergeCell ref="F7:F8"/>
    <mergeCell ref="G7:G8"/>
    <mergeCell ref="D5:D6"/>
    <mergeCell ref="E5:E6"/>
    <mergeCell ref="F5:F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showGridLines="0" topLeftCell="B1" zoomScale="93" zoomScaleNormal="93" workbookViewId="0">
      <selection activeCell="G9" sqref="G9"/>
    </sheetView>
  </sheetViews>
  <sheetFormatPr defaultRowHeight="15" x14ac:dyDescent="0.25"/>
  <cols>
    <col min="2" max="2" width="25" bestFit="1" customWidth="1"/>
    <col min="3" max="3" width="25.42578125" bestFit="1" customWidth="1"/>
    <col min="4" max="4" width="40" bestFit="1" customWidth="1"/>
    <col min="5" max="5" width="20" bestFit="1" customWidth="1"/>
    <col min="6" max="7" width="29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27">
        <v>43866</v>
      </c>
      <c r="C5" s="26" t="s">
        <v>5</v>
      </c>
      <c r="D5" s="27">
        <v>43881</v>
      </c>
      <c r="E5" s="26" t="s">
        <v>7</v>
      </c>
      <c r="F5" s="28" t="s">
        <v>44</v>
      </c>
      <c r="G5" s="25">
        <v>23000000</v>
      </c>
    </row>
    <row r="6" spans="2:7" ht="15" customHeight="1" x14ac:dyDescent="0.25">
      <c r="B6" s="27"/>
      <c r="C6" s="26"/>
      <c r="D6" s="26"/>
      <c r="E6" s="26"/>
      <c r="F6" s="28"/>
      <c r="G6" s="25"/>
    </row>
    <row r="7" spans="2:7" ht="15" customHeight="1" x14ac:dyDescent="0.25">
      <c r="B7" s="27"/>
      <c r="C7" s="26" t="s">
        <v>6</v>
      </c>
      <c r="D7" s="27"/>
      <c r="E7" s="26"/>
      <c r="F7" s="28"/>
      <c r="G7" s="25"/>
    </row>
    <row r="8" spans="2:7" ht="15" customHeight="1" x14ac:dyDescent="0.25">
      <c r="B8" s="27"/>
      <c r="C8" s="26"/>
      <c r="D8" s="26"/>
      <c r="E8" s="26"/>
      <c r="F8" s="28"/>
      <c r="G8" s="25"/>
    </row>
    <row r="9" spans="2:7" ht="21" x14ac:dyDescent="0.25">
      <c r="B9" s="2" t="s">
        <v>65</v>
      </c>
      <c r="C9" s="2"/>
      <c r="D9" s="2"/>
      <c r="E9" s="2"/>
      <c r="F9" s="2"/>
      <c r="G9" s="3">
        <f>SUM(G5:G8)</f>
        <v>23000000</v>
      </c>
    </row>
    <row r="14" spans="2:7" ht="15" customHeight="1" x14ac:dyDescent="0.25"/>
    <row r="15" spans="2:7" ht="15.75" customHeight="1" x14ac:dyDescent="0.25"/>
  </sheetData>
  <mergeCells count="11">
    <mergeCell ref="G5:G6"/>
    <mergeCell ref="C7:C8"/>
    <mergeCell ref="D7:D8"/>
    <mergeCell ref="E7:E8"/>
    <mergeCell ref="F7:F8"/>
    <mergeCell ref="G7:G8"/>
    <mergeCell ref="B5:B8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28"/>
  <sheetViews>
    <sheetView showGridLines="0" zoomScale="91" zoomScaleNormal="91" workbookViewId="0">
      <selection activeCell="E7" sqref="E7:E8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3" spans="2:7" ht="51.7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33">
        <v>43816</v>
      </c>
      <c r="C5" s="35" t="s">
        <v>5</v>
      </c>
      <c r="D5" s="33"/>
      <c r="E5" s="35"/>
      <c r="F5" s="36"/>
      <c r="G5" s="34"/>
    </row>
    <row r="6" spans="2:7" ht="15" customHeight="1" x14ac:dyDescent="0.25">
      <c r="B6" s="27"/>
      <c r="C6" s="26"/>
      <c r="D6" s="26"/>
      <c r="E6" s="26"/>
      <c r="F6" s="28"/>
      <c r="G6" s="25"/>
    </row>
    <row r="7" spans="2:7" ht="15" customHeight="1" x14ac:dyDescent="0.25">
      <c r="B7" s="27"/>
      <c r="C7" s="26" t="s">
        <v>6</v>
      </c>
      <c r="D7" s="27">
        <v>43881</v>
      </c>
      <c r="E7" s="26" t="s">
        <v>7</v>
      </c>
      <c r="F7" s="28" t="s">
        <v>8</v>
      </c>
      <c r="G7" s="25">
        <v>200000000</v>
      </c>
    </row>
    <row r="8" spans="2:7" ht="15" customHeight="1" x14ac:dyDescent="0.25">
      <c r="B8" s="27"/>
      <c r="C8" s="26"/>
      <c r="D8" s="26"/>
      <c r="E8" s="26"/>
      <c r="F8" s="28"/>
      <c r="G8" s="25"/>
    </row>
    <row r="9" spans="2:7" ht="15" customHeight="1" x14ac:dyDescent="0.25">
      <c r="B9" s="30">
        <v>43770</v>
      </c>
      <c r="C9" s="31" t="s">
        <v>5</v>
      </c>
      <c r="D9" s="30">
        <v>43783</v>
      </c>
      <c r="E9" s="31" t="s">
        <v>7</v>
      </c>
      <c r="F9" s="32" t="s">
        <v>10</v>
      </c>
      <c r="G9" s="29">
        <v>194000000</v>
      </c>
    </row>
    <row r="10" spans="2:7" ht="15" customHeight="1" x14ac:dyDescent="0.25">
      <c r="B10" s="30"/>
      <c r="C10" s="31"/>
      <c r="D10" s="31"/>
      <c r="E10" s="31"/>
      <c r="F10" s="32"/>
      <c r="G10" s="29"/>
    </row>
    <row r="11" spans="2:7" ht="15" customHeight="1" x14ac:dyDescent="0.25">
      <c r="B11" s="30"/>
      <c r="C11" s="31" t="s">
        <v>6</v>
      </c>
      <c r="D11" s="30">
        <v>43783</v>
      </c>
      <c r="E11" s="31" t="s">
        <v>7</v>
      </c>
      <c r="F11" s="32" t="s">
        <v>9</v>
      </c>
      <c r="G11" s="29">
        <v>100000000</v>
      </c>
    </row>
    <row r="12" spans="2:7" ht="15" customHeight="1" x14ac:dyDescent="0.25">
      <c r="B12" s="30"/>
      <c r="C12" s="31"/>
      <c r="D12" s="31"/>
      <c r="E12" s="31"/>
      <c r="F12" s="32"/>
      <c r="G12" s="29"/>
    </row>
    <row r="13" spans="2:7" ht="15" customHeight="1" x14ac:dyDescent="0.25">
      <c r="B13" s="27">
        <v>43682</v>
      </c>
      <c r="C13" s="26" t="s">
        <v>5</v>
      </c>
      <c r="D13" s="27">
        <v>44427</v>
      </c>
      <c r="E13" s="26" t="s">
        <v>7</v>
      </c>
      <c r="F13" s="28" t="s">
        <v>12</v>
      </c>
      <c r="G13" s="25">
        <v>192000000</v>
      </c>
    </row>
    <row r="14" spans="2:7" ht="15" customHeight="1" x14ac:dyDescent="0.25">
      <c r="B14" s="27"/>
      <c r="C14" s="26"/>
      <c r="D14" s="26"/>
      <c r="E14" s="26"/>
      <c r="F14" s="28"/>
      <c r="G14" s="25"/>
    </row>
    <row r="15" spans="2:7" ht="15" customHeight="1" x14ac:dyDescent="0.25">
      <c r="B15" s="27"/>
      <c r="C15" s="26" t="s">
        <v>6</v>
      </c>
      <c r="D15" s="27"/>
      <c r="E15" s="26"/>
      <c r="F15" s="28"/>
      <c r="G15" s="25"/>
    </row>
    <row r="16" spans="2:7" ht="15" customHeight="1" x14ac:dyDescent="0.25">
      <c r="B16" s="27"/>
      <c r="C16" s="26"/>
      <c r="D16" s="26"/>
      <c r="E16" s="26"/>
      <c r="F16" s="28"/>
      <c r="G16" s="25"/>
    </row>
    <row r="17" spans="2:7" ht="15" customHeight="1" x14ac:dyDescent="0.25">
      <c r="B17" s="30">
        <v>43585</v>
      </c>
      <c r="C17" s="31" t="s">
        <v>5</v>
      </c>
      <c r="D17" s="30">
        <v>43602</v>
      </c>
      <c r="E17" s="31" t="s">
        <v>7</v>
      </c>
      <c r="F17" s="32" t="s">
        <v>13</v>
      </c>
      <c r="G17" s="29">
        <v>201000000</v>
      </c>
    </row>
    <row r="18" spans="2:7" ht="15" customHeight="1" x14ac:dyDescent="0.25">
      <c r="B18" s="30"/>
      <c r="C18" s="31"/>
      <c r="D18" s="31"/>
      <c r="E18" s="31"/>
      <c r="F18" s="32"/>
      <c r="G18" s="29"/>
    </row>
    <row r="19" spans="2:7" ht="15" customHeight="1" x14ac:dyDescent="0.25">
      <c r="B19" s="30"/>
      <c r="C19" s="31" t="s">
        <v>6</v>
      </c>
      <c r="D19" s="30"/>
      <c r="E19" s="31"/>
      <c r="F19" s="32"/>
      <c r="G19" s="29"/>
    </row>
    <row r="20" spans="2:7" ht="15" customHeight="1" x14ac:dyDescent="0.25">
      <c r="B20" s="30"/>
      <c r="C20" s="31"/>
      <c r="D20" s="31"/>
      <c r="E20" s="31"/>
      <c r="F20" s="32"/>
      <c r="G20" s="29"/>
    </row>
    <row r="21" spans="2:7" ht="15" customHeight="1" x14ac:dyDescent="0.25">
      <c r="B21" s="27">
        <v>43502</v>
      </c>
      <c r="C21" s="26" t="s">
        <v>5</v>
      </c>
      <c r="D21" s="27">
        <v>43521</v>
      </c>
      <c r="E21" s="26" t="s">
        <v>7</v>
      </c>
      <c r="F21" s="28" t="s">
        <v>14</v>
      </c>
      <c r="G21" s="25">
        <v>20000000</v>
      </c>
    </row>
    <row r="22" spans="2:7" ht="15" customHeight="1" x14ac:dyDescent="0.25">
      <c r="B22" s="27"/>
      <c r="C22" s="26"/>
      <c r="D22" s="26"/>
      <c r="E22" s="26"/>
      <c r="F22" s="28"/>
      <c r="G22" s="25"/>
    </row>
    <row r="23" spans="2:7" ht="15" customHeight="1" x14ac:dyDescent="0.25">
      <c r="B23" s="27"/>
      <c r="C23" s="26" t="s">
        <v>6</v>
      </c>
      <c r="D23" s="27"/>
      <c r="E23" s="26"/>
      <c r="F23" s="28"/>
      <c r="G23" s="25"/>
    </row>
    <row r="24" spans="2:7" ht="15" customHeight="1" x14ac:dyDescent="0.25">
      <c r="B24" s="27"/>
      <c r="C24" s="26"/>
      <c r="D24" s="26"/>
      <c r="E24" s="26"/>
      <c r="F24" s="28"/>
      <c r="G24" s="25"/>
    </row>
    <row r="25" spans="2:7" ht="21" x14ac:dyDescent="0.25">
      <c r="B25" s="2" t="s">
        <v>65</v>
      </c>
      <c r="C25" s="2"/>
      <c r="D25" s="2"/>
      <c r="E25" s="2"/>
      <c r="F25" s="2"/>
      <c r="G25" s="5">
        <f>SUM(G5:G24)</f>
        <v>907000000</v>
      </c>
    </row>
    <row r="27" spans="2:7" x14ac:dyDescent="0.25">
      <c r="G27" s="11"/>
    </row>
    <row r="28" spans="2:7" x14ac:dyDescent="0.25">
      <c r="G28" s="11"/>
    </row>
  </sheetData>
  <mergeCells count="55">
    <mergeCell ref="G21:G22"/>
    <mergeCell ref="C23:C24"/>
    <mergeCell ref="D23:D24"/>
    <mergeCell ref="E23:E24"/>
    <mergeCell ref="F23:F24"/>
    <mergeCell ref="G23:G24"/>
    <mergeCell ref="B21:B24"/>
    <mergeCell ref="C21:C22"/>
    <mergeCell ref="D21:D22"/>
    <mergeCell ref="E21:E22"/>
    <mergeCell ref="F21:F22"/>
    <mergeCell ref="G17:G18"/>
    <mergeCell ref="C19:C20"/>
    <mergeCell ref="D19:D20"/>
    <mergeCell ref="E19:E20"/>
    <mergeCell ref="F19:F20"/>
    <mergeCell ref="G19:G20"/>
    <mergeCell ref="B17:B20"/>
    <mergeCell ref="C17:C18"/>
    <mergeCell ref="D17:D18"/>
    <mergeCell ref="E17:E18"/>
    <mergeCell ref="F17:F18"/>
    <mergeCell ref="G13:G14"/>
    <mergeCell ref="C15:C16"/>
    <mergeCell ref="D15:D16"/>
    <mergeCell ref="E15:E16"/>
    <mergeCell ref="F15:F16"/>
    <mergeCell ref="G15:G16"/>
    <mergeCell ref="B13:B16"/>
    <mergeCell ref="C13:C14"/>
    <mergeCell ref="D13:D14"/>
    <mergeCell ref="E13:E14"/>
    <mergeCell ref="F13:F14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9:G10"/>
    <mergeCell ref="F9:F10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25"/>
  <sheetViews>
    <sheetView showGridLines="0" topLeftCell="B1" zoomScale="93" zoomScaleNormal="93" workbookViewId="0">
      <selection activeCell="G21" sqref="G21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3" spans="2:7" ht="52.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33">
        <v>43402</v>
      </c>
      <c r="C5" s="35" t="s">
        <v>5</v>
      </c>
      <c r="D5" s="33">
        <v>43418</v>
      </c>
      <c r="E5" s="35" t="s">
        <v>7</v>
      </c>
      <c r="F5" s="36" t="s">
        <v>16</v>
      </c>
      <c r="G5" s="34">
        <v>75000000</v>
      </c>
    </row>
    <row r="6" spans="2:7" ht="15" customHeight="1" x14ac:dyDescent="0.25">
      <c r="B6" s="27"/>
      <c r="C6" s="26"/>
      <c r="D6" s="26"/>
      <c r="E6" s="26"/>
      <c r="F6" s="28"/>
      <c r="G6" s="25"/>
    </row>
    <row r="7" spans="2:7" ht="15" customHeight="1" x14ac:dyDescent="0.25">
      <c r="B7" s="27"/>
      <c r="C7" s="26" t="s">
        <v>6</v>
      </c>
      <c r="D7" s="27">
        <v>43418</v>
      </c>
      <c r="E7" s="26" t="s">
        <v>7</v>
      </c>
      <c r="F7" s="28" t="s">
        <v>17</v>
      </c>
      <c r="G7" s="25">
        <v>265000000</v>
      </c>
    </row>
    <row r="8" spans="2:7" ht="15" customHeight="1" x14ac:dyDescent="0.25">
      <c r="B8" s="27"/>
      <c r="C8" s="26"/>
      <c r="D8" s="26"/>
      <c r="E8" s="26"/>
      <c r="F8" s="28"/>
      <c r="G8" s="25"/>
    </row>
    <row r="9" spans="2:7" ht="15" customHeight="1" x14ac:dyDescent="0.25">
      <c r="B9" s="30">
        <v>43312</v>
      </c>
      <c r="C9" s="31" t="s">
        <v>5</v>
      </c>
      <c r="D9" s="30">
        <v>43318</v>
      </c>
      <c r="E9" s="31" t="s">
        <v>7</v>
      </c>
      <c r="F9" s="32" t="s">
        <v>18</v>
      </c>
      <c r="G9" s="29">
        <v>177000000</v>
      </c>
    </row>
    <row r="10" spans="2:7" ht="15" customHeight="1" x14ac:dyDescent="0.25">
      <c r="B10" s="30"/>
      <c r="C10" s="31"/>
      <c r="D10" s="31"/>
      <c r="E10" s="31"/>
      <c r="F10" s="32"/>
      <c r="G10" s="29"/>
    </row>
    <row r="11" spans="2:7" ht="15" customHeight="1" x14ac:dyDescent="0.25">
      <c r="B11" s="30"/>
      <c r="C11" s="31" t="s">
        <v>6</v>
      </c>
      <c r="D11" s="30"/>
      <c r="E11" s="31"/>
      <c r="F11" s="32"/>
      <c r="G11" s="29"/>
    </row>
    <row r="12" spans="2:7" ht="15" customHeight="1" x14ac:dyDescent="0.25">
      <c r="B12" s="30"/>
      <c r="C12" s="31"/>
      <c r="D12" s="31"/>
      <c r="E12" s="31"/>
      <c r="F12" s="32"/>
      <c r="G12" s="29"/>
    </row>
    <row r="13" spans="2:7" ht="15" customHeight="1" x14ac:dyDescent="0.25">
      <c r="B13" s="38">
        <v>43215</v>
      </c>
      <c r="C13" s="39" t="s">
        <v>5</v>
      </c>
      <c r="D13" s="38">
        <v>43223</v>
      </c>
      <c r="E13" s="39" t="s">
        <v>7</v>
      </c>
      <c r="F13" s="40" t="s">
        <v>19</v>
      </c>
      <c r="G13" s="37">
        <v>152000000</v>
      </c>
    </row>
    <row r="14" spans="2:7" ht="15" customHeight="1" x14ac:dyDescent="0.25">
      <c r="B14" s="38"/>
      <c r="C14" s="39"/>
      <c r="D14" s="39"/>
      <c r="E14" s="39"/>
      <c r="F14" s="40"/>
      <c r="G14" s="37"/>
    </row>
    <row r="15" spans="2:7" ht="15" customHeight="1" x14ac:dyDescent="0.25">
      <c r="B15" s="38"/>
      <c r="C15" s="39" t="s">
        <v>6</v>
      </c>
      <c r="D15" s="38"/>
      <c r="E15" s="39"/>
      <c r="F15" s="40"/>
      <c r="G15" s="37"/>
    </row>
    <row r="16" spans="2:7" ht="15" customHeight="1" x14ac:dyDescent="0.25">
      <c r="B16" s="38"/>
      <c r="C16" s="39"/>
      <c r="D16" s="39"/>
      <c r="E16" s="39"/>
      <c r="F16" s="40"/>
      <c r="G16" s="37"/>
    </row>
    <row r="17" spans="2:7" ht="15" customHeight="1" x14ac:dyDescent="0.25">
      <c r="B17" s="30">
        <v>43446</v>
      </c>
      <c r="C17" s="31" t="s">
        <v>5</v>
      </c>
      <c r="D17" s="30">
        <v>43518</v>
      </c>
      <c r="E17" s="31" t="s">
        <v>7</v>
      </c>
      <c r="F17" s="32" t="s">
        <v>15</v>
      </c>
      <c r="G17" s="29">
        <v>125000000</v>
      </c>
    </row>
    <row r="18" spans="2:7" ht="15" customHeight="1" x14ac:dyDescent="0.25">
      <c r="B18" s="30"/>
      <c r="C18" s="31"/>
      <c r="D18" s="31"/>
      <c r="E18" s="31"/>
      <c r="F18" s="32"/>
      <c r="G18" s="29"/>
    </row>
    <row r="19" spans="2:7" ht="15" customHeight="1" x14ac:dyDescent="0.25">
      <c r="B19" s="30"/>
      <c r="C19" s="31" t="s">
        <v>6</v>
      </c>
      <c r="D19" s="30">
        <v>43518</v>
      </c>
      <c r="E19" s="31" t="s">
        <v>7</v>
      </c>
      <c r="F19" s="32" t="s">
        <v>15</v>
      </c>
      <c r="G19" s="29">
        <v>125000000</v>
      </c>
    </row>
    <row r="20" spans="2:7" ht="15" customHeight="1" x14ac:dyDescent="0.25">
      <c r="B20" s="30"/>
      <c r="C20" s="31"/>
      <c r="D20" s="31"/>
      <c r="E20" s="31"/>
      <c r="F20" s="32"/>
      <c r="G20" s="29"/>
    </row>
    <row r="21" spans="2:7" ht="21" x14ac:dyDescent="0.25">
      <c r="B21" s="2" t="s">
        <v>65</v>
      </c>
      <c r="C21" s="2"/>
      <c r="D21" s="2"/>
      <c r="E21" s="2"/>
      <c r="F21" s="2"/>
      <c r="G21" s="5">
        <f>SUM(G5:G20)</f>
        <v>919000000</v>
      </c>
    </row>
    <row r="24" spans="2:7" x14ac:dyDescent="0.25">
      <c r="G24" s="11"/>
    </row>
    <row r="25" spans="2:7" x14ac:dyDescent="0.25">
      <c r="G25" s="11"/>
    </row>
  </sheetData>
  <mergeCells count="44">
    <mergeCell ref="G17:G18"/>
    <mergeCell ref="G13:G14"/>
    <mergeCell ref="C15:C16"/>
    <mergeCell ref="D15:D16"/>
    <mergeCell ref="B17:B20"/>
    <mergeCell ref="C17:C18"/>
    <mergeCell ref="D17:D18"/>
    <mergeCell ref="E17:E18"/>
    <mergeCell ref="F17:F18"/>
    <mergeCell ref="C19:C20"/>
    <mergeCell ref="D19:D20"/>
    <mergeCell ref="E19:E20"/>
    <mergeCell ref="F19:F20"/>
    <mergeCell ref="G19:G20"/>
    <mergeCell ref="E15:E16"/>
    <mergeCell ref="F15:F16"/>
    <mergeCell ref="G15:G16"/>
    <mergeCell ref="B13:B16"/>
    <mergeCell ref="C13:C14"/>
    <mergeCell ref="D13:D14"/>
    <mergeCell ref="E13:E14"/>
    <mergeCell ref="F13:F14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9:G10"/>
    <mergeCell ref="F9:F10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3"/>
  <sheetViews>
    <sheetView showGridLines="0" topLeftCell="B1" zoomScale="95" zoomScaleNormal="95" workbookViewId="0">
      <selection activeCell="G23" sqref="G23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33">
        <v>43131</v>
      </c>
      <c r="C3" s="35" t="s">
        <v>5</v>
      </c>
      <c r="D3" s="33">
        <v>43150</v>
      </c>
      <c r="E3" s="35" t="s">
        <v>7</v>
      </c>
      <c r="F3" s="36" t="s">
        <v>20</v>
      </c>
      <c r="G3" s="34">
        <v>171000000</v>
      </c>
    </row>
    <row r="4" spans="2:7" ht="15" customHeight="1" x14ac:dyDescent="0.25">
      <c r="B4" s="27"/>
      <c r="C4" s="26"/>
      <c r="D4" s="26"/>
      <c r="E4" s="26"/>
      <c r="F4" s="28"/>
      <c r="G4" s="25"/>
    </row>
    <row r="5" spans="2:7" ht="15" customHeight="1" x14ac:dyDescent="0.25">
      <c r="B5" s="27"/>
      <c r="C5" s="26" t="s">
        <v>6</v>
      </c>
      <c r="D5" s="27"/>
      <c r="E5" s="26"/>
      <c r="F5" s="28"/>
      <c r="G5" s="25"/>
    </row>
    <row r="6" spans="2:7" ht="15" customHeight="1" x14ac:dyDescent="0.25">
      <c r="B6" s="27"/>
      <c r="C6" s="26"/>
      <c r="D6" s="26"/>
      <c r="E6" s="26"/>
      <c r="F6" s="28"/>
      <c r="G6" s="25"/>
    </row>
    <row r="7" spans="2:7" ht="15" customHeight="1" x14ac:dyDescent="0.25">
      <c r="B7" s="30">
        <v>43033</v>
      </c>
      <c r="C7" s="31" t="s">
        <v>5</v>
      </c>
      <c r="D7" s="30">
        <v>43053</v>
      </c>
      <c r="E7" s="31" t="s">
        <v>7</v>
      </c>
      <c r="F7" s="32" t="s">
        <v>38</v>
      </c>
      <c r="G7" s="29">
        <v>150000000</v>
      </c>
    </row>
    <row r="8" spans="2:7" ht="15" customHeight="1" x14ac:dyDescent="0.25">
      <c r="B8" s="30"/>
      <c r="C8" s="31"/>
      <c r="D8" s="31"/>
      <c r="E8" s="31"/>
      <c r="F8" s="32"/>
      <c r="G8" s="29"/>
    </row>
    <row r="9" spans="2:7" ht="15" customHeight="1" x14ac:dyDescent="0.25">
      <c r="B9" s="30"/>
      <c r="C9" s="31" t="s">
        <v>6</v>
      </c>
      <c r="D9" s="30"/>
      <c r="E9" s="31"/>
      <c r="F9" s="32"/>
      <c r="G9" s="29"/>
    </row>
    <row r="10" spans="2:7" ht="15" customHeight="1" x14ac:dyDescent="0.25">
      <c r="B10" s="30"/>
      <c r="C10" s="31"/>
      <c r="D10" s="31"/>
      <c r="E10" s="31"/>
      <c r="F10" s="32"/>
      <c r="G10" s="29"/>
    </row>
    <row r="11" spans="2:7" ht="15" customHeight="1" x14ac:dyDescent="0.25">
      <c r="B11" s="38">
        <v>42942</v>
      </c>
      <c r="C11" s="39" t="s">
        <v>5</v>
      </c>
      <c r="D11" s="38">
        <v>42958</v>
      </c>
      <c r="E11" s="39" t="s">
        <v>7</v>
      </c>
      <c r="F11" s="40" t="s">
        <v>21</v>
      </c>
      <c r="G11" s="37">
        <v>18000000</v>
      </c>
    </row>
    <row r="12" spans="2:7" ht="15" customHeight="1" x14ac:dyDescent="0.25">
      <c r="B12" s="38"/>
      <c r="C12" s="39"/>
      <c r="D12" s="39"/>
      <c r="E12" s="39"/>
      <c r="F12" s="40"/>
      <c r="G12" s="37"/>
    </row>
    <row r="13" spans="2:7" ht="15" customHeight="1" x14ac:dyDescent="0.25">
      <c r="B13" s="38"/>
      <c r="C13" s="39" t="s">
        <v>6</v>
      </c>
      <c r="D13" s="38"/>
      <c r="E13" s="39"/>
      <c r="F13" s="40"/>
      <c r="G13" s="37"/>
    </row>
    <row r="14" spans="2:7" ht="15" customHeight="1" x14ac:dyDescent="0.25">
      <c r="B14" s="38"/>
      <c r="C14" s="39"/>
      <c r="D14" s="39"/>
      <c r="E14" s="39"/>
      <c r="F14" s="40"/>
      <c r="G14" s="37"/>
    </row>
    <row r="15" spans="2:7" ht="15" customHeight="1" x14ac:dyDescent="0.25">
      <c r="B15" s="30">
        <v>42851</v>
      </c>
      <c r="C15" s="31" t="s">
        <v>5</v>
      </c>
      <c r="D15" s="30">
        <v>42958</v>
      </c>
      <c r="E15" s="31" t="s">
        <v>7</v>
      </c>
      <c r="F15" s="32" t="s">
        <v>22</v>
      </c>
      <c r="G15" s="29">
        <v>101000000</v>
      </c>
    </row>
    <row r="16" spans="2:7" ht="15" customHeight="1" x14ac:dyDescent="0.25">
      <c r="B16" s="30"/>
      <c r="C16" s="31"/>
      <c r="D16" s="31"/>
      <c r="E16" s="31"/>
      <c r="F16" s="32"/>
      <c r="G16" s="29"/>
    </row>
    <row r="17" spans="2:7" ht="15" customHeight="1" x14ac:dyDescent="0.25">
      <c r="B17" s="30"/>
      <c r="C17" s="31" t="s">
        <v>6</v>
      </c>
      <c r="D17" s="30"/>
      <c r="E17" s="31"/>
      <c r="F17" s="32"/>
      <c r="G17" s="29"/>
    </row>
    <row r="18" spans="2:7" ht="15" customHeight="1" x14ac:dyDescent="0.25">
      <c r="B18" s="30"/>
      <c r="C18" s="31"/>
      <c r="D18" s="31"/>
      <c r="E18" s="31"/>
      <c r="F18" s="32"/>
      <c r="G18" s="29"/>
    </row>
    <row r="19" spans="2:7" ht="15" customHeight="1" x14ac:dyDescent="0.25">
      <c r="B19" s="27">
        <v>42851</v>
      </c>
      <c r="C19" s="26" t="s">
        <v>5</v>
      </c>
      <c r="D19" s="27">
        <v>42867</v>
      </c>
      <c r="E19" s="26" t="s">
        <v>7</v>
      </c>
      <c r="F19" s="28" t="s">
        <v>24</v>
      </c>
      <c r="G19" s="25">
        <v>58000000</v>
      </c>
    </row>
    <row r="20" spans="2:7" ht="15" customHeight="1" x14ac:dyDescent="0.25">
      <c r="B20" s="27"/>
      <c r="C20" s="26"/>
      <c r="D20" s="26"/>
      <c r="E20" s="26"/>
      <c r="F20" s="28"/>
      <c r="G20" s="25"/>
    </row>
    <row r="21" spans="2:7" ht="15" customHeight="1" x14ac:dyDescent="0.25">
      <c r="B21" s="27"/>
      <c r="C21" s="26" t="s">
        <v>6</v>
      </c>
      <c r="D21" s="27"/>
      <c r="E21" s="26"/>
      <c r="F21" s="28"/>
      <c r="G21" s="25"/>
    </row>
    <row r="22" spans="2:7" ht="15" customHeight="1" x14ac:dyDescent="0.25">
      <c r="B22" s="27"/>
      <c r="C22" s="26"/>
      <c r="D22" s="26"/>
      <c r="E22" s="26"/>
      <c r="F22" s="28"/>
      <c r="G22" s="25"/>
    </row>
    <row r="23" spans="2:7" ht="21" x14ac:dyDescent="0.25">
      <c r="B23" s="2" t="s">
        <v>65</v>
      </c>
      <c r="C23" s="2"/>
      <c r="D23" s="2"/>
      <c r="E23" s="2"/>
      <c r="F23" s="2"/>
      <c r="G23" s="5">
        <f>SUM(G3:G22)</f>
        <v>498000000</v>
      </c>
    </row>
  </sheetData>
  <mergeCells count="55">
    <mergeCell ref="G19:G20"/>
    <mergeCell ref="C21:C22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G15:G16"/>
    <mergeCell ref="C17:C18"/>
    <mergeCell ref="D17:D18"/>
    <mergeCell ref="E17:E18"/>
    <mergeCell ref="F17:F18"/>
    <mergeCell ref="G17:G18"/>
    <mergeCell ref="B15:B18"/>
    <mergeCell ref="C15:C16"/>
    <mergeCell ref="D15:D16"/>
    <mergeCell ref="E15:E16"/>
    <mergeCell ref="F15:F16"/>
    <mergeCell ref="G11:G12"/>
    <mergeCell ref="C13:C14"/>
    <mergeCell ref="D13:D14"/>
    <mergeCell ref="E13:E14"/>
    <mergeCell ref="F13:F14"/>
    <mergeCell ref="G13:G14"/>
    <mergeCell ref="B11:B14"/>
    <mergeCell ref="C11:C12"/>
    <mergeCell ref="D11:D12"/>
    <mergeCell ref="E11:E12"/>
    <mergeCell ref="F11:F12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G7:G8"/>
    <mergeCell ref="F7:F8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23"/>
  <sheetViews>
    <sheetView showGridLines="0" topLeftCell="B1" zoomScale="91" zoomScaleNormal="91" workbookViewId="0">
      <selection activeCell="G23" sqref="G23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33">
        <v>42802</v>
      </c>
      <c r="C3" s="35" t="s">
        <v>5</v>
      </c>
      <c r="D3" s="33">
        <v>42867</v>
      </c>
      <c r="E3" s="35" t="s">
        <v>7</v>
      </c>
      <c r="F3" s="36" t="s">
        <v>23</v>
      </c>
      <c r="G3" s="34">
        <v>50000000</v>
      </c>
    </row>
    <row r="4" spans="2:7" ht="15" customHeight="1" x14ac:dyDescent="0.25">
      <c r="B4" s="27"/>
      <c r="C4" s="26"/>
      <c r="D4" s="26"/>
      <c r="E4" s="26"/>
      <c r="F4" s="28"/>
      <c r="G4" s="25"/>
    </row>
    <row r="5" spans="2:7" ht="15" customHeight="1" x14ac:dyDescent="0.25">
      <c r="B5" s="27"/>
      <c r="C5" s="26" t="s">
        <v>6</v>
      </c>
      <c r="D5" s="27"/>
      <c r="E5" s="26"/>
      <c r="F5" s="28"/>
      <c r="G5" s="25"/>
    </row>
    <row r="6" spans="2:7" ht="15" customHeight="1" x14ac:dyDescent="0.25">
      <c r="B6" s="27"/>
      <c r="C6" s="26"/>
      <c r="D6" s="26"/>
      <c r="E6" s="26"/>
      <c r="F6" s="28"/>
      <c r="G6" s="25"/>
    </row>
    <row r="7" spans="2:7" ht="15" customHeight="1" x14ac:dyDescent="0.25">
      <c r="B7" s="30">
        <v>42766</v>
      </c>
      <c r="C7" s="31" t="s">
        <v>5</v>
      </c>
      <c r="D7" s="30">
        <v>42782</v>
      </c>
      <c r="E7" s="31" t="s">
        <v>7</v>
      </c>
      <c r="F7" s="32" t="s">
        <v>25</v>
      </c>
      <c r="G7" s="29">
        <v>130000000</v>
      </c>
    </row>
    <row r="8" spans="2:7" ht="15" customHeight="1" x14ac:dyDescent="0.25">
      <c r="B8" s="30"/>
      <c r="C8" s="31"/>
      <c r="D8" s="31"/>
      <c r="E8" s="31"/>
      <c r="F8" s="32"/>
      <c r="G8" s="29"/>
    </row>
    <row r="9" spans="2:7" ht="15" customHeight="1" x14ac:dyDescent="0.25">
      <c r="B9" s="30"/>
      <c r="C9" s="31" t="s">
        <v>6</v>
      </c>
      <c r="D9" s="30"/>
      <c r="E9" s="31"/>
      <c r="F9" s="32"/>
      <c r="G9" s="29"/>
    </row>
    <row r="10" spans="2:7" ht="15" customHeight="1" x14ac:dyDescent="0.25">
      <c r="B10" s="30"/>
      <c r="C10" s="31"/>
      <c r="D10" s="31"/>
      <c r="E10" s="31"/>
      <c r="F10" s="32"/>
      <c r="G10" s="29"/>
    </row>
    <row r="11" spans="2:7" ht="15" customHeight="1" x14ac:dyDescent="0.25">
      <c r="B11" s="38">
        <v>42670</v>
      </c>
      <c r="C11" s="39" t="s">
        <v>5</v>
      </c>
      <c r="D11" s="38">
        <v>42688</v>
      </c>
      <c r="E11" s="39" t="s">
        <v>7</v>
      </c>
      <c r="F11" s="40" t="s">
        <v>26</v>
      </c>
      <c r="G11" s="37">
        <v>117000000</v>
      </c>
    </row>
    <row r="12" spans="2:7" ht="15" customHeight="1" x14ac:dyDescent="0.25">
      <c r="B12" s="38"/>
      <c r="C12" s="39"/>
      <c r="D12" s="39"/>
      <c r="E12" s="39"/>
      <c r="F12" s="40"/>
      <c r="G12" s="37"/>
    </row>
    <row r="13" spans="2:7" ht="15" customHeight="1" x14ac:dyDescent="0.25">
      <c r="B13" s="38"/>
      <c r="C13" s="39" t="s">
        <v>6</v>
      </c>
      <c r="D13" s="38"/>
      <c r="E13" s="39"/>
      <c r="F13" s="40"/>
      <c r="G13" s="37"/>
    </row>
    <row r="14" spans="2:7" ht="15" customHeight="1" x14ac:dyDescent="0.25">
      <c r="B14" s="38"/>
      <c r="C14" s="39"/>
      <c r="D14" s="39"/>
      <c r="E14" s="39"/>
      <c r="F14" s="40"/>
      <c r="G14" s="37"/>
    </row>
    <row r="15" spans="2:7" ht="15" customHeight="1" x14ac:dyDescent="0.25">
      <c r="B15" s="30">
        <v>42577</v>
      </c>
      <c r="C15" s="31" t="s">
        <v>5</v>
      </c>
      <c r="D15" s="30">
        <v>42592</v>
      </c>
      <c r="E15" s="31" t="s">
        <v>7</v>
      </c>
      <c r="F15" s="32" t="s">
        <v>27</v>
      </c>
      <c r="G15" s="29">
        <v>108000000</v>
      </c>
    </row>
    <row r="16" spans="2:7" ht="15" customHeight="1" x14ac:dyDescent="0.25">
      <c r="B16" s="30"/>
      <c r="C16" s="31"/>
      <c r="D16" s="31"/>
      <c r="E16" s="31"/>
      <c r="F16" s="32"/>
      <c r="G16" s="29"/>
    </row>
    <row r="17" spans="2:7" ht="15" customHeight="1" x14ac:dyDescent="0.25">
      <c r="B17" s="30"/>
      <c r="C17" s="31" t="s">
        <v>6</v>
      </c>
      <c r="D17" s="30"/>
      <c r="E17" s="31"/>
      <c r="F17" s="32"/>
      <c r="G17" s="29"/>
    </row>
    <row r="18" spans="2:7" ht="15" customHeight="1" x14ac:dyDescent="0.25">
      <c r="B18" s="30"/>
      <c r="C18" s="31"/>
      <c r="D18" s="31"/>
      <c r="E18" s="31"/>
      <c r="F18" s="32"/>
      <c r="G18" s="29"/>
    </row>
    <row r="19" spans="2:7" ht="15" customHeight="1" x14ac:dyDescent="0.25">
      <c r="B19" s="27">
        <v>42488</v>
      </c>
      <c r="C19" s="26" t="s">
        <v>5</v>
      </c>
      <c r="D19" s="27">
        <v>42688</v>
      </c>
      <c r="E19" s="26" t="s">
        <v>7</v>
      </c>
      <c r="F19" s="28" t="s">
        <v>28</v>
      </c>
      <c r="G19" s="25">
        <v>102500000</v>
      </c>
    </row>
    <row r="20" spans="2:7" ht="15" customHeight="1" x14ac:dyDescent="0.25">
      <c r="B20" s="27"/>
      <c r="C20" s="26"/>
      <c r="D20" s="26"/>
      <c r="E20" s="26"/>
      <c r="F20" s="28"/>
      <c r="G20" s="25"/>
    </row>
    <row r="21" spans="2:7" ht="15" customHeight="1" x14ac:dyDescent="0.25">
      <c r="B21" s="27"/>
      <c r="C21" s="26" t="s">
        <v>6</v>
      </c>
      <c r="D21" s="27"/>
      <c r="E21" s="26"/>
      <c r="F21" s="28"/>
      <c r="G21" s="25"/>
    </row>
    <row r="22" spans="2:7" ht="15" customHeight="1" x14ac:dyDescent="0.25">
      <c r="B22" s="27"/>
      <c r="C22" s="26"/>
      <c r="D22" s="26"/>
      <c r="E22" s="26"/>
      <c r="F22" s="28"/>
      <c r="G22" s="25"/>
    </row>
    <row r="23" spans="2:7" ht="21" x14ac:dyDescent="0.25">
      <c r="B23" s="2" t="s">
        <v>65</v>
      </c>
      <c r="C23" s="2"/>
      <c r="D23" s="2"/>
      <c r="E23" s="2"/>
      <c r="F23" s="2"/>
      <c r="G23" s="5">
        <f>SUM(G3:G22)</f>
        <v>507500000</v>
      </c>
    </row>
  </sheetData>
  <mergeCells count="55">
    <mergeCell ref="G19:G20"/>
    <mergeCell ref="C21:C22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G15:G16"/>
    <mergeCell ref="C17:C18"/>
    <mergeCell ref="D17:D18"/>
    <mergeCell ref="E17:E18"/>
    <mergeCell ref="F17:F18"/>
    <mergeCell ref="G17:G18"/>
    <mergeCell ref="B15:B18"/>
    <mergeCell ref="C15:C16"/>
    <mergeCell ref="D15:D16"/>
    <mergeCell ref="E15:E16"/>
    <mergeCell ref="F15:F16"/>
    <mergeCell ref="G11:G12"/>
    <mergeCell ref="C13:C14"/>
    <mergeCell ref="D13:D14"/>
    <mergeCell ref="E13:E14"/>
    <mergeCell ref="F13:F14"/>
    <mergeCell ref="G13:G14"/>
    <mergeCell ref="B11:B14"/>
    <mergeCell ref="C11:C12"/>
    <mergeCell ref="D11:D12"/>
    <mergeCell ref="E11:E12"/>
    <mergeCell ref="F11:F12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G7:G8"/>
    <mergeCell ref="F7:F8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83D3305F71C44D8F1E2682F5CC81CE" ma:contentTypeVersion="17" ma:contentTypeDescription="Crie um novo documento." ma:contentTypeScope="" ma:versionID="0c02fef77820eb45aabbacc9c610bfee">
  <xsd:schema xmlns:xsd="http://www.w3.org/2001/XMLSchema" xmlns:xs="http://www.w3.org/2001/XMLSchema" xmlns:p="http://schemas.microsoft.com/office/2006/metadata/properties" xmlns:ns2="5d88c95a-50bb-44da-84ea-81cd01b9afb1" xmlns:ns3="c2a8de2d-5f95-4ccc-8941-e9171fb755b0" targetNamespace="http://schemas.microsoft.com/office/2006/metadata/properties" ma:root="true" ma:fieldsID="8a635adeab4e5b4482a9386e0c047cf8" ns2:_="" ns3:_="">
    <xsd:import namespace="5d88c95a-50bb-44da-84ea-81cd01b9afb1"/>
    <xsd:import namespace="c2a8de2d-5f95-4ccc-8941-e9171fb75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8c95a-50bb-44da-84ea-81cd01b9a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04237c4-8cb8-474a-b186-90305d2cd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8de2d-5f95-4ccc-8941-e9171fb75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a774fc-39c4-4bef-a953-b224e6ca88d1}" ma:internalName="TaxCatchAll" ma:showField="CatchAllData" ma:web="c2a8de2d-5f95-4ccc-8941-e9171fb75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0F1F6-D966-4A32-8B2C-A8BF1D1B40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8c95a-50bb-44da-84ea-81cd01b9afb1"/>
    <ds:schemaRef ds:uri="c2a8de2d-5f95-4ccc-8941-e9171fb75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DFB76B-B279-4E9A-B398-DD05835C62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Total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Paulo Ribeiro Silva</dc:creator>
  <cp:lastModifiedBy>Thiago Silveira Rodrigues Borges</cp:lastModifiedBy>
  <dcterms:created xsi:type="dcterms:W3CDTF">2021-11-18T14:03:34Z</dcterms:created>
  <dcterms:modified xsi:type="dcterms:W3CDTF">2024-01-10T18:01:56Z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0x0101004583D3305F71C44D8F1E2682F5CC81CE</vt:lpwstr>
  </property>
</Properties>
</file>