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activeTab="0"/>
  </bookViews>
  <sheets>
    <sheet name="Price - BV" sheetId="1" r:id="rId1"/>
    <sheet name="01" sheetId="2" r:id="rId2"/>
  </sheets>
  <definedNames>
    <definedName name="_xlnm.Print_Area" localSheetId="1">'01'!$D$1:$O$34</definedName>
    <definedName name="_xlnm.Print_Area" localSheetId="0">'Price - BV'!$1:$7</definedName>
    <definedName name="TABLE" localSheetId="0">'Price - BV'!#REF!</definedName>
    <definedName name="TABLE_2" localSheetId="0">'Price - BV'!#REF!</definedName>
  </definedNames>
  <calcPr fullCalcOnLoad="1"/>
</workbook>
</file>

<file path=xl/sharedStrings.xml><?xml version="1.0" encoding="utf-8"?>
<sst xmlns="http://schemas.openxmlformats.org/spreadsheetml/2006/main" count="164" uniqueCount="164">
  <si>
    <t>CRUDE STEEL OUTPUT (1,000 metric tons)</t>
  </si>
  <si>
    <t>Gerdau S.A.</t>
  </si>
  <si>
    <t>PRICE / BOOK VALUE (R$)</t>
  </si>
  <si>
    <t>Price (preferred shares)</t>
  </si>
  <si>
    <t>Shares price / Book Value</t>
  </si>
  <si>
    <t>1Q98</t>
  </si>
  <si>
    <t>2Q98</t>
  </si>
  <si>
    <t>3Q98</t>
  </si>
  <si>
    <t>4Q98</t>
  </si>
  <si>
    <t>1Q99</t>
  </si>
  <si>
    <t>2Q99</t>
  </si>
  <si>
    <t>3Q99</t>
  </si>
  <si>
    <t>4Q99</t>
  </si>
  <si>
    <t>1Q00</t>
  </si>
  <si>
    <t>2Q00</t>
  </si>
  <si>
    <t>3Q00</t>
  </si>
  <si>
    <t>4Q00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</si>
  <si>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</si>
  <si>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</si>
  <si>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</si>
  <si>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</si>
  <si>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</si>
  <si>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</si>
  <si>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</si>
  <si>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</si>
  <si>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</si>
  <si>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</si>
  <si>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3Q03</t>
  </si>
  <si>
    <t>4Q03</t>
  </si>
  <si>
    <t>1Q04</t>
  </si>
  <si>
    <t>2Q04</t>
  </si>
  <si>
    <t>3Q04</t>
  </si>
  <si>
    <t>4Q04</t>
  </si>
  <si>
    <t>1Q05</t>
  </si>
  <si>
    <t>2Q05</t>
  </si>
  <si>
    <t>3Q05</t>
  </si>
  <si>
    <t>Back &gt;&gt; Click on Price - BV</t>
  </si>
  <si>
    <t>4Q05</t>
  </si>
  <si>
    <t>1Q06</t>
  </si>
  <si>
    <t>2Q06</t>
  </si>
  <si>
    <t>3Q06</t>
  </si>
  <si>
    <t>4Q06</t>
  </si>
  <si>
    <t>1Q07</t>
  </si>
  <si>
    <t>2Q07</t>
  </si>
  <si>
    <t>3Q07</t>
  </si>
  <si>
    <t>4Q08</t>
  </si>
  <si>
    <t>1Q08</t>
  </si>
  <si>
    <t>2Q08</t>
  </si>
  <si>
    <t>3Q08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</si>
  <si>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</si>
  <si>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</si>
  <si>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</si>
  <si>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</si>
  <si>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</si>
  <si>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</si>
  <si>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</si>
  <si>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</si>
  <si>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</si>
  <si>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</si>
  <si>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</si>
  <si>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</si>
  <si>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</si>
  <si>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4Q07</t>
  </si>
  <si>
    <t>2Q12</t>
  </si>
  <si>
    <t>3Q12</t>
  </si>
  <si>
    <t>4Q12</t>
  </si>
  <si>
    <t>1Q13</t>
  </si>
  <si>
    <t>2Q13</t>
  </si>
  <si>
    <t>3Q13</t>
  </si>
  <si>
    <t>4Q13</t>
  </si>
  <si>
    <t>Book value¹</t>
  </si>
  <si>
    <t>Earnings per share²</t>
  </si>
  <si>
    <t>² Earnings per share of the parent company</t>
  </si>
  <si>
    <t>¹ Book Value = Equity of the parent company / (Total quantity of shares - treasury)</t>
  </si>
  <si>
    <t>1Q14</t>
  </si>
  <si>
    <t>3T01</t>
  </si>
  <si>
    <t>4T01</t>
  </si>
  <si>
    <t>1T02</t>
  </si>
  <si>
    <t>2T02</t>
  </si>
  <si>
    <t>3T02</t>
  </si>
  <si>
    <t>4T02</t>
  </si>
  <si>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</si>
  <si>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</si>
  <si>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</si>
  <si>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</si>
  <si>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</si>
  <si>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</si>
  <si>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</si>
  <si>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</si>
  <si>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</si>
  <si>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</si>
  <si>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</si>
  <si>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</si>
  <si>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</si>
  <si>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</si>
  <si>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</si>
  <si>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</si>
  <si>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</si>
  <si>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</si>
  <si>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</si>
  <si>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</si>
  <si>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</si>
  <si>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</si>
  <si>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</si>
  <si>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</si>
  <si>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</si>
  <si>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</si>
  <si>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</si>
  <si>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</si>
  <si>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</si>
  <si>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</si>
  <si>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</si>
  <si>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</si>
  <si>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</si>
  <si>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</si>
  <si>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</si>
  <si>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</si>
  <si>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</si>
  <si>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</si>
  <si>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</si>
  <si>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</si>
  <si>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</si>
  <si>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</si>
  <si>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</si>
  <si>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</si>
  <si>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</si>
  <si>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2T01</t>
  </si>
  <si>
    <t>2T14</t>
  </si>
  <si>
    <t>2Q14</t>
  </si>
  <si>
    <t>3Q14</t>
  </si>
  <si>
    <t>3T14</t>
  </si>
  <si>
    <t>4Q14</t>
  </si>
  <si>
    <t>4T14</t>
  </si>
  <si>
    <t>1Q15</t>
  </si>
  <si>
    <t>1T15</t>
  </si>
  <si>
    <t>2Q15</t>
  </si>
  <si>
    <t>2T15</t>
  </si>
  <si>
    <t>3Q15</t>
  </si>
  <si>
    <t>3T15</t>
  </si>
  <si>
    <t>4Q15</t>
  </si>
  <si>
    <t>4T15</t>
  </si>
  <si>
    <t>1Q16</t>
  </si>
  <si>
    <t>2Q16</t>
  </si>
  <si>
    <t>1T16</t>
  </si>
  <si>
    <t>2T16</t>
  </si>
  <si>
    <t>3Q16</t>
  </si>
  <si>
    <t>3T16</t>
  </si>
  <si>
    <t>4T16</t>
  </si>
  <si>
    <t>1T17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</si>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</sst>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%"/>
    <numFmt numFmtId="193" formatCode="_(* #,##0.0_);_(* \(#,##0.0\);_(* &quot;-&quot;??_);_(@_)"/>
    <numFmt numFmtId="194" formatCode="_(* #,##0_);_(* \(#,##0\);_(* &quot;-&quot;??_);_(@_)"/>
    <numFmt numFmtId="195" formatCode="&quot;R$&quot;#,##0_);\(&quot;R$&quot;#,##0\)"/>
    <numFmt numFmtId="196" formatCode="&quot;R$&quot;#,##0_);[Red]\(&quot;R$&quot;#,##0\)"/>
    <numFmt numFmtId="197" formatCode="&quot;R$&quot;#,##0.00_);\(&quot;R$&quot;#,##0.00\)"/>
    <numFmt numFmtId="198" formatCode="&quot;R$&quot;#,##0.00_);[Red]\(&quot;R$&quot;#,##0.00\)"/>
    <numFmt numFmtId="199" formatCode="_(&quot;R$&quot;* #,##0_);_(&quot;R$&quot;* \(#,##0\);_(&quot;R$&quot;* &quot;-&quot;_);_(@_)"/>
    <numFmt numFmtId="200" formatCode="_(&quot;R$&quot;* #,##0.00_);_(&quot;R$&quot;* \(#,##0.00\);_(&quot;R$&quot;* &quot;-&quot;??_);_(@_)"/>
    <numFmt numFmtId="201" formatCode="_(* #,##0.000_);_(* \(#,##0.000\);_(* &quot;-&quot;??_);_(@_)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b/>
      <sz val="10"/>
      <color indexed="62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1"/>
      <color theme="4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8" fillId="0" borderId="0" xfId="44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8" fillId="0" borderId="0" xfId="44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50" applyNumberFormat="1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44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 hidden="1"/>
    </xf>
    <xf numFmtId="194" fontId="7" fillId="0" borderId="0" xfId="62" applyNumberFormat="1" applyFont="1" applyFill="1" applyBorder="1" applyAlignment="1" applyProtection="1">
      <alignment horizontal="right"/>
      <protection hidden="1"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indent="1"/>
      <protection hidden="1"/>
    </xf>
    <xf numFmtId="10" fontId="4" fillId="0" borderId="0" xfId="50" applyNumberFormat="1" applyFont="1" applyFill="1" applyBorder="1" applyAlignment="1" applyProtection="1">
      <alignment horizontal="right"/>
      <protection hidden="1"/>
    </xf>
    <xf numFmtId="192" fontId="4" fillId="0" borderId="0" xfId="5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194" fontId="3" fillId="0" borderId="0" xfId="62" applyNumberFormat="1" applyFont="1" applyFill="1" applyBorder="1" applyAlignment="1" applyProtection="1">
      <alignment horizontal="right"/>
      <protection hidden="1"/>
    </xf>
    <xf numFmtId="0" fontId="47" fillId="0" borderId="0" xfId="0" applyFont="1" applyAlignment="1">
      <alignment horizontal="center"/>
    </xf>
    <xf numFmtId="0" fontId="48" fillId="0" borderId="0" xfId="0" applyFont="1" applyAlignment="1" applyProtection="1">
      <alignment horizontal="right"/>
      <protection hidden="1"/>
    </xf>
    <xf numFmtId="0" fontId="47" fillId="0" borderId="0" xfId="0" applyFont="1" applyAlignment="1">
      <alignment/>
    </xf>
    <xf numFmtId="10" fontId="47" fillId="0" borderId="0" xfId="50" applyNumberFormat="1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7" fillId="33" borderId="0" xfId="0" applyFont="1" applyFill="1" applyAlignment="1">
      <alignment/>
    </xf>
    <xf numFmtId="192" fontId="47" fillId="0" borderId="0" xfId="50" applyNumberFormat="1" applyFont="1" applyFill="1" applyBorder="1" applyAlignment="1" applyProtection="1">
      <alignment horizontal="right"/>
      <protection hidden="1"/>
    </xf>
    <xf numFmtId="0" fontId="49" fillId="0" borderId="0" xfId="0" applyFont="1" applyBorder="1" applyAlignment="1">
      <alignment horizontal="center"/>
    </xf>
    <xf numFmtId="0" fontId="48" fillId="0" borderId="0" xfId="0" applyFont="1" applyFill="1" applyAlignment="1" applyProtection="1">
      <alignment horizontal="right"/>
      <protection hidden="1"/>
    </xf>
    <xf numFmtId="0" fontId="48" fillId="0" borderId="0" xfId="0" applyFont="1" applyFill="1" applyAlignment="1">
      <alignment horizontal="right"/>
    </xf>
    <xf numFmtId="0" fontId="48" fillId="34" borderId="0" xfId="0" applyFont="1" applyFill="1" applyAlignment="1">
      <alignment horizontal="right"/>
    </xf>
    <xf numFmtId="10" fontId="47" fillId="33" borderId="0" xfId="50" applyNumberFormat="1" applyFont="1" applyFill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44" applyFont="1" applyFill="1" applyAlignment="1" applyProtection="1">
      <alignment/>
      <protection hidden="1"/>
    </xf>
    <xf numFmtId="0" fontId="5" fillId="0" borderId="0" xfId="0" applyFont="1" applyBorder="1" applyAlignment="1">
      <alignment horizontal="left"/>
    </xf>
    <xf numFmtId="0" fontId="34" fillId="35" borderId="11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>
      <alignment/>
    </xf>
    <xf numFmtId="0" fontId="31" fillId="35" borderId="12" xfId="0" applyFont="1" applyFill="1" applyBorder="1" applyAlignment="1" applyProtection="1">
      <alignment horizontal="right"/>
      <protection hidden="1"/>
    </xf>
    <xf numFmtId="0" fontId="34" fillId="35" borderId="13" xfId="0" applyFont="1" applyFill="1" applyBorder="1" applyAlignment="1" applyProtection="1">
      <alignment horizontal="right"/>
      <protection hidden="1"/>
    </xf>
    <xf numFmtId="0" fontId="34" fillId="35" borderId="12" xfId="0" applyFont="1" applyFill="1" applyBorder="1" applyAlignment="1" applyProtection="1">
      <alignment horizontal="right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29" fillId="36" borderId="0" xfId="0" applyFont="1" applyFill="1" applyBorder="1" applyAlignment="1" applyProtection="1">
      <alignment horizontal="left" indent="1"/>
      <protection hidden="1"/>
    </xf>
    <xf numFmtId="4" fontId="29" fillId="36" borderId="0" xfId="62" applyNumberFormat="1" applyFont="1" applyFill="1" applyBorder="1" applyAlignment="1" applyProtection="1">
      <alignment horizontal="right"/>
      <protection hidden="1"/>
    </xf>
    <xf numFmtId="177" fontId="29" fillId="36" borderId="0" xfId="62" applyFont="1" applyFill="1" applyBorder="1" applyAlignment="1" applyProtection="1">
      <alignment horizontal="right"/>
      <protection hidden="1"/>
    </xf>
    <xf numFmtId="0" fontId="29" fillId="0" borderId="0" xfId="0" applyFont="1" applyFill="1" applyBorder="1" applyAlignment="1" applyProtection="1">
      <alignment horizontal="left" indent="1"/>
      <protection hidden="1"/>
    </xf>
    <xf numFmtId="4" fontId="29" fillId="0" borderId="0" xfId="62" applyNumberFormat="1" applyFont="1" applyFill="1" applyBorder="1" applyAlignment="1" applyProtection="1">
      <alignment horizontal="right"/>
      <protection hidden="1"/>
    </xf>
    <xf numFmtId="4" fontId="29" fillId="33" borderId="0" xfId="62" applyNumberFormat="1" applyFont="1" applyFill="1" applyBorder="1" applyAlignment="1" applyProtection="1">
      <alignment horizontal="right"/>
      <protection hidden="1"/>
    </xf>
    <xf numFmtId="177" fontId="29" fillId="33" borderId="0" xfId="62" applyFont="1" applyFill="1" applyBorder="1" applyAlignment="1" applyProtection="1">
      <alignment horizontal="right"/>
      <protection hidden="1"/>
    </xf>
    <xf numFmtId="9" fontId="29" fillId="36" borderId="0" xfId="50" applyFont="1" applyFill="1" applyBorder="1" applyAlignment="1" applyProtection="1">
      <alignment horizontal="right"/>
      <protection hidden="1"/>
    </xf>
    <xf numFmtId="10" fontId="29" fillId="36" borderId="0" xfId="50" applyNumberFormat="1" applyFont="1" applyFill="1" applyBorder="1" applyAlignment="1" applyProtection="1">
      <alignment horizontal="right"/>
      <protection hidden="1"/>
    </xf>
    <xf numFmtId="9" fontId="29" fillId="36" borderId="0" xfId="50" applyNumberFormat="1" applyFont="1" applyFill="1" applyBorder="1" applyAlignment="1" applyProtection="1">
      <alignment horizontal="right"/>
      <protection hidden="1"/>
    </xf>
    <xf numFmtId="0" fontId="29" fillId="34" borderId="0" xfId="0" applyFont="1" applyFill="1" applyBorder="1" applyAlignment="1" applyProtection="1">
      <alignment horizontal="left" indent="1"/>
      <protection hidden="1"/>
    </xf>
    <xf numFmtId="9" fontId="29" fillId="34" borderId="0" xfId="50" applyFont="1" applyFill="1" applyBorder="1" applyAlignment="1" applyProtection="1">
      <alignment horizontal="right"/>
      <protection hidden="1"/>
    </xf>
    <xf numFmtId="9" fontId="29" fillId="34" borderId="0" xfId="50" applyNumberFormat="1" applyFont="1" applyFill="1" applyBorder="1" applyAlignment="1" applyProtection="1">
      <alignment horizontal="right"/>
      <protection hidden="1"/>
    </xf>
    <xf numFmtId="177" fontId="29" fillId="36" borderId="0" xfId="62" applyFont="1" applyFill="1" applyBorder="1" applyAlignment="1" applyProtection="1">
      <alignment horizontal="right" vertical="center"/>
      <protection hidden="1"/>
    </xf>
    <xf numFmtId="177" fontId="29" fillId="33" borderId="0" xfId="62" applyFont="1" applyFill="1" applyBorder="1" applyAlignment="1" applyProtection="1">
      <alignment horizontal="right" vertical="center"/>
      <protection hidden="1"/>
    </xf>
    <xf numFmtId="177" fontId="29" fillId="36" borderId="0" xfId="62" applyFont="1" applyFill="1" applyBorder="1" applyAlignment="1" applyProtection="1">
      <alignment horizontal="right" vertical="center" wrapText="1"/>
      <protection hidden="1"/>
    </xf>
    <xf numFmtId="9" fontId="29" fillId="34" borderId="0" xfId="5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4ACE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EAFE"/>
      <rgbColor rgb="00CCFFCC"/>
      <rgbColor rgb="00FFFF99"/>
      <rgbColor rgb="00E5F1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92</xdr:col>
      <xdr:colOff>152400</xdr:colOff>
      <xdr:row>0</xdr:row>
      <xdr:rowOff>123825</xdr:rowOff>
    </xdr:from>
    <xdr:to>
      <xdr:col>93</xdr:col>
      <xdr:colOff>523875</xdr:colOff>
      <xdr:row>1</xdr:row>
      <xdr:rowOff>133350</xdr:rowOff>
    </xdr:to>
    <xdr:pic>
      <xdr:nvPicPr>
        <xdr:cNvPr id="1" name="Imagem 18" descr="Marca Gerdau sem fi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23825"/>
          <a:ext cx="981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22</xdr:row>
      <xdr:rowOff>152400</xdr:rowOff>
    </xdr:from>
    <xdr:to>
      <xdr:col>11</xdr:col>
      <xdr:colOff>342900</xdr:colOff>
      <xdr:row>24</xdr:row>
      <xdr:rowOff>47625</xdr:rowOff>
    </xdr:to>
    <xdr:grpSp>
      <xdr:nvGrpSpPr>
        <xdr:cNvPr id="1" name="Grupo 16"/>
        <xdr:cNvGrpSpPr>
          <a:grpSpLocks/>
        </xdr:cNvGrpSpPr>
      </xdr:nvGrpSpPr>
      <xdr:grpSpPr>
        <a:xfrm>
          <a:off x="1704975" y="3790950"/>
          <a:ext cx="5200650" cy="257175"/>
          <a:chOff x="1724649" y="3658422"/>
          <a:chExt cx="5196426" cy="256930"/>
        </a:xfrm>
        <a:solidFill>
          <a:srgbClr val="FFFFFF"/>
        </a:solidFill>
      </xdr:grpSpPr>
      <xdr:sp>
        <xdr:nvSpPr>
          <xdr:cNvPr id="2" name="CaixaDeTexto 7"/>
          <xdr:cNvSpPr txBox="1">
            <a:spLocks noChangeArrowheads="1"/>
          </xdr:cNvSpPr>
        </xdr:nvSpPr>
        <xdr:spPr>
          <a:xfrm>
            <a:off x="1724649" y="3658422"/>
            <a:ext cx="345562" cy="2569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2006</a:t>
            </a:r>
          </a:p>
        </xdr:txBody>
      </xdr:sp>
      <xdr:sp>
        <xdr:nvSpPr>
          <xdr:cNvPr id="3" name="CaixaDeTexto 8"/>
          <xdr:cNvSpPr txBox="1">
            <a:spLocks noChangeArrowheads="1"/>
          </xdr:cNvSpPr>
        </xdr:nvSpPr>
        <xdr:spPr>
          <a:xfrm>
            <a:off x="3002970" y="3670626"/>
            <a:ext cx="375442" cy="2447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2008</a:t>
            </a:r>
          </a:p>
        </xdr:txBody>
      </xdr:sp>
      <xdr:sp>
        <xdr:nvSpPr>
          <xdr:cNvPr id="4" name="CaixaDeTexto 9"/>
          <xdr:cNvSpPr txBox="1">
            <a:spLocks noChangeArrowheads="1"/>
          </xdr:cNvSpPr>
        </xdr:nvSpPr>
        <xdr:spPr>
          <a:xfrm>
            <a:off x="2559974" y="3658422"/>
            <a:ext cx="350759" cy="2385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2007</a:t>
            </a:r>
          </a:p>
        </xdr:txBody>
      </xdr:sp>
      <xdr:sp>
        <xdr:nvSpPr>
          <xdr:cNvPr id="5" name="CaixaDeTexto 10"/>
          <xdr:cNvSpPr txBox="1">
            <a:spLocks noChangeArrowheads="1"/>
          </xdr:cNvSpPr>
        </xdr:nvSpPr>
        <xdr:spPr>
          <a:xfrm>
            <a:off x="3856483" y="3676792"/>
            <a:ext cx="400125" cy="2385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2010</a:t>
            </a:r>
          </a:p>
        </xdr:txBody>
      </xdr:sp>
      <xdr:sp>
        <xdr:nvSpPr>
          <xdr:cNvPr id="6" name="CaixaDeTexto 11"/>
          <xdr:cNvSpPr txBox="1">
            <a:spLocks noChangeArrowheads="1"/>
          </xdr:cNvSpPr>
        </xdr:nvSpPr>
        <xdr:spPr>
          <a:xfrm>
            <a:off x="3426479" y="3670626"/>
            <a:ext cx="381937" cy="17130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2009</a:t>
            </a:r>
          </a:p>
        </xdr:txBody>
      </xdr:sp>
      <xdr:sp>
        <xdr:nvSpPr>
          <xdr:cNvPr id="7" name="CaixaDeTexto 12"/>
          <xdr:cNvSpPr txBox="1">
            <a:spLocks noChangeArrowheads="1"/>
          </xdr:cNvSpPr>
        </xdr:nvSpPr>
        <xdr:spPr>
          <a:xfrm>
            <a:off x="4292983" y="3676792"/>
            <a:ext cx="393629" cy="2385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2011</a:t>
            </a:r>
          </a:p>
        </xdr:txBody>
      </xdr:sp>
      <xdr:sp>
        <xdr:nvSpPr>
          <xdr:cNvPr id="8" name="CaixaDeTexto 13"/>
          <xdr:cNvSpPr txBox="1">
            <a:spLocks noChangeArrowheads="1"/>
          </xdr:cNvSpPr>
        </xdr:nvSpPr>
        <xdr:spPr>
          <a:xfrm>
            <a:off x="4709996" y="3676792"/>
            <a:ext cx="357254" cy="207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2012</a:t>
            </a:r>
          </a:p>
        </xdr:txBody>
      </xdr:sp>
      <xdr:sp>
        <xdr:nvSpPr>
          <xdr:cNvPr id="9" name="CaixaDeTexto 13"/>
          <xdr:cNvSpPr txBox="1">
            <a:spLocks noChangeArrowheads="1"/>
          </xdr:cNvSpPr>
        </xdr:nvSpPr>
        <xdr:spPr>
          <a:xfrm>
            <a:off x="5152991" y="3676792"/>
            <a:ext cx="491062" cy="2018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10" name="CaixaDeTexto 13"/>
          <xdr:cNvSpPr txBox="1">
            <a:spLocks noChangeArrowheads="1"/>
          </xdr:cNvSpPr>
        </xdr:nvSpPr>
        <xdr:spPr>
          <a:xfrm>
            <a:off x="5588192" y="3670626"/>
            <a:ext cx="466379" cy="2140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11" name="CaixaDeTexto 13"/>
          <xdr:cNvSpPr txBox="1">
            <a:spLocks noChangeArrowheads="1"/>
          </xdr:cNvSpPr>
        </xdr:nvSpPr>
        <xdr:spPr>
          <a:xfrm>
            <a:off x="6024692" y="3670626"/>
            <a:ext cx="496259" cy="207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2015</a:t>
            </a:r>
          </a:p>
        </xdr:txBody>
      </xdr:sp>
      <xdr:sp>
        <xdr:nvSpPr>
          <xdr:cNvPr id="12" name="CaixaDeTexto 15"/>
          <xdr:cNvSpPr txBox="1">
            <a:spLocks noChangeArrowheads="1"/>
          </xdr:cNvSpPr>
        </xdr:nvSpPr>
        <xdr:spPr>
          <a:xfrm>
            <a:off x="6424816" y="3670626"/>
            <a:ext cx="496259" cy="207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2016</a:t>
            </a:r>
          </a:p>
        </xdr:txBody>
      </xdr:sp>
    </xdr:grpSp>
    <xdr:clientData/>
  </xdr:twoCellAnchor>
  <xdr:twoCellAnchor>
    <xdr:from>
      <xdr:col>2</xdr:col>
      <xdr:colOff>476250</xdr:colOff>
      <xdr:row>22</xdr:row>
      <xdr:rowOff>152400</xdr:rowOff>
    </xdr:from>
    <xdr:to>
      <xdr:col>3</xdr:col>
      <xdr:colOff>247650</xdr:colOff>
      <xdr:row>24</xdr:row>
      <xdr:rowOff>28575</xdr:rowOff>
    </xdr:to>
    <xdr:sp>
      <xdr:nvSpPr>
        <xdr:cNvPr id="13" name="CaixaDeTexto 9"/>
        <xdr:cNvSpPr txBox="1">
          <a:spLocks noChangeArrowheads="1"/>
        </xdr:cNvSpPr>
      </xdr:nvSpPr>
      <xdr:spPr>
        <a:xfrm>
          <a:off x="1695450" y="3790950"/>
          <a:ext cx="352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dau.com.br/updatetool/DownloadCenter/_fls/OK/01%20Produ&#231;&#227;o%20por.xls#'A&#231;o%20Bruto'!A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61"/>
  <sheetViews>
    <sheetView showGridLines="0" tabSelected="1" zoomScale="90" zoomScaleNormal="90" zoomScalePageLayoutView="0" workbookViewId="0" topLeftCell="B1">
      <selection activeCell="CN3" sqref="CN3"/>
    </sheetView>
  </sheetViews>
  <sheetFormatPr defaultColWidth="9.140625" defaultRowHeight="15" customHeight="1"/>
  <cols>
    <col min="1" max="1" width="46.140625" style="1" hidden="1" customWidth="1"/>
    <col min="2" max="2" width="35.140625" style="2" customWidth="1"/>
    <col min="3" max="29" width="10.57421875" style="2" hidden="1" customWidth="1"/>
    <col min="30" max="30" width="8.140625" style="2" hidden="1" customWidth="1"/>
    <col min="31" max="33" width="10.57421875" style="2" hidden="1" customWidth="1"/>
    <col min="34" max="39" width="10.7109375" style="2" hidden="1" customWidth="1"/>
    <col min="40" max="41" width="9.140625" style="2" hidden="1" customWidth="1"/>
    <col min="42" max="42" width="9.140625" style="20" hidden="1" customWidth="1"/>
    <col min="43" max="50" width="9.140625" style="2" hidden="1" customWidth="1"/>
    <col min="51" max="62" width="10.7109375" style="2" hidden="1" customWidth="1"/>
    <col min="63" max="68" width="0" style="2" hidden="1" customWidth="1"/>
    <col min="69" max="69" width="8.8515625" style="2" hidden="1" customWidth="1"/>
    <col min="70" max="82" width="0" style="2" hidden="1" customWidth="1"/>
    <col min="83" max="16384" width="9.140625" style="2" customWidth="1"/>
  </cols>
  <sheetData>
    <row r="1" spans="1:92" ht="21" customHeight="1">
      <c r="A1" s="3" t="s">
        <v>0</v>
      </c>
      <c r="B1" s="52" t="s">
        <v>2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</row>
    <row r="2" spans="1:92" s="5" customFormat="1" ht="15" customHeight="1" thickBot="1">
      <c r="A2" s="4"/>
      <c r="B2" s="54"/>
      <c r="C2" s="55" t="s">
        <v>5</v>
      </c>
      <c r="D2" s="55" t="s">
        <v>6</v>
      </c>
      <c r="E2" s="55" t="s">
        <v>7</v>
      </c>
      <c r="F2" s="55" t="s">
        <v>8</v>
      </c>
      <c r="G2" s="55" t="s">
        <v>9</v>
      </c>
      <c r="H2" s="55" t="s">
        <v>10</v>
      </c>
      <c r="I2" s="55" t="s">
        <v>11</v>
      </c>
      <c r="J2" s="55" t="s">
        <v>12</v>
      </c>
      <c r="K2" s="55" t="s">
        <v>13</v>
      </c>
      <c r="L2" s="55" t="s">
        <v>14</v>
      </c>
      <c r="M2" s="55" t="s">
        <v>15</v>
      </c>
      <c r="N2" s="55" t="s">
        <v>16</v>
      </c>
      <c r="O2" s="55" t="s">
        <v>17</v>
      </c>
      <c r="P2" s="55" t="s">
        <v>18</v>
      </c>
      <c r="Q2" s="55" t="s">
        <v>19</v>
      </c>
      <c r="R2" s="55" t="s">
        <v>20</v>
      </c>
      <c r="S2" s="55" t="s">
        <v>21</v>
      </c>
      <c r="T2" s="55" t="s">
        <v>22</v>
      </c>
      <c r="U2" s="55" t="s">
        <v>23</v>
      </c>
      <c r="V2" s="55" t="s">
        <v>24</v>
      </c>
      <c r="W2" s="55" t="s">
        <v>25</v>
      </c>
      <c r="X2" s="55" t="s">
        <v>26</v>
      </c>
      <c r="Y2" s="55" t="s">
        <v>27</v>
      </c>
      <c r="Z2" s="55" t="s">
        <v>28</v>
      </c>
      <c r="AA2" s="55" t="s">
        <v>29</v>
      </c>
      <c r="AB2" s="55" t="s">
        <v>30</v>
      </c>
      <c r="AC2" s="55" t="s">
        <v>31</v>
      </c>
      <c r="AD2" s="55" t="s">
        <v>32</v>
      </c>
      <c r="AE2" s="55" t="s">
        <v>33</v>
      </c>
      <c r="AF2" s="55" t="s">
        <v>34</v>
      </c>
      <c r="AG2" s="55" t="s">
        <v>35</v>
      </c>
      <c r="AH2" s="55" t="s">
        <v>37</v>
      </c>
      <c r="AI2" s="55" t="s">
        <v>38</v>
      </c>
      <c r="AJ2" s="55" t="s">
        <v>39</v>
      </c>
      <c r="AK2" s="55" t="s">
        <v>40</v>
      </c>
      <c r="AL2" s="55" t="s">
        <v>41</v>
      </c>
      <c r="AM2" s="55" t="s">
        <v>42</v>
      </c>
      <c r="AN2" s="55" t="s">
        <v>43</v>
      </c>
      <c r="AO2" s="55" t="s">
        <v>44</v>
      </c>
      <c r="AP2" s="55" t="s">
        <v>62</v>
      </c>
      <c r="AQ2" s="55" t="s">
        <v>46</v>
      </c>
      <c r="AR2" s="55" t="s">
        <v>47</v>
      </c>
      <c r="AS2" s="55" t="s">
        <v>48</v>
      </c>
      <c r="AT2" s="55" t="s">
        <v>45</v>
      </c>
      <c r="AU2" s="55" t="s">
        <v>49</v>
      </c>
      <c r="AV2" s="55" t="s">
        <v>50</v>
      </c>
      <c r="AW2" s="55" t="s">
        <v>51</v>
      </c>
      <c r="AX2" s="55" t="s">
        <v>52</v>
      </c>
      <c r="AY2" s="55" t="s">
        <v>53</v>
      </c>
      <c r="AZ2" s="55" t="s">
        <v>54</v>
      </c>
      <c r="BA2" s="55" t="s">
        <v>55</v>
      </c>
      <c r="BB2" s="55" t="s">
        <v>56</v>
      </c>
      <c r="BC2" s="55" t="s">
        <v>57</v>
      </c>
      <c r="BD2" s="55" t="s">
        <v>58</v>
      </c>
      <c r="BE2" s="55" t="s">
        <v>59</v>
      </c>
      <c r="BF2" s="55" t="s">
        <v>60</v>
      </c>
      <c r="BG2" s="55" t="s">
        <v>61</v>
      </c>
      <c r="BH2" s="56" t="s">
        <v>63</v>
      </c>
      <c r="BI2" s="56" t="s">
        <v>64</v>
      </c>
      <c r="BJ2" s="56" t="s">
        <v>65</v>
      </c>
      <c r="BK2" s="56" t="s">
        <v>66</v>
      </c>
      <c r="BL2" s="56" t="s">
        <v>67</v>
      </c>
      <c r="BM2" s="56" t="s">
        <v>68</v>
      </c>
      <c r="BN2" s="56" t="s">
        <v>69</v>
      </c>
      <c r="BO2" s="56" t="s">
        <v>74</v>
      </c>
      <c r="BP2" s="56" t="s">
        <v>128</v>
      </c>
      <c r="BQ2" s="56" t="s">
        <v>129</v>
      </c>
      <c r="BR2" s="56" t="s">
        <v>131</v>
      </c>
      <c r="BS2" s="56" t="s">
        <v>133</v>
      </c>
      <c r="BT2" s="56" t="s">
        <v>135</v>
      </c>
      <c r="BU2" s="56" t="s">
        <v>137</v>
      </c>
      <c r="BV2" s="56" t="s">
        <v>139</v>
      </c>
      <c r="BW2" s="56" t="s">
        <v>141</v>
      </c>
      <c r="BX2" s="56" t="s">
        <v>142</v>
      </c>
      <c r="BY2" s="56" t="s">
        <v>145</v>
      </c>
      <c r="BZ2" s="56" t="s">
        <v>149</v>
      </c>
      <c r="CA2" s="56" t="s">
        <v>150</v>
      </c>
      <c r="CB2" s="56" t="s">
        <v>151</v>
      </c>
      <c r="CC2" s="56" t="s">
        <v>152</v>
      </c>
      <c r="CD2" s="56" t="s">
        <v>153</v>
      </c>
      <c r="CE2" s="56" t="s">
        <v>154</v>
      </c>
      <c r="CF2" s="56" t="s">
        <v>155</v>
      </c>
      <c r="CG2" s="56" t="s">
        <v>156</v>
      </c>
      <c r="CH2" s="56" t="s">
        <v>157</v>
      </c>
      <c r="CI2" s="56" t="s">
        <v>158</v>
      </c>
      <c r="CJ2" s="56" t="s">
        <v>159</v>
      </c>
      <c r="CK2" s="56" t="s">
        <v>160</v>
      </c>
      <c r="CL2" s="56" t="s">
        <v>161</v>
      </c>
      <c r="CM2" s="56" t="s">
        <v>162</v>
      </c>
      <c r="CN2" s="56" t="s">
        <v>163</v>
      </c>
    </row>
    <row r="3" spans="1:64" ht="15" customHeight="1" thickTop="1">
      <c r="A3" s="7"/>
      <c r="B3" s="57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28"/>
      <c r="BH3" s="28"/>
      <c r="BI3" s="28"/>
      <c r="BJ3" s="28"/>
      <c r="BK3" s="28"/>
      <c r="BL3" s="28"/>
    </row>
    <row r="4" spans="1:92" ht="16.5" customHeight="1">
      <c r="A4" s="7"/>
      <c r="B4" s="58" t="s">
        <v>3</v>
      </c>
      <c r="C4" s="59">
        <v>21.3</v>
      </c>
      <c r="D4" s="59">
        <v>16</v>
      </c>
      <c r="E4" s="59">
        <v>10.3</v>
      </c>
      <c r="F4" s="59">
        <v>9</v>
      </c>
      <c r="G4" s="59">
        <v>17.7</v>
      </c>
      <c r="H4" s="59">
        <v>29.5</v>
      </c>
      <c r="I4" s="59">
        <v>30</v>
      </c>
      <c r="J4" s="59">
        <v>48</v>
      </c>
      <c r="K4" s="59">
        <v>45.5</v>
      </c>
      <c r="L4" s="59">
        <v>22</v>
      </c>
      <c r="M4" s="59">
        <v>23.65</v>
      </c>
      <c r="N4" s="59">
        <v>17.82</v>
      </c>
      <c r="O4" s="59">
        <v>19</v>
      </c>
      <c r="P4" s="59">
        <v>17.89</v>
      </c>
      <c r="Q4" s="59">
        <v>13.6</v>
      </c>
      <c r="R4" s="59">
        <v>21.4</v>
      </c>
      <c r="S4" s="59">
        <v>28.1</v>
      </c>
      <c r="T4" s="59">
        <v>29.3</v>
      </c>
      <c r="U4" s="59">
        <v>25.6</v>
      </c>
      <c r="V4" s="59">
        <v>34.5</v>
      </c>
      <c r="W4" s="59">
        <v>30.88</v>
      </c>
      <c r="X4" s="59">
        <v>32.93</v>
      </c>
      <c r="Y4" s="59">
        <v>40.85</v>
      </c>
      <c r="Z4" s="59">
        <v>61</v>
      </c>
      <c r="AA4" s="59">
        <v>67.2</v>
      </c>
      <c r="AB4" s="59">
        <v>37.15</v>
      </c>
      <c r="AC4" s="59">
        <v>46.6</v>
      </c>
      <c r="AD4" s="59">
        <v>47.5</v>
      </c>
      <c r="AE4" s="59">
        <v>44.3</v>
      </c>
      <c r="AF4" s="59">
        <v>22.6</v>
      </c>
      <c r="AG4" s="59">
        <v>33.47</v>
      </c>
      <c r="AH4" s="59">
        <v>39.3</v>
      </c>
      <c r="AI4" s="59">
        <v>48.6</v>
      </c>
      <c r="AJ4" s="59">
        <v>32.55</v>
      </c>
      <c r="AK4" s="59">
        <v>29.24</v>
      </c>
      <c r="AL4" s="59">
        <v>34.91</v>
      </c>
      <c r="AM4" s="59">
        <v>37.76</v>
      </c>
      <c r="AN4" s="59">
        <v>49.5</v>
      </c>
      <c r="AO4" s="59">
        <v>47.91</v>
      </c>
      <c r="AP4" s="59">
        <v>51.96</v>
      </c>
      <c r="AQ4" s="59">
        <v>54.1</v>
      </c>
      <c r="AR4" s="59">
        <v>38.4</v>
      </c>
      <c r="AS4" s="59">
        <v>21.21</v>
      </c>
      <c r="AT4" s="59">
        <v>15.06</v>
      </c>
      <c r="AU4" s="59">
        <v>12.9</v>
      </c>
      <c r="AV4" s="59">
        <v>20.5</v>
      </c>
      <c r="AW4" s="59">
        <v>23.75</v>
      </c>
      <c r="AX4" s="59">
        <v>29.14</v>
      </c>
      <c r="AY4" s="59">
        <v>28.9</v>
      </c>
      <c r="AZ4" s="59">
        <v>23.59</v>
      </c>
      <c r="BA4" s="59">
        <v>22.7</v>
      </c>
      <c r="BB4" s="59">
        <v>22.67</v>
      </c>
      <c r="BC4" s="59">
        <v>20.19</v>
      </c>
      <c r="BD4" s="59">
        <v>16.3</v>
      </c>
      <c r="BE4" s="59">
        <v>13.35</v>
      </c>
      <c r="BF4" s="59">
        <v>14.5</v>
      </c>
      <c r="BG4" s="59">
        <v>17.46</v>
      </c>
      <c r="BH4" s="60">
        <v>17.7</v>
      </c>
      <c r="BI4" s="60">
        <v>19.28</v>
      </c>
      <c r="BJ4" s="60">
        <v>17.93</v>
      </c>
      <c r="BK4" s="60">
        <v>15.56</v>
      </c>
      <c r="BL4" s="60">
        <v>12.61</v>
      </c>
      <c r="BM4" s="60">
        <v>16.6</v>
      </c>
      <c r="BN4" s="60">
        <v>18.34</v>
      </c>
      <c r="BO4" s="60">
        <v>14.52</v>
      </c>
      <c r="BP4" s="60">
        <v>12.94</v>
      </c>
      <c r="BQ4" s="60">
        <v>11.78</v>
      </c>
      <c r="BR4" s="60">
        <v>9.58</v>
      </c>
      <c r="BS4" s="60">
        <v>10.16</v>
      </c>
      <c r="BT4" s="60">
        <v>7.49</v>
      </c>
      <c r="BU4" s="60">
        <v>5.47</v>
      </c>
      <c r="BV4" s="60">
        <v>4.65</v>
      </c>
      <c r="BW4" s="60">
        <v>6.52</v>
      </c>
      <c r="BX4" s="60">
        <v>5.89</v>
      </c>
      <c r="BY4" s="60">
        <v>8.86</v>
      </c>
      <c r="BZ4" s="60">
        <v>10.8</v>
      </c>
      <c r="CA4" s="60">
        <v>10.89</v>
      </c>
      <c r="CB4" s="60">
        <v>10.28</v>
      </c>
      <c r="CC4" s="60">
        <v>11.04</v>
      </c>
      <c r="CD4" s="60">
        <v>12.4</v>
      </c>
      <c r="CE4" s="60">
        <v>15.5</v>
      </c>
      <c r="CF4" s="60">
        <v>13.91</v>
      </c>
      <c r="CG4" s="71">
        <v>17.19</v>
      </c>
      <c r="CH4" s="71">
        <v>14.82</v>
      </c>
      <c r="CI4" s="71">
        <v>15.14</v>
      </c>
      <c r="CJ4" s="71">
        <v>15.2</v>
      </c>
      <c r="CK4" s="71">
        <v>13.16</v>
      </c>
      <c r="CL4" s="71">
        <v>20</v>
      </c>
      <c r="CM4" s="71">
        <v>10.05</v>
      </c>
      <c r="CN4" s="71">
        <v>16.01</v>
      </c>
    </row>
    <row r="5" spans="1:92" ht="18" customHeight="1">
      <c r="A5" s="7"/>
      <c r="B5" s="61" t="s">
        <v>70</v>
      </c>
      <c r="C5" s="62">
        <v>30.183454601618088</v>
      </c>
      <c r="D5" s="62">
        <v>31.079921091942293</v>
      </c>
      <c r="E5" s="62">
        <v>32.02162052372164</v>
      </c>
      <c r="F5" s="62">
        <v>32.068158715791604</v>
      </c>
      <c r="G5" s="62">
        <v>33.36357123579095</v>
      </c>
      <c r="H5" s="62">
        <v>34.668142514181966</v>
      </c>
      <c r="I5" s="62">
        <v>36.089205992138176</v>
      </c>
      <c r="J5" s="62">
        <v>36.356806430200876</v>
      </c>
      <c r="K5" s="62">
        <v>38.422772371636825</v>
      </c>
      <c r="L5" s="62">
        <v>19.77099535930132</v>
      </c>
      <c r="M5" s="62">
        <v>20.381947491545464</v>
      </c>
      <c r="N5" s="62">
        <v>20.840351031884122</v>
      </c>
      <c r="O5" s="62">
        <v>21.681267104528047</v>
      </c>
      <c r="P5" s="62">
        <v>22.50011989096327</v>
      </c>
      <c r="Q5" s="62">
        <v>23.577810974390097</v>
      </c>
      <c r="R5" s="62">
        <v>23.664804115260132</v>
      </c>
      <c r="S5" s="62">
        <v>24.447469235377795</v>
      </c>
      <c r="T5" s="62">
        <v>25.779639224799134</v>
      </c>
      <c r="U5" s="62">
        <v>28.7628986246178</v>
      </c>
      <c r="V5" s="62">
        <v>28.857957732459695</v>
      </c>
      <c r="W5" s="62">
        <v>30.506165941630908</v>
      </c>
      <c r="X5" s="62">
        <v>24.575196689491595</v>
      </c>
      <c r="Y5" s="62">
        <v>25.783435002643778</v>
      </c>
      <c r="Z5" s="62">
        <v>27.89</v>
      </c>
      <c r="AA5" s="62">
        <v>29.74</v>
      </c>
      <c r="AB5" s="62">
        <v>16.74</v>
      </c>
      <c r="AC5" s="62">
        <v>19.91</v>
      </c>
      <c r="AD5" s="62">
        <v>20.58</v>
      </c>
      <c r="AE5" s="62">
        <v>22.93</v>
      </c>
      <c r="AF5" s="62">
        <v>16.51</v>
      </c>
      <c r="AG5" s="62">
        <v>17.61</v>
      </c>
      <c r="AH5" s="62">
        <v>18.19</v>
      </c>
      <c r="AI5" s="62">
        <v>19.7</v>
      </c>
      <c r="AJ5" s="62">
        <v>14</v>
      </c>
      <c r="AK5" s="62">
        <v>14.71</v>
      </c>
      <c r="AL5" s="62">
        <v>15.39</v>
      </c>
      <c r="AM5" s="62">
        <v>16.08</v>
      </c>
      <c r="AN5" s="62">
        <v>16.73</v>
      </c>
      <c r="AO5" s="63">
        <v>17.28</v>
      </c>
      <c r="AP5" s="63">
        <v>17.23</v>
      </c>
      <c r="AQ5" s="63">
        <v>18.2</v>
      </c>
      <c r="AR5" s="63">
        <v>10.77</v>
      </c>
      <c r="AS5" s="63">
        <v>12.15</v>
      </c>
      <c r="AT5" s="63">
        <v>12.68</v>
      </c>
      <c r="AU5" s="63">
        <v>12.66</v>
      </c>
      <c r="AV5" s="63">
        <v>11.64</v>
      </c>
      <c r="AW5" s="63">
        <v>11.63</v>
      </c>
      <c r="AX5" s="63">
        <v>11.6</v>
      </c>
      <c r="AY5" s="63">
        <v>12.84</v>
      </c>
      <c r="AZ5" s="63">
        <v>13.12</v>
      </c>
      <c r="BA5" s="63">
        <v>12.73</v>
      </c>
      <c r="BB5" s="63">
        <v>15.17</v>
      </c>
      <c r="BC5" s="63">
        <v>12.82</v>
      </c>
      <c r="BD5" s="63">
        <v>13.51</v>
      </c>
      <c r="BE5" s="63">
        <v>14.73</v>
      </c>
      <c r="BF5" s="63">
        <v>14.66</v>
      </c>
      <c r="BG5" s="63">
        <v>14.82</v>
      </c>
      <c r="BH5" s="64">
        <v>15.81</v>
      </c>
      <c r="BI5" s="64">
        <v>16.07</v>
      </c>
      <c r="BJ5" s="64">
        <v>16.02</v>
      </c>
      <c r="BK5" s="64">
        <v>15.89</v>
      </c>
      <c r="BL5" s="64">
        <v>16.79</v>
      </c>
      <c r="BM5" s="64">
        <v>17.17</v>
      </c>
      <c r="BN5" s="64">
        <v>17.8</v>
      </c>
      <c r="BO5" s="64">
        <v>17.58</v>
      </c>
      <c r="BP5" s="64">
        <v>17.6</v>
      </c>
      <c r="BQ5" s="64">
        <v>18.45</v>
      </c>
      <c r="BR5" s="64">
        <v>18.89</v>
      </c>
      <c r="BS5" s="64">
        <v>20.91</v>
      </c>
      <c r="BT5" s="64">
        <v>20.37</v>
      </c>
      <c r="BU5" s="64">
        <v>21.17</v>
      </c>
      <c r="BV5" s="64">
        <v>18.95</v>
      </c>
      <c r="BW5" s="64">
        <v>17.79</v>
      </c>
      <c r="BX5" s="64">
        <v>16.01</v>
      </c>
      <c r="BY5" s="64">
        <v>16.15</v>
      </c>
      <c r="BZ5" s="64">
        <v>14.06</v>
      </c>
      <c r="CA5" s="64">
        <v>14.43</v>
      </c>
      <c r="CB5" s="64">
        <v>14.68</v>
      </c>
      <c r="CC5" s="64">
        <v>14.42</v>
      </c>
      <c r="CD5" s="64">
        <v>13.83</v>
      </c>
      <c r="CE5" s="64">
        <v>14.03</v>
      </c>
      <c r="CF5" s="64">
        <v>14.91</v>
      </c>
      <c r="CG5" s="72">
        <v>15.6</v>
      </c>
      <c r="CH5" s="72">
        <v>15.17</v>
      </c>
      <c r="CI5" s="72">
        <v>15.46</v>
      </c>
      <c r="CJ5" s="72">
        <v>15.53</v>
      </c>
      <c r="CK5" s="72">
        <v>16.07</v>
      </c>
      <c r="CL5" s="72">
        <v>15.92</v>
      </c>
      <c r="CM5" s="72">
        <v>17.13</v>
      </c>
      <c r="CN5" s="72">
        <v>17.67</v>
      </c>
    </row>
    <row r="6" spans="1:92" ht="16.5" customHeight="1">
      <c r="A6" s="7"/>
      <c r="B6" s="58" t="s">
        <v>71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6"/>
      <c r="AP6" s="66"/>
      <c r="AQ6" s="66"/>
      <c r="AR6" s="66"/>
      <c r="AS6" s="66"/>
      <c r="AT6" s="66"/>
      <c r="AU6" s="67"/>
      <c r="AV6" s="67"/>
      <c r="AW6" s="67"/>
      <c r="AX6" s="67"/>
      <c r="AY6" s="67"/>
      <c r="AZ6" s="59">
        <v>0.52</v>
      </c>
      <c r="BA6" s="59">
        <v>0.38</v>
      </c>
      <c r="BB6" s="59">
        <v>0.29</v>
      </c>
      <c r="BC6" s="59">
        <v>0.26</v>
      </c>
      <c r="BD6" s="59">
        <v>0.28</v>
      </c>
      <c r="BE6" s="59">
        <v>0.41</v>
      </c>
      <c r="BF6" s="60">
        <v>0.27</v>
      </c>
      <c r="BG6" s="60">
        <v>0.22</v>
      </c>
      <c r="BH6" s="60">
        <v>0.31</v>
      </c>
      <c r="BI6" s="60">
        <v>0.23</v>
      </c>
      <c r="BJ6" s="60">
        <v>0.08</v>
      </c>
      <c r="BK6" s="60">
        <v>0.09</v>
      </c>
      <c r="BL6" s="60">
        <v>0.23</v>
      </c>
      <c r="BM6" s="60">
        <v>0.35</v>
      </c>
      <c r="BN6" s="60">
        <v>0.26</v>
      </c>
      <c r="BO6" s="60">
        <v>0.23</v>
      </c>
      <c r="BP6" s="60">
        <v>0.21</v>
      </c>
      <c r="BQ6" s="60">
        <v>0.15</v>
      </c>
      <c r="BR6" s="60">
        <v>0.23</v>
      </c>
      <c r="BS6" s="60">
        <v>0.17</v>
      </c>
      <c r="BT6" s="60">
        <v>0.15</v>
      </c>
      <c r="BU6" s="60">
        <v>-1.15</v>
      </c>
      <c r="BV6" s="60">
        <v>-1.86</v>
      </c>
      <c r="BW6" s="60">
        <v>0.01</v>
      </c>
      <c r="BX6" s="60">
        <v>0.04</v>
      </c>
      <c r="BY6" s="60">
        <v>0.05</v>
      </c>
      <c r="BZ6" s="60">
        <v>-1.6</v>
      </c>
      <c r="CA6" s="60">
        <v>0.48</v>
      </c>
      <c r="CB6" s="60">
        <v>0.4</v>
      </c>
      <c r="CC6" s="60">
        <v>0.08</v>
      </c>
      <c r="CD6" s="60">
        <v>-0.21</v>
      </c>
      <c r="CE6" s="60">
        <v>0.26</v>
      </c>
      <c r="CF6" s="60">
        <v>0.41</v>
      </c>
      <c r="CG6" s="73">
        <v>0.46</v>
      </c>
      <c r="CH6" s="73">
        <v>0.21</v>
      </c>
      <c r="CI6" s="71">
        <v>0.26</v>
      </c>
      <c r="CJ6" s="71">
        <v>0.22</v>
      </c>
      <c r="CK6" s="73">
        <v>0.17</v>
      </c>
      <c r="CL6" s="73">
        <v>0.05</v>
      </c>
      <c r="CM6" s="71">
        <v>0.13</v>
      </c>
      <c r="CN6" s="71">
        <v>0.18</v>
      </c>
    </row>
    <row r="7" spans="1:92" ht="17.25" customHeight="1">
      <c r="A7" s="7"/>
      <c r="B7" s="68" t="s">
        <v>4</v>
      </c>
      <c r="C7" s="69">
        <f>(C4/C5)-1</f>
        <v>-0.2943153697569747</v>
      </c>
      <c r="D7" s="69">
        <f aca="true" t="shared" si="0" ref="D7:AM7">(D4/D5)-1</f>
        <v>-0.4851981781849465</v>
      </c>
      <c r="E7" s="69">
        <f t="shared" si="0"/>
        <v>-0.6783423252308622</v>
      </c>
      <c r="F7" s="69">
        <f t="shared" si="0"/>
        <v>-0.719347777969926</v>
      </c>
      <c r="G7" s="69">
        <f t="shared" si="0"/>
        <v>-0.469481253223509</v>
      </c>
      <c r="H7" s="69">
        <f t="shared" si="0"/>
        <v>-0.14907468757715514</v>
      </c>
      <c r="I7" s="69">
        <f t="shared" si="0"/>
        <v>-0.1687265159966299</v>
      </c>
      <c r="J7" s="69">
        <f t="shared" si="0"/>
        <v>0.3202479731588128</v>
      </c>
      <c r="K7" s="69">
        <f t="shared" si="0"/>
        <v>0.18419357041470263</v>
      </c>
      <c r="L7" s="69">
        <f t="shared" si="0"/>
        <v>0.11274114429701876</v>
      </c>
      <c r="M7" s="69">
        <f t="shared" si="0"/>
        <v>0.16034054203162573</v>
      </c>
      <c r="N7" s="69">
        <f t="shared" si="0"/>
        <v>-0.14492803059138581</v>
      </c>
      <c r="O7" s="69">
        <f t="shared" si="0"/>
        <v>-0.12366745410225932</v>
      </c>
      <c r="P7" s="69">
        <f t="shared" si="0"/>
        <v>-0.20489312560573658</v>
      </c>
      <c r="Q7" s="69">
        <f t="shared" si="0"/>
        <v>-0.42318648602399356</v>
      </c>
      <c r="R7" s="69">
        <f t="shared" si="0"/>
        <v>-0.09570348033431153</v>
      </c>
      <c r="S7" s="69">
        <f t="shared" si="0"/>
        <v>0.1494032257268023</v>
      </c>
      <c r="T7" s="69">
        <f t="shared" si="0"/>
        <v>0.1365558588505924</v>
      </c>
      <c r="U7" s="69">
        <f t="shared" si="0"/>
        <v>-0.10996452985829164</v>
      </c>
      <c r="V7" s="69">
        <f t="shared" si="0"/>
        <v>0.19551079531848092</v>
      </c>
      <c r="W7" s="69">
        <f t="shared" si="0"/>
        <v>0.012254377003139805</v>
      </c>
      <c r="X7" s="69">
        <f t="shared" si="0"/>
        <v>0.33996892948901336</v>
      </c>
      <c r="Y7" s="69">
        <f t="shared" si="0"/>
        <v>0.5843505722108528</v>
      </c>
      <c r="Z7" s="69">
        <f t="shared" si="0"/>
        <v>1.187163858013625</v>
      </c>
      <c r="AA7" s="69">
        <f t="shared" si="0"/>
        <v>1.259583053127102</v>
      </c>
      <c r="AB7" s="69">
        <f t="shared" si="0"/>
        <v>1.219235364396655</v>
      </c>
      <c r="AC7" s="69">
        <f t="shared" si="0"/>
        <v>1.3405323957810147</v>
      </c>
      <c r="AD7" s="69">
        <f t="shared" si="0"/>
        <v>1.3080660835762878</v>
      </c>
      <c r="AE7" s="69">
        <f t="shared" si="0"/>
        <v>0.931966855647623</v>
      </c>
      <c r="AF7" s="69">
        <f t="shared" si="0"/>
        <v>0.3688673531193216</v>
      </c>
      <c r="AG7" s="69">
        <f t="shared" si="0"/>
        <v>0.9006246450880182</v>
      </c>
      <c r="AH7" s="69">
        <f t="shared" si="0"/>
        <v>1.1605277625068715</v>
      </c>
      <c r="AI7" s="69">
        <f t="shared" si="0"/>
        <v>1.467005076142132</v>
      </c>
      <c r="AJ7" s="69">
        <f t="shared" si="0"/>
        <v>1.3249999999999997</v>
      </c>
      <c r="AK7" s="69">
        <f t="shared" si="0"/>
        <v>0.9877634262406525</v>
      </c>
      <c r="AL7" s="69">
        <f t="shared" si="0"/>
        <v>1.2683560753736187</v>
      </c>
      <c r="AM7" s="69">
        <f t="shared" si="0"/>
        <v>1.3482587064676617</v>
      </c>
      <c r="AN7" s="69">
        <f aca="true" t="shared" si="1" ref="AN7:BE7">(AN4/AN5)</f>
        <v>2.958756724447101</v>
      </c>
      <c r="AO7" s="69">
        <f t="shared" si="1"/>
        <v>2.772569444444444</v>
      </c>
      <c r="AP7" s="69">
        <f t="shared" si="1"/>
        <v>3.015670342426001</v>
      </c>
      <c r="AQ7" s="69">
        <f t="shared" si="1"/>
        <v>2.9725274725274726</v>
      </c>
      <c r="AR7" s="69">
        <f t="shared" si="1"/>
        <v>3.565459610027855</v>
      </c>
      <c r="AS7" s="69">
        <f t="shared" si="1"/>
        <v>1.7456790123456791</v>
      </c>
      <c r="AT7" s="69">
        <f t="shared" si="1"/>
        <v>1.187697160883281</v>
      </c>
      <c r="AU7" s="69">
        <f t="shared" si="1"/>
        <v>1.018957345971564</v>
      </c>
      <c r="AV7" s="69">
        <f t="shared" si="1"/>
        <v>1.761168384879725</v>
      </c>
      <c r="AW7" s="69">
        <f t="shared" si="1"/>
        <v>2.04213241616509</v>
      </c>
      <c r="AX7" s="69">
        <f t="shared" si="1"/>
        <v>2.5120689655172415</v>
      </c>
      <c r="AY7" s="70">
        <f t="shared" si="1"/>
        <v>2.250778816199377</v>
      </c>
      <c r="AZ7" s="70">
        <f t="shared" si="1"/>
        <v>1.798018292682927</v>
      </c>
      <c r="BA7" s="70">
        <f t="shared" si="1"/>
        <v>1.7831893165750194</v>
      </c>
      <c r="BB7" s="70">
        <f t="shared" si="1"/>
        <v>1.4943968358602506</v>
      </c>
      <c r="BC7" s="70">
        <f t="shared" si="1"/>
        <v>1.574882995319813</v>
      </c>
      <c r="BD7" s="70">
        <f t="shared" si="1"/>
        <v>1.2065136935603258</v>
      </c>
      <c r="BE7" s="70">
        <f t="shared" si="1"/>
        <v>0.9063136456211812</v>
      </c>
      <c r="BF7" s="70">
        <f>(BF4/BF5)</f>
        <v>0.9890859481582538</v>
      </c>
      <c r="BG7" s="70">
        <f>BG4/BG5</f>
        <v>1.1781376518218625</v>
      </c>
      <c r="BH7" s="69">
        <f>BH4/BH5</f>
        <v>1.1195445920303604</v>
      </c>
      <c r="BI7" s="69">
        <f>BI4/BI5</f>
        <v>1.1997510889856877</v>
      </c>
      <c r="BJ7" s="69">
        <f aca="true" t="shared" si="2" ref="BJ7:BO7">(BJ4/BJ5)</f>
        <v>1.1192259675405742</v>
      </c>
      <c r="BK7" s="69">
        <f t="shared" si="2"/>
        <v>0.9792322215229704</v>
      </c>
      <c r="BL7" s="69">
        <f t="shared" si="2"/>
        <v>0.7510422870756402</v>
      </c>
      <c r="BM7" s="69">
        <f t="shared" si="2"/>
        <v>0.966802562609202</v>
      </c>
      <c r="BN7" s="69">
        <f t="shared" si="2"/>
        <v>1.0303370786516854</v>
      </c>
      <c r="BO7" s="69">
        <f t="shared" si="2"/>
        <v>0.8259385665529011</v>
      </c>
      <c r="BP7" s="69">
        <f aca="true" t="shared" si="3" ref="BP7:BU7">(BP4/BP5)</f>
        <v>0.7352272727272726</v>
      </c>
      <c r="BQ7" s="69">
        <f t="shared" si="3"/>
        <v>0.6384823848238482</v>
      </c>
      <c r="BR7" s="69">
        <f t="shared" si="3"/>
        <v>0.5071466384330333</v>
      </c>
      <c r="BS7" s="69">
        <f t="shared" si="3"/>
        <v>0.48589191774270685</v>
      </c>
      <c r="BT7" s="69">
        <f t="shared" si="3"/>
        <v>0.3676975945017182</v>
      </c>
      <c r="BU7" s="69">
        <f t="shared" si="3"/>
        <v>0.2583845063769485</v>
      </c>
      <c r="BV7" s="69">
        <f aca="true" t="shared" si="4" ref="BV7:CA7">(BV4/BV5)</f>
        <v>0.2453825857519789</v>
      </c>
      <c r="BW7" s="69">
        <f t="shared" si="4"/>
        <v>0.36649803260258573</v>
      </c>
      <c r="BX7" s="69">
        <f t="shared" si="4"/>
        <v>0.3678950655840099</v>
      </c>
      <c r="BY7" s="69">
        <f t="shared" si="4"/>
        <v>0.5486068111455108</v>
      </c>
      <c r="BZ7" s="69">
        <f t="shared" si="4"/>
        <v>0.7681365576102418</v>
      </c>
      <c r="CA7" s="69">
        <f t="shared" si="4"/>
        <v>0.7546777546777548</v>
      </c>
      <c r="CB7" s="69">
        <f>(CB4/CB5)</f>
        <v>0.7002724795640327</v>
      </c>
      <c r="CC7" s="69">
        <f>(CC4/CC5)</f>
        <v>0.7656033287101248</v>
      </c>
      <c r="CD7" s="69">
        <v>0.8966015907447578</v>
      </c>
      <c r="CE7" s="69">
        <v>1.1</v>
      </c>
      <c r="CF7" s="69">
        <v>0.93</v>
      </c>
      <c r="CG7" s="74">
        <f aca="true" t="shared" si="5" ref="CG7:CN7">(CG4/CG5)</f>
        <v>1.101923076923077</v>
      </c>
      <c r="CH7" s="74">
        <f t="shared" si="5"/>
        <v>0.976928147659855</v>
      </c>
      <c r="CI7" s="74">
        <f t="shared" si="5"/>
        <v>0.9793014230271668</v>
      </c>
      <c r="CJ7" s="74">
        <f t="shared" si="5"/>
        <v>0.978750804893754</v>
      </c>
      <c r="CK7" s="74">
        <f t="shared" si="5"/>
        <v>0.8189172370877411</v>
      </c>
      <c r="CL7" s="74">
        <f t="shared" si="5"/>
        <v>1.256281407035176</v>
      </c>
      <c r="CM7" s="74">
        <f t="shared" si="5"/>
        <v>0.5866900175131349</v>
      </c>
      <c r="CN7" s="74">
        <f t="shared" si="5"/>
        <v>0.9060554612337295</v>
      </c>
    </row>
    <row r="8" spans="1:74" s="26" customFormat="1" ht="15" customHeight="1">
      <c r="A8" s="27"/>
      <c r="B8" s="23"/>
      <c r="C8" s="24">
        <f aca="true" t="shared" si="6" ref="C8:AV8">C4/C5</f>
        <v>0.7056846302430253</v>
      </c>
      <c r="D8" s="24">
        <f t="shared" si="6"/>
        <v>0.5148018218150535</v>
      </c>
      <c r="E8" s="24">
        <f t="shared" si="6"/>
        <v>0.32165767476913776</v>
      </c>
      <c r="F8" s="24">
        <f t="shared" si="6"/>
        <v>0.28065222203007406</v>
      </c>
      <c r="G8" s="24">
        <f t="shared" si="6"/>
        <v>0.530518746776491</v>
      </c>
      <c r="H8" s="24">
        <f t="shared" si="6"/>
        <v>0.8509253124228449</v>
      </c>
      <c r="I8" s="24">
        <f t="shared" si="6"/>
        <v>0.8312734840033701</v>
      </c>
      <c r="J8" s="24">
        <f t="shared" si="6"/>
        <v>1.3202479731588128</v>
      </c>
      <c r="K8" s="24">
        <f t="shared" si="6"/>
        <v>1.1841935704147026</v>
      </c>
      <c r="L8" s="24">
        <f t="shared" si="6"/>
        <v>1.1127411442970188</v>
      </c>
      <c r="M8" s="24">
        <f t="shared" si="6"/>
        <v>1.1603405420316257</v>
      </c>
      <c r="N8" s="24">
        <f t="shared" si="6"/>
        <v>0.8550719694086142</v>
      </c>
      <c r="O8" s="24">
        <f t="shared" si="6"/>
        <v>0.8763325458977407</v>
      </c>
      <c r="P8" s="24">
        <f t="shared" si="6"/>
        <v>0.7951068743942634</v>
      </c>
      <c r="Q8" s="24">
        <f t="shared" si="6"/>
        <v>0.5768135139760064</v>
      </c>
      <c r="R8" s="24">
        <f t="shared" si="6"/>
        <v>0.9042965196656885</v>
      </c>
      <c r="S8" s="25">
        <f t="shared" si="6"/>
        <v>1.1494032257268023</v>
      </c>
      <c r="T8" s="25">
        <f t="shared" si="6"/>
        <v>1.1365558588505924</v>
      </c>
      <c r="U8" s="25">
        <f t="shared" si="6"/>
        <v>0.8900354701417084</v>
      </c>
      <c r="V8" s="25">
        <f t="shared" si="6"/>
        <v>1.195510795318481</v>
      </c>
      <c r="W8" s="25">
        <f t="shared" si="6"/>
        <v>1.0122543770031398</v>
      </c>
      <c r="X8" s="25">
        <f t="shared" si="6"/>
        <v>1.3399689294890134</v>
      </c>
      <c r="Y8" s="25">
        <f t="shared" si="6"/>
        <v>1.5843505722108528</v>
      </c>
      <c r="Z8" s="25">
        <f t="shared" si="6"/>
        <v>2.187163858013625</v>
      </c>
      <c r="AA8" s="25">
        <f t="shared" si="6"/>
        <v>2.259583053127102</v>
      </c>
      <c r="AB8" s="25">
        <f t="shared" si="6"/>
        <v>2.219235364396655</v>
      </c>
      <c r="AC8" s="25">
        <f t="shared" si="6"/>
        <v>2.3405323957810147</v>
      </c>
      <c r="AD8" s="25">
        <f t="shared" si="6"/>
        <v>2.308066083576288</v>
      </c>
      <c r="AE8" s="25">
        <f t="shared" si="6"/>
        <v>1.931966855647623</v>
      </c>
      <c r="AF8" s="25">
        <f t="shared" si="6"/>
        <v>1.3688673531193216</v>
      </c>
      <c r="AG8" s="25">
        <f t="shared" si="6"/>
        <v>1.9006246450880182</v>
      </c>
      <c r="AH8" s="25">
        <f t="shared" si="6"/>
        <v>2.1605277625068715</v>
      </c>
      <c r="AI8" s="25">
        <f t="shared" si="6"/>
        <v>2.467005076142132</v>
      </c>
      <c r="AJ8" s="25">
        <f t="shared" si="6"/>
        <v>2.3249999999999997</v>
      </c>
      <c r="AK8" s="25">
        <f t="shared" si="6"/>
        <v>1.9877634262406525</v>
      </c>
      <c r="AL8" s="25">
        <f t="shared" si="6"/>
        <v>2.2683560753736187</v>
      </c>
      <c r="AM8" s="25">
        <f t="shared" si="6"/>
        <v>2.3482587064676617</v>
      </c>
      <c r="AN8" s="25">
        <f t="shared" si="6"/>
        <v>2.958756724447101</v>
      </c>
      <c r="AO8" s="25">
        <f t="shared" si="6"/>
        <v>2.772569444444444</v>
      </c>
      <c r="AP8" s="25">
        <f t="shared" si="6"/>
        <v>3.015670342426001</v>
      </c>
      <c r="AQ8" s="25">
        <f t="shared" si="6"/>
        <v>2.9725274725274726</v>
      </c>
      <c r="AR8" s="25">
        <f t="shared" si="6"/>
        <v>3.565459610027855</v>
      </c>
      <c r="AS8" s="25">
        <f t="shared" si="6"/>
        <v>1.7456790123456791</v>
      </c>
      <c r="AT8" s="25">
        <f t="shared" si="6"/>
        <v>1.187697160883281</v>
      </c>
      <c r="AU8" s="25">
        <f t="shared" si="6"/>
        <v>1.018957345971564</v>
      </c>
      <c r="AV8" s="25">
        <f t="shared" si="6"/>
        <v>1.761168384879725</v>
      </c>
      <c r="AW8" s="25">
        <v>2.04213241616509</v>
      </c>
      <c r="AX8" s="25">
        <v>2.5560344827586206</v>
      </c>
      <c r="AY8" s="25">
        <f aca="true" t="shared" si="7" ref="AY8:BI8">AY4/AY5</f>
        <v>2.250778816199377</v>
      </c>
      <c r="AZ8" s="25">
        <f t="shared" si="7"/>
        <v>1.798018292682927</v>
      </c>
      <c r="BA8" s="25">
        <f t="shared" si="7"/>
        <v>1.7831893165750194</v>
      </c>
      <c r="BB8" s="25">
        <f t="shared" si="7"/>
        <v>1.4943968358602506</v>
      </c>
      <c r="BC8" s="25">
        <f t="shared" si="7"/>
        <v>1.574882995319813</v>
      </c>
      <c r="BD8" s="25">
        <f>BD4/BD5</f>
        <v>1.2065136935603258</v>
      </c>
      <c r="BE8" s="25">
        <f t="shared" si="7"/>
        <v>0.9063136456211812</v>
      </c>
      <c r="BF8" s="25">
        <f t="shared" si="7"/>
        <v>0.9890859481582538</v>
      </c>
      <c r="BG8" s="25">
        <f t="shared" si="7"/>
        <v>1.1781376518218625</v>
      </c>
      <c r="BH8" s="25">
        <f t="shared" si="7"/>
        <v>1.1195445920303604</v>
      </c>
      <c r="BI8" s="25">
        <f t="shared" si="7"/>
        <v>1.1997510889856877</v>
      </c>
      <c r="BJ8" s="37">
        <f aca="true" t="shared" si="8" ref="BJ8:BO8">BJ4/BJ5</f>
        <v>1.1192259675405742</v>
      </c>
      <c r="BK8" s="25">
        <f t="shared" si="8"/>
        <v>0.9792322215229704</v>
      </c>
      <c r="BL8" s="25">
        <f t="shared" si="8"/>
        <v>0.7510422870756402</v>
      </c>
      <c r="BM8" s="25">
        <f t="shared" si="8"/>
        <v>0.966802562609202</v>
      </c>
      <c r="BN8" s="25">
        <f t="shared" si="8"/>
        <v>1.0303370786516854</v>
      </c>
      <c r="BO8" s="37">
        <f t="shared" si="8"/>
        <v>0.8259385665529011</v>
      </c>
      <c r="BP8" s="37">
        <f aca="true" t="shared" si="9" ref="BP8:BU8">BP4/BP5</f>
        <v>0.7352272727272726</v>
      </c>
      <c r="BQ8" s="37">
        <f t="shared" si="9"/>
        <v>0.6384823848238482</v>
      </c>
      <c r="BR8" s="37">
        <f t="shared" si="9"/>
        <v>0.5071466384330333</v>
      </c>
      <c r="BS8" s="37">
        <f t="shared" si="9"/>
        <v>0.48589191774270685</v>
      </c>
      <c r="BT8" s="37">
        <f t="shared" si="9"/>
        <v>0.3676975945017182</v>
      </c>
      <c r="BU8" s="37">
        <f t="shared" si="9"/>
        <v>0.2583845063769485</v>
      </c>
      <c r="BV8" s="37">
        <f>BV4/BV5</f>
        <v>0.2453825857519789</v>
      </c>
    </row>
    <row r="9" spans="1:33" ht="15" customHeight="1">
      <c r="A9" s="7"/>
      <c r="B9" s="16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ht="15" customHeight="1">
      <c r="B10" s="16" t="s">
        <v>73</v>
      </c>
    </row>
    <row r="11" ht="15" customHeight="1">
      <c r="B11" s="2" t="s">
        <v>72</v>
      </c>
    </row>
    <row r="13" spans="3:5" ht="15" customHeight="1">
      <c r="C13" s="12"/>
      <c r="D13" s="12"/>
      <c r="E13" s="13"/>
    </row>
    <row r="14" spans="2:5" ht="15" customHeight="1">
      <c r="B14" s="6"/>
      <c r="C14" s="12"/>
      <c r="D14" s="12"/>
      <c r="E14" s="13"/>
    </row>
    <row r="15" spans="3:5" ht="15" customHeight="1">
      <c r="C15" s="12"/>
      <c r="D15" s="12"/>
      <c r="E15" s="13"/>
    </row>
    <row r="16" spans="3:5" ht="15" customHeight="1">
      <c r="C16" s="12"/>
      <c r="D16" s="12"/>
      <c r="E16" s="13"/>
    </row>
    <row r="17" spans="3:5" ht="15" customHeight="1">
      <c r="C17" s="12"/>
      <c r="D17" s="12"/>
      <c r="E17" s="13"/>
    </row>
    <row r="18" spans="3:5" ht="15" customHeight="1">
      <c r="C18" s="12"/>
      <c r="D18" s="12"/>
      <c r="E18" s="13"/>
    </row>
    <row r="19" spans="3:5" ht="15" customHeight="1">
      <c r="C19" s="12"/>
      <c r="D19" s="12"/>
      <c r="E19" s="13"/>
    </row>
    <row r="20" spans="3:5" ht="15" customHeight="1">
      <c r="C20" s="12"/>
      <c r="D20" s="12"/>
      <c r="E20" s="13"/>
    </row>
    <row r="21" spans="3:5" ht="15" customHeight="1">
      <c r="C21" s="12"/>
      <c r="D21" s="12"/>
      <c r="E21" s="13"/>
    </row>
    <row r="22" spans="3:5" ht="15" customHeight="1">
      <c r="C22" s="12"/>
      <c r="D22" s="12"/>
      <c r="E22" s="13"/>
    </row>
    <row r="23" spans="3:5" ht="15" customHeight="1">
      <c r="C23" s="12"/>
      <c r="D23" s="12"/>
      <c r="E23" s="13"/>
    </row>
    <row r="24" spans="3:5" ht="15" customHeight="1">
      <c r="C24" s="12"/>
      <c r="D24" s="12"/>
      <c r="E24" s="13"/>
    </row>
    <row r="25" spans="3:5" ht="15" customHeight="1">
      <c r="C25" s="12"/>
      <c r="D25" s="12"/>
      <c r="E25" s="13"/>
    </row>
    <row r="26" spans="3:5" ht="15" customHeight="1">
      <c r="C26" s="12"/>
      <c r="D26" s="12"/>
      <c r="E26" s="13"/>
    </row>
    <row r="27" spans="3:5" ht="15" customHeight="1">
      <c r="C27" s="12"/>
      <c r="D27" s="12"/>
      <c r="E27" s="13"/>
    </row>
    <row r="28" spans="3:5" ht="15" customHeight="1">
      <c r="C28" s="12"/>
      <c r="D28" s="12"/>
      <c r="E28" s="13"/>
    </row>
    <row r="29" spans="3:5" ht="15" customHeight="1">
      <c r="C29" s="12"/>
      <c r="D29" s="12"/>
      <c r="E29" s="13"/>
    </row>
    <row r="30" spans="3:5" ht="15" customHeight="1">
      <c r="C30" s="12"/>
      <c r="D30" s="12"/>
      <c r="E30" s="13"/>
    </row>
    <row r="31" spans="3:5" ht="15" customHeight="1">
      <c r="C31" s="12"/>
      <c r="D31" s="12"/>
      <c r="E31" s="13"/>
    </row>
    <row r="32" spans="3:5" ht="15" customHeight="1">
      <c r="C32" s="12"/>
      <c r="D32" s="12"/>
      <c r="E32" s="13"/>
    </row>
    <row r="33" spans="3:5" ht="15" customHeight="1">
      <c r="C33" s="12"/>
      <c r="D33" s="12"/>
      <c r="E33" s="13"/>
    </row>
    <row r="34" spans="3:5" ht="15" customHeight="1">
      <c r="C34" s="12"/>
      <c r="D34" s="12"/>
      <c r="E34" s="13"/>
    </row>
    <row r="35" spans="3:5" ht="15" customHeight="1">
      <c r="C35" s="12"/>
      <c r="D35" s="12"/>
      <c r="E35" s="13"/>
    </row>
    <row r="37" spans="3:5" ht="15" customHeight="1">
      <c r="C37" s="10"/>
      <c r="D37" s="11"/>
      <c r="E37" s="11"/>
    </row>
    <row r="39" spans="3:5" ht="15" customHeight="1">
      <c r="C39" s="12"/>
      <c r="D39" s="12"/>
      <c r="E39" s="13"/>
    </row>
    <row r="40" spans="3:5" ht="15" customHeight="1">
      <c r="C40" s="12"/>
      <c r="D40" s="12"/>
      <c r="E40" s="13"/>
    </row>
    <row r="41" spans="3:5" ht="15" customHeight="1">
      <c r="C41" s="12"/>
      <c r="D41" s="12"/>
      <c r="E41" s="13"/>
    </row>
    <row r="42" spans="3:5" ht="15" customHeight="1">
      <c r="C42" s="12"/>
      <c r="D42" s="12"/>
      <c r="E42" s="13"/>
    </row>
    <row r="43" spans="3:5" ht="15" customHeight="1">
      <c r="C43" s="12"/>
      <c r="D43" s="12"/>
      <c r="E43" s="13"/>
    </row>
    <row r="44" spans="3:5" ht="15" customHeight="1">
      <c r="C44" s="12"/>
      <c r="D44" s="12"/>
      <c r="E44" s="13"/>
    </row>
    <row r="45" spans="3:5" ht="15" customHeight="1">
      <c r="C45" s="12"/>
      <c r="D45" s="12"/>
      <c r="E45" s="13"/>
    </row>
    <row r="46" spans="3:5" ht="15" customHeight="1">
      <c r="C46" s="12"/>
      <c r="D46" s="12"/>
      <c r="E46" s="13"/>
    </row>
    <row r="47" spans="3:5" ht="15" customHeight="1">
      <c r="C47" s="12"/>
      <c r="D47" s="12"/>
      <c r="E47" s="13"/>
    </row>
    <row r="48" spans="3:5" ht="15" customHeight="1">
      <c r="C48" s="12"/>
      <c r="D48" s="12"/>
      <c r="E48" s="13"/>
    </row>
    <row r="49" spans="3:5" ht="15" customHeight="1">
      <c r="C49" s="12"/>
      <c r="D49" s="12"/>
      <c r="E49" s="13"/>
    </row>
    <row r="50" spans="3:5" ht="15" customHeight="1">
      <c r="C50" s="12"/>
      <c r="D50" s="12"/>
      <c r="E50" s="13"/>
    </row>
    <row r="51" spans="3:5" ht="15" customHeight="1">
      <c r="C51" s="12"/>
      <c r="D51" s="12"/>
      <c r="E51" s="13"/>
    </row>
    <row r="52" spans="3:5" ht="15" customHeight="1">
      <c r="C52" s="12"/>
      <c r="D52" s="12"/>
      <c r="E52" s="13"/>
    </row>
    <row r="53" spans="3:5" ht="15" customHeight="1">
      <c r="C53" s="12"/>
      <c r="D53" s="12"/>
      <c r="E53" s="13"/>
    </row>
    <row r="54" spans="3:5" ht="15" customHeight="1">
      <c r="C54" s="12"/>
      <c r="D54" s="12"/>
      <c r="E54" s="13"/>
    </row>
    <row r="55" spans="3:5" ht="15" customHeight="1">
      <c r="C55" s="12"/>
      <c r="D55" s="12"/>
      <c r="E55" s="13"/>
    </row>
    <row r="56" spans="3:5" ht="15" customHeight="1">
      <c r="C56" s="12"/>
      <c r="D56" s="12"/>
      <c r="E56" s="13"/>
    </row>
    <row r="57" spans="3:5" ht="15" customHeight="1">
      <c r="C57" s="12"/>
      <c r="D57" s="12"/>
      <c r="E57" s="13"/>
    </row>
    <row r="58" spans="3:5" ht="15" customHeight="1">
      <c r="C58" s="12"/>
      <c r="D58" s="12"/>
      <c r="E58" s="13"/>
    </row>
    <row r="59" spans="3:5" ht="15" customHeight="1">
      <c r="C59" s="12"/>
      <c r="D59" s="12"/>
      <c r="E59" s="13"/>
    </row>
    <row r="60" spans="3:5" ht="15" customHeight="1">
      <c r="C60" s="12"/>
      <c r="D60" s="12"/>
      <c r="E60" s="13"/>
    </row>
    <row r="61" spans="3:5" ht="15" customHeight="1">
      <c r="C61" s="12"/>
      <c r="D61" s="12"/>
      <c r="E61" s="13"/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landscape" paperSize="9" scale="67" r:id="rId2"/>
  <headerFooter alignWithMargins="0">
    <oddFooter>&amp;R&amp;D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D39"/>
  <sheetViews>
    <sheetView showGridLines="0" zoomScalePageLayoutView="0" workbookViewId="0" topLeftCell="A1">
      <selection activeCell="AE7" sqref="AE7"/>
    </sheetView>
  </sheetViews>
  <sheetFormatPr defaultColWidth="9.140625" defaultRowHeight="12.75"/>
  <cols>
    <col min="1" max="2" width="9.140625" style="2" customWidth="1"/>
    <col min="3" max="4" width="8.7109375" style="2" customWidth="1"/>
    <col min="5" max="5" width="9.28125" style="2" customWidth="1"/>
    <col min="6" max="6" width="9.28125" style="21" customWidth="1"/>
    <col min="7" max="7" width="9.140625" style="21" customWidth="1"/>
    <col min="8" max="8" width="8.57421875" style="21" customWidth="1"/>
    <col min="9" max="9" width="8.00390625" style="21" customWidth="1"/>
    <col min="10" max="10" width="9.140625" style="21" customWidth="1"/>
    <col min="11" max="11" width="9.28125" style="21" customWidth="1"/>
    <col min="12" max="12" width="9.57421875" style="21" customWidth="1"/>
    <col min="13" max="13" width="9.28125" style="29" customWidth="1"/>
    <col min="14" max="14" width="7.421875" style="29" customWidth="1"/>
    <col min="15" max="15" width="8.8515625" style="43" hidden="1" customWidth="1"/>
    <col min="16" max="17" width="8.8515625" style="44" hidden="1" customWidth="1"/>
    <col min="18" max="19" width="10.140625" style="44" hidden="1" customWidth="1"/>
    <col min="20" max="20" width="8.8515625" style="44" hidden="1" customWidth="1"/>
    <col min="21" max="29" width="10.140625" style="44" hidden="1" customWidth="1"/>
    <col min="30" max="55" width="10.140625" style="31" bestFit="1" customWidth="1"/>
    <col min="56" max="57" width="8.8515625" style="31" bestFit="1" customWidth="1"/>
    <col min="58" max="61" width="10.140625" style="31" bestFit="1" customWidth="1"/>
    <col min="62" max="64" width="8.8515625" style="31" bestFit="1" customWidth="1"/>
    <col min="65" max="65" width="10.140625" style="31" bestFit="1" customWidth="1"/>
    <col min="66" max="66" width="8.8515625" style="47" bestFit="1" customWidth="1"/>
    <col min="67" max="73" width="9.140625" style="47" customWidth="1"/>
    <col min="74" max="74" width="9.140625" style="31" customWidth="1"/>
    <col min="75" max="77" width="9.140625" style="44" customWidth="1"/>
    <col min="78" max="80" width="9.140625" style="2" customWidth="1"/>
    <col min="81" max="82" width="9.140625" style="31" customWidth="1"/>
    <col min="83" max="16384" width="9.140625" style="2" customWidth="1"/>
  </cols>
  <sheetData>
    <row r="4" spans="47:54" ht="13.5">
      <c r="AU4" s="36"/>
      <c r="AV4" s="36"/>
      <c r="AW4" s="36"/>
      <c r="AX4" s="36"/>
      <c r="AY4" s="36"/>
      <c r="AZ4" s="36"/>
      <c r="BA4" s="36"/>
      <c r="BB4" s="36"/>
    </row>
    <row r="5" spans="47:54" ht="13.5">
      <c r="AU5" s="36"/>
      <c r="AV5" s="36"/>
      <c r="AW5" s="36"/>
      <c r="AX5" s="36"/>
      <c r="AY5" s="36"/>
      <c r="AZ5" s="36"/>
      <c r="BA5" s="36"/>
      <c r="BB5" s="36"/>
    </row>
    <row r="6" spans="47:54" ht="13.5">
      <c r="AU6" s="36"/>
      <c r="AV6" s="36"/>
      <c r="AW6" s="36"/>
      <c r="AX6" s="36"/>
      <c r="AY6" s="36"/>
      <c r="AZ6" s="36"/>
      <c r="BA6" s="36"/>
      <c r="BB6" s="36"/>
    </row>
    <row r="7" spans="47:54" ht="13.5">
      <c r="AU7" s="36"/>
      <c r="AV7" s="36"/>
      <c r="AW7" s="36"/>
      <c r="AX7" s="36"/>
      <c r="AY7" s="36"/>
      <c r="AZ7" s="36"/>
      <c r="BA7" s="36"/>
      <c r="BB7" s="36"/>
    </row>
    <row r="8" spans="47:54" ht="13.5">
      <c r="AU8" s="36"/>
      <c r="AV8" s="36"/>
      <c r="AW8" s="36"/>
      <c r="AX8" s="36"/>
      <c r="AY8" s="36"/>
      <c r="AZ8" s="36"/>
      <c r="BA8" s="36"/>
      <c r="BB8" s="36"/>
    </row>
    <row r="19" ht="13.5">
      <c r="D19" s="15"/>
    </row>
    <row r="20" spans="3:4" ht="13.5">
      <c r="C20" s="8"/>
      <c r="D20" s="15"/>
    </row>
    <row r="21" ht="13.5">
      <c r="C21" s="9"/>
    </row>
    <row r="23" spans="6:82" s="14" customFormat="1" ht="15.75" customHeight="1">
      <c r="F23" s="22"/>
      <c r="G23" s="22"/>
      <c r="H23" s="22"/>
      <c r="I23" s="22"/>
      <c r="J23" s="22"/>
      <c r="K23" s="22"/>
      <c r="L23" s="22"/>
      <c r="M23" s="33"/>
      <c r="N23" s="33"/>
      <c r="O23" s="45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48"/>
      <c r="BO23" s="48"/>
      <c r="BP23" s="48"/>
      <c r="BQ23" s="48"/>
      <c r="BR23" s="48"/>
      <c r="BS23" s="48"/>
      <c r="BT23" s="48"/>
      <c r="BU23" s="48"/>
      <c r="BV23" s="34"/>
      <c r="BW23" s="46"/>
      <c r="BX23" s="46"/>
      <c r="BY23" s="46"/>
      <c r="CC23" s="34"/>
      <c r="CD23" s="34"/>
    </row>
    <row r="24" spans="6:82" s="14" customFormat="1" ht="12.75">
      <c r="F24" s="22"/>
      <c r="G24" s="22"/>
      <c r="H24" s="22"/>
      <c r="I24" s="22"/>
      <c r="J24" s="22"/>
      <c r="K24" s="22"/>
      <c r="L24" s="22"/>
      <c r="M24" s="33"/>
      <c r="N24" s="33"/>
      <c r="O24" s="45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48"/>
      <c r="BO24" s="48"/>
      <c r="BP24" s="48"/>
      <c r="BQ24" s="48"/>
      <c r="BR24" s="48"/>
      <c r="BS24" s="48"/>
      <c r="BT24" s="48"/>
      <c r="BU24" s="48"/>
      <c r="BV24" s="34"/>
      <c r="BW24" s="46"/>
      <c r="BX24" s="46"/>
      <c r="BY24" s="46"/>
      <c r="CC24" s="34"/>
      <c r="CD24" s="34"/>
    </row>
    <row r="25" spans="6:82" s="14" customFormat="1" ht="12.75">
      <c r="F25" s="22"/>
      <c r="G25" s="22"/>
      <c r="H25" s="22"/>
      <c r="I25" s="22"/>
      <c r="J25" s="22"/>
      <c r="K25" s="22"/>
      <c r="L25" s="22"/>
      <c r="M25" s="33"/>
      <c r="N25" s="33"/>
      <c r="O25" s="45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48"/>
      <c r="BO25" s="48"/>
      <c r="BP25" s="48"/>
      <c r="BQ25" s="48"/>
      <c r="BR25" s="48"/>
      <c r="BS25" s="48"/>
      <c r="BT25" s="48"/>
      <c r="BU25" s="48"/>
      <c r="BV25" s="34"/>
      <c r="BW25" s="46"/>
      <c r="BX25" s="46"/>
      <c r="BY25" s="46"/>
      <c r="CC25" s="34"/>
      <c r="CD25" s="34"/>
    </row>
    <row r="26" spans="6:82" s="14" customFormat="1" ht="13.5">
      <c r="F26" s="22"/>
      <c r="G26" s="22"/>
      <c r="H26" s="22"/>
      <c r="I26" s="22"/>
      <c r="J26" s="22"/>
      <c r="K26" s="22"/>
      <c r="L26" s="22"/>
      <c r="M26" s="33"/>
      <c r="N26" s="38"/>
      <c r="O26" s="45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48"/>
      <c r="BO26" s="48"/>
      <c r="BP26" s="48"/>
      <c r="BQ26" s="48"/>
      <c r="BR26" s="48"/>
      <c r="BS26" s="48"/>
      <c r="BT26" s="48"/>
      <c r="BU26" s="48"/>
      <c r="BV26" s="34"/>
      <c r="BW26" s="46"/>
      <c r="BX26" s="46"/>
      <c r="BY26" s="46"/>
      <c r="CC26" s="34"/>
      <c r="CD26" s="34"/>
    </row>
    <row r="27" spans="6:82" s="14" customFormat="1" ht="13.5">
      <c r="F27" s="22"/>
      <c r="G27" s="22"/>
      <c r="H27" s="22"/>
      <c r="I27" s="22"/>
      <c r="J27" s="22"/>
      <c r="K27" s="22"/>
      <c r="L27" s="22"/>
      <c r="M27" s="33"/>
      <c r="N27" s="38"/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48"/>
      <c r="BO27" s="48"/>
      <c r="BP27" s="48"/>
      <c r="BQ27" s="48"/>
      <c r="BR27" s="48"/>
      <c r="BS27" s="48"/>
      <c r="BT27" s="48"/>
      <c r="BU27" s="48"/>
      <c r="BV27" s="34"/>
      <c r="BW27" s="46"/>
      <c r="BX27" s="46"/>
      <c r="BY27" s="46"/>
      <c r="CC27" s="34"/>
      <c r="CD27" s="34"/>
    </row>
    <row r="28" spans="6:82" s="14" customFormat="1" ht="13.5">
      <c r="F28" s="22"/>
      <c r="G28" s="22"/>
      <c r="H28" s="22"/>
      <c r="I28" s="22"/>
      <c r="J28" s="22"/>
      <c r="K28" s="22"/>
      <c r="L28" s="22"/>
      <c r="M28" s="33"/>
      <c r="N28" s="38"/>
      <c r="O28" s="45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46"/>
      <c r="BX28" s="46"/>
      <c r="BY28" s="46"/>
      <c r="CC28" s="34"/>
      <c r="CD28" s="34"/>
    </row>
    <row r="29" spans="6:82" s="14" customFormat="1" ht="13.5">
      <c r="F29" s="22"/>
      <c r="G29" s="22"/>
      <c r="H29" s="22"/>
      <c r="I29" s="22"/>
      <c r="J29" s="22"/>
      <c r="K29" s="22"/>
      <c r="L29" s="22"/>
      <c r="M29" s="33"/>
      <c r="N29" s="38"/>
      <c r="O29" s="4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46"/>
      <c r="BX29" s="46"/>
      <c r="BY29" s="46"/>
      <c r="CC29" s="34"/>
      <c r="CD29" s="34"/>
    </row>
    <row r="30" spans="6:82" s="14" customFormat="1" ht="13.5">
      <c r="F30" s="22"/>
      <c r="G30" s="22"/>
      <c r="H30" s="22"/>
      <c r="I30" s="22"/>
      <c r="J30" s="22"/>
      <c r="K30" s="22"/>
      <c r="L30" s="22"/>
      <c r="M30" s="33"/>
      <c r="N30" s="33"/>
      <c r="O30" s="45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46"/>
      <c r="BX30" s="46"/>
      <c r="BY30" s="46"/>
      <c r="CC30" s="34"/>
      <c r="CD30" s="34"/>
    </row>
    <row r="31" spans="2:77" s="14" customFormat="1" ht="13.5">
      <c r="B31" s="50" t="s">
        <v>36</v>
      </c>
      <c r="F31" s="22"/>
      <c r="G31" s="22"/>
      <c r="H31" s="22"/>
      <c r="I31" s="22"/>
      <c r="J31" s="22"/>
      <c r="K31" s="22"/>
      <c r="L31" s="22"/>
      <c r="M31" s="22"/>
      <c r="N31" s="22"/>
      <c r="O31" s="51"/>
      <c r="BW31" s="46"/>
      <c r="BX31" s="46"/>
      <c r="BY31" s="46"/>
    </row>
    <row r="32" spans="2:78" s="35" customFormat="1" ht="13.5">
      <c r="B32" s="30" t="e">
        <f>'Price - BV'!#REF!</f>
        <v>#REF!</v>
      </c>
      <c r="C32" s="30" t="e">
        <f>'Price - BV'!#REF!</f>
        <v>#REF!</v>
      </c>
      <c r="D32" s="30" t="e">
        <f>'Price - BV'!#REF!</f>
        <v>#REF!</v>
      </c>
      <c r="E32" s="30" t="e">
        <f>'Price - BV'!#REF!</f>
        <v>#REF!</v>
      </c>
      <c r="F32" s="30" t="e">
        <f>'Price - BV'!#REF!</f>
        <v>#REF!</v>
      </c>
      <c r="G32" s="30" t="e">
        <f>'Price - BV'!#REF!</f>
        <v>#REF!</v>
      </c>
      <c r="H32" s="30" t="e">
        <f>'Price - BV'!#REF!</f>
        <v>#REF!</v>
      </c>
      <c r="I32" s="30" t="e">
        <f>'Price - BV'!#REF!</f>
        <v>#REF!</v>
      </c>
      <c r="J32" s="30" t="e">
        <f>'Price - BV'!#REF!</f>
        <v>#REF!</v>
      </c>
      <c r="K32" s="30" t="e">
        <f>'Price - BV'!#REF!</f>
        <v>#REF!</v>
      </c>
      <c r="L32" s="30" t="e">
        <f>'Price - BV'!#REF!</f>
        <v>#REF!</v>
      </c>
      <c r="M32" s="30" t="e">
        <f>'Price - BV'!#REF!</f>
        <v>#REF!</v>
      </c>
      <c r="N32" s="30" t="e">
        <f>'Price - BV'!#REF!</f>
        <v>#REF!</v>
      </c>
      <c r="O32" s="39" t="s">
        <v>126</v>
      </c>
      <c r="P32" s="39" t="s">
        <v>75</v>
      </c>
      <c r="Q32" s="39" t="s">
        <v>76</v>
      </c>
      <c r="R32" s="39" t="s">
        <v>77</v>
      </c>
      <c r="S32" s="39" t="s">
        <v>78</v>
      </c>
      <c r="T32" s="39" t="s">
        <v>79</v>
      </c>
      <c r="U32" s="39" t="s">
        <v>80</v>
      </c>
      <c r="V32" s="39" t="s">
        <v>81</v>
      </c>
      <c r="W32" s="39" t="s">
        <v>82</v>
      </c>
      <c r="X32" s="39" t="s">
        <v>83</v>
      </c>
      <c r="Y32" s="39" t="s">
        <v>84</v>
      </c>
      <c r="Z32" s="39" t="s">
        <v>85</v>
      </c>
      <c r="AA32" s="39" t="s">
        <v>86</v>
      </c>
      <c r="AB32" s="39" t="s">
        <v>87</v>
      </c>
      <c r="AC32" s="39" t="s">
        <v>88</v>
      </c>
      <c r="AD32" s="39" t="s">
        <v>89</v>
      </c>
      <c r="AE32" s="39" t="s">
        <v>90</v>
      </c>
      <c r="AF32" s="39" t="s">
        <v>91</v>
      </c>
      <c r="AG32" s="39" t="s">
        <v>92</v>
      </c>
      <c r="AH32" s="39" t="s">
        <v>93</v>
      </c>
      <c r="AI32" s="39" t="s">
        <v>94</v>
      </c>
      <c r="AJ32" s="39" t="s">
        <v>95</v>
      </c>
      <c r="AK32" s="39" t="s">
        <v>96</v>
      </c>
      <c r="AL32" s="39" t="s">
        <v>97</v>
      </c>
      <c r="AM32" s="39" t="s">
        <v>98</v>
      </c>
      <c r="AN32" s="39" t="s">
        <v>99</v>
      </c>
      <c r="AO32" s="39" t="s">
        <v>100</v>
      </c>
      <c r="AP32" s="39" t="s">
        <v>101</v>
      </c>
      <c r="AQ32" s="39" t="s">
        <v>102</v>
      </c>
      <c r="AR32" s="39" t="s">
        <v>103</v>
      </c>
      <c r="AS32" s="39" t="s">
        <v>104</v>
      </c>
      <c r="AT32" s="39" t="s">
        <v>105</v>
      </c>
      <c r="AU32" s="39" t="s">
        <v>106</v>
      </c>
      <c r="AV32" s="39" t="s">
        <v>107</v>
      </c>
      <c r="AW32" s="39" t="s">
        <v>108</v>
      </c>
      <c r="AX32" s="39" t="s">
        <v>109</v>
      </c>
      <c r="AY32" s="39" t="s">
        <v>110</v>
      </c>
      <c r="AZ32" s="39" t="s">
        <v>111</v>
      </c>
      <c r="BA32" s="39" t="s">
        <v>112</v>
      </c>
      <c r="BB32" s="39" t="s">
        <v>113</v>
      </c>
      <c r="BC32" s="39" t="s">
        <v>114</v>
      </c>
      <c r="BD32" s="40" t="s">
        <v>115</v>
      </c>
      <c r="BE32" s="40" t="s">
        <v>116</v>
      </c>
      <c r="BF32" s="40" t="s">
        <v>117</v>
      </c>
      <c r="BG32" s="40" t="s">
        <v>118</v>
      </c>
      <c r="BH32" s="41" t="s">
        <v>119</v>
      </c>
      <c r="BI32" s="41" t="s">
        <v>120</v>
      </c>
      <c r="BJ32" s="41" t="s">
        <v>121</v>
      </c>
      <c r="BK32" s="41" t="s">
        <v>122</v>
      </c>
      <c r="BL32" s="41" t="s">
        <v>123</v>
      </c>
      <c r="BM32" s="41" t="s">
        <v>124</v>
      </c>
      <c r="BN32" s="41" t="s">
        <v>125</v>
      </c>
      <c r="BO32" s="41" t="s">
        <v>127</v>
      </c>
      <c r="BP32" s="41" t="s">
        <v>130</v>
      </c>
      <c r="BQ32" s="41" t="s">
        <v>132</v>
      </c>
      <c r="BR32" s="41" t="s">
        <v>134</v>
      </c>
      <c r="BS32" s="41" t="s">
        <v>136</v>
      </c>
      <c r="BT32" s="41" t="s">
        <v>138</v>
      </c>
      <c r="BU32" s="41" t="s">
        <v>140</v>
      </c>
      <c r="BV32" s="41" t="s">
        <v>143</v>
      </c>
      <c r="BW32" s="41" t="s">
        <v>144</v>
      </c>
      <c r="BX32" s="41" t="s">
        <v>146</v>
      </c>
      <c r="BY32" s="41" t="s">
        <v>147</v>
      </c>
      <c r="BZ32" s="41" t="s">
        <v>148</v>
      </c>
    </row>
    <row r="33" spans="2:78" s="31" customFormat="1" ht="13.5">
      <c r="B33" s="32">
        <f>IF('Price - BV'!C8&gt;1,1,'Price - BV'!C8)</f>
        <v>0.7056846302430253</v>
      </c>
      <c r="C33" s="32">
        <f>IF('Price - BV'!D8&gt;1,1,'Price - BV'!D8)</f>
        <v>0.5148018218150535</v>
      </c>
      <c r="D33" s="32">
        <f>IF('Price - BV'!E8&gt;1,1,'Price - BV'!E8)</f>
        <v>0.32165767476913776</v>
      </c>
      <c r="E33" s="32">
        <f>IF('Price - BV'!F8&gt;1,1,'Price - BV'!F8)</f>
        <v>0.28065222203007406</v>
      </c>
      <c r="F33" s="32">
        <f>IF('Price - BV'!G8&gt;1,1,'Price - BV'!G8)</f>
        <v>0.530518746776491</v>
      </c>
      <c r="G33" s="32">
        <f>IF('Price - BV'!H8&gt;1,1,'Price - BV'!H8)</f>
        <v>0.8509253124228449</v>
      </c>
      <c r="H33" s="32">
        <f>IF('Price - BV'!I8&gt;1,1,'Price - BV'!I8)</f>
        <v>0.8312734840033701</v>
      </c>
      <c r="I33" s="32">
        <f>IF('Price - BV'!J8&gt;1,1,'Price - BV'!J8)</f>
        <v>1</v>
      </c>
      <c r="J33" s="32">
        <f>IF('Price - BV'!K8&gt;1,1,'Price - BV'!K8)</f>
        <v>1</v>
      </c>
      <c r="K33" s="32">
        <f>IF('Price - BV'!L8&gt;1,1,'Price - BV'!L8)</f>
        <v>1</v>
      </c>
      <c r="L33" s="32">
        <f>IF('Price - BV'!M8&gt;1,1,'Price - BV'!M8)</f>
        <v>1</v>
      </c>
      <c r="M33" s="32">
        <f>IF('Price - BV'!N8&gt;1,1,'Price - BV'!N8)</f>
        <v>0.8550719694086142</v>
      </c>
      <c r="N33" s="32">
        <f>IF('Price - BV'!O8&gt;1,1,'Price - BV'!O8)</f>
        <v>0.8763325458977407</v>
      </c>
      <c r="O33" s="32">
        <f>IF('Price - BV'!P8&gt;1,1,'Price - BV'!P8)</f>
        <v>0.7951068743942634</v>
      </c>
      <c r="P33" s="32">
        <f>IF('Price - BV'!Q8&gt;1,1,'Price - BV'!Q8)</f>
        <v>0.5768135139760064</v>
      </c>
      <c r="Q33" s="32">
        <f>IF('Price - BV'!R8&gt;1,1,'Price - BV'!R8)</f>
        <v>0.9042965196656885</v>
      </c>
      <c r="R33" s="32">
        <f>IF('Price - BV'!S8&gt;1,1,'Price - BV'!S8)</f>
        <v>1</v>
      </c>
      <c r="S33" s="32">
        <f>IF('Price - BV'!T8&gt;1,1,'Price - BV'!T8)</f>
        <v>1</v>
      </c>
      <c r="T33" s="32">
        <f>IF('Price - BV'!U8&gt;1,1,'Price - BV'!U8)</f>
        <v>0.8900354701417084</v>
      </c>
      <c r="U33" s="32">
        <f>IF('Price - BV'!V8&gt;1,1,'Price - BV'!V8)</f>
        <v>1</v>
      </c>
      <c r="V33" s="32">
        <f>IF('Price - BV'!W8&gt;1,1,'Price - BV'!W8)</f>
        <v>1</v>
      </c>
      <c r="W33" s="32">
        <f>IF('Price - BV'!X8&gt;1,1,'Price - BV'!X8)</f>
        <v>1</v>
      </c>
      <c r="X33" s="32">
        <f>IF('Price - BV'!Y8&gt;1,1,'Price - BV'!Y8)</f>
        <v>1</v>
      </c>
      <c r="Y33" s="32">
        <f>IF('Price - BV'!Z8&gt;1,1,'Price - BV'!Z8)</f>
        <v>1</v>
      </c>
      <c r="Z33" s="32">
        <f>IF('Price - BV'!AA8&gt;1,1,'Price - BV'!AA8)</f>
        <v>1</v>
      </c>
      <c r="AA33" s="32">
        <f>IF('Price - BV'!AB8&gt;1,1,'Price - BV'!AB8)</f>
        <v>1</v>
      </c>
      <c r="AB33" s="32">
        <f>IF('Price - BV'!AC8&gt;1,1,'Price - BV'!AC8)</f>
        <v>1</v>
      </c>
      <c r="AC33" s="32">
        <f>IF('Price - BV'!AD8&gt;1,1,'Price - BV'!AD8)</f>
        <v>1</v>
      </c>
      <c r="AD33" s="32">
        <f>IF('Price - BV'!AE8&gt;1,1,'Price - BV'!AE8)</f>
        <v>1</v>
      </c>
      <c r="AE33" s="32">
        <f>IF('Price - BV'!AF8&gt;1,1,'Price - BV'!AF8)</f>
        <v>1</v>
      </c>
      <c r="AF33" s="32">
        <f>IF('Price - BV'!AG8&gt;1,1,'Price - BV'!AG8)</f>
        <v>1</v>
      </c>
      <c r="AG33" s="42">
        <f>IF('Price - BV'!AH8&gt;1,1,'Price - BV'!AH8)</f>
        <v>1</v>
      </c>
      <c r="AH33" s="42">
        <f>IF('Price - BV'!AI8&gt;1,1,'Price - BV'!AI8)</f>
        <v>1</v>
      </c>
      <c r="AI33" s="42">
        <f>IF('Price - BV'!AJ8&gt;1,1,'Price - BV'!AJ8)</f>
        <v>1</v>
      </c>
      <c r="AJ33" s="42">
        <f>IF('Price - BV'!AK8&gt;1,1,'Price - BV'!AK8)</f>
        <v>1</v>
      </c>
      <c r="AK33" s="42">
        <f>IF('Price - BV'!AL8&gt;1,1,'Price - BV'!AL8)</f>
        <v>1</v>
      </c>
      <c r="AL33" s="42">
        <f>IF('Price - BV'!AM8&gt;1,1,'Price - BV'!AM8)</f>
        <v>1</v>
      </c>
      <c r="AM33" s="42">
        <f>IF('Price - BV'!AN8&gt;1,1,'Price - BV'!AN8)</f>
        <v>1</v>
      </c>
      <c r="AN33" s="42">
        <f>IF('Price - BV'!AO8&gt;1,1,'Price - BV'!AO8)</f>
        <v>1</v>
      </c>
      <c r="AO33" s="42">
        <f>IF('Price - BV'!AP8&gt;1,1,'Price - BV'!AP8)</f>
        <v>1</v>
      </c>
      <c r="AP33" s="42">
        <f>IF('Price - BV'!AQ8&gt;1,1,'Price - BV'!AQ8)</f>
        <v>1</v>
      </c>
      <c r="AQ33" s="42">
        <f>IF('Price - BV'!AR8&gt;1,1,'Price - BV'!AR8)</f>
        <v>1</v>
      </c>
      <c r="AR33" s="42">
        <f>IF('Price - BV'!AS8&gt;1,1,'Price - BV'!AS8)</f>
        <v>1</v>
      </c>
      <c r="AS33" s="42">
        <f>IF('Price - BV'!AT8&gt;1,1,'Price - BV'!AT8)</f>
        <v>1</v>
      </c>
      <c r="AT33" s="42">
        <f>IF('Price - BV'!AU8&gt;1,1,'Price - BV'!AU8)</f>
        <v>1</v>
      </c>
      <c r="AU33" s="42">
        <f>IF('Price - BV'!AV8&gt;1,1,'Price - BV'!AV8)</f>
        <v>1</v>
      </c>
      <c r="AV33" s="42">
        <f>IF('Price - BV'!AW8&gt;1,1,'Price - BV'!AW8)</f>
        <v>1</v>
      </c>
      <c r="AW33" s="42">
        <f>IF('Price - BV'!AX8&gt;1,1,'Price - BV'!AX8)</f>
        <v>1</v>
      </c>
      <c r="AX33" s="42">
        <f>IF('Price - BV'!AY8&gt;1,1,'Price - BV'!AY8)</f>
        <v>1</v>
      </c>
      <c r="AY33" s="42">
        <f>IF('Price - BV'!AZ8&gt;1,1,'Price - BV'!AZ8)</f>
        <v>1</v>
      </c>
      <c r="AZ33" s="42">
        <f>IF('Price - BV'!BA8&gt;1,1,'Price - BV'!BA8)</f>
        <v>1</v>
      </c>
      <c r="BA33" s="42">
        <f>IF('Price - BV'!BB8&gt;1,1,'Price - BV'!BB8)</f>
        <v>1</v>
      </c>
      <c r="BB33" s="42">
        <f>IF('Price - BV'!BC8&gt;1,1,'Price - BV'!BC8)</f>
        <v>1</v>
      </c>
      <c r="BC33" s="42">
        <f>IF('Price - BV'!BD8&gt;1,1,'Price - BV'!BD8)</f>
        <v>1</v>
      </c>
      <c r="BD33" s="42">
        <f>IF('Price - BV'!BE8&gt;1,1,'Price - BV'!BE8)</f>
        <v>0.9063136456211812</v>
      </c>
      <c r="BE33" s="42">
        <f>IF('Price - BV'!BF8&gt;1,1,'Price - BV'!BF8)</f>
        <v>0.9890859481582538</v>
      </c>
      <c r="BF33" s="42">
        <f>IF('Price - BV'!BG8&gt;1,1,'Price - BV'!BG8)</f>
        <v>1</v>
      </c>
      <c r="BG33" s="42">
        <f>IF('Price - BV'!BH8&gt;1,1,'Price - BV'!BH8)</f>
        <v>1</v>
      </c>
      <c r="BH33" s="42">
        <f>IF('Price - BV'!BI8&gt;1,1,'Price - BV'!BI8)</f>
        <v>1</v>
      </c>
      <c r="BI33" s="42">
        <f>IF('Price - BV'!BJ8&gt;1,1,'Price - BV'!BJ8)</f>
        <v>1</v>
      </c>
      <c r="BJ33" s="42">
        <f>IF('Price - BV'!BK8&gt;1,1,'Price - BV'!BK8)</f>
        <v>0.9792322215229704</v>
      </c>
      <c r="BK33" s="42">
        <f>IF('Price - BV'!BL8&gt;1,1,'Price - BV'!BL8)</f>
        <v>0.7510422870756402</v>
      </c>
      <c r="BL33" s="42">
        <f>IF('Price - BV'!BM8&gt;1,1,'Price - BV'!BM8)</f>
        <v>0.966802562609202</v>
      </c>
      <c r="BM33" s="42">
        <f>IF('Price - BV'!BN8&gt;1,1,'Price - BV'!BN8)</f>
        <v>1</v>
      </c>
      <c r="BN33" s="42">
        <f>IF('Price - BV'!BO8&gt;1,1,'Price - BV'!BO8)</f>
        <v>0.8259385665529011</v>
      </c>
      <c r="BO33" s="42">
        <f>IF('Price - BV'!BP8&gt;1,1,'Price - BV'!BP8)</f>
        <v>0.7352272727272726</v>
      </c>
      <c r="BP33" s="42">
        <f>IF('Price - BV'!BQ8&gt;1,1,'Price - BV'!BQ8)</f>
        <v>0.6384823848238482</v>
      </c>
      <c r="BQ33" s="42">
        <f>IF('Price - BV'!BR8&gt;1,1,'Price - BV'!BR8)</f>
        <v>0.5071466384330333</v>
      </c>
      <c r="BR33" s="42">
        <f>IF('Price - BV'!BS8&gt;1,1,'Price - BV'!BS8)</f>
        <v>0.48589191774270685</v>
      </c>
      <c r="BS33" s="42">
        <f>IF('Price - BV'!BT8&gt;1,1,'Price - BV'!BT8)</f>
        <v>0.3676975945017182</v>
      </c>
      <c r="BT33" s="42">
        <f>IF('Price - BV'!BU8&gt;1,1,'Price - BV'!BU8)</f>
        <v>0.2583845063769485</v>
      </c>
      <c r="BU33" s="42">
        <f>IF('Price - BV'!BV8&gt;1,1,'Price - BV'!BV8)</f>
        <v>0.2453825857519789</v>
      </c>
      <c r="BV33" s="42">
        <f>IF('Price - BV'!BW7&gt;1,1,'Price - BV'!BW7)</f>
        <v>0.36649803260258573</v>
      </c>
      <c r="BW33" s="42">
        <f>IF('Price - BV'!BX7&gt;1,1,'Price - BV'!BX7)</f>
        <v>0.3678950655840099</v>
      </c>
      <c r="BX33" s="42">
        <f>IF('Price - BV'!BY7&gt;1,1,'Price - BV'!BY7)</f>
        <v>0.5486068111455108</v>
      </c>
      <c r="BY33" s="42">
        <f>IF('Price - BV'!BZ7&gt;1,1,'Price - BV'!BZ7)</f>
        <v>0.7681365576102418</v>
      </c>
      <c r="BZ33" s="42">
        <f>IF('Price - BV'!CA7&gt;1,1,'Price - BV'!CA7)</f>
        <v>0.7546777546777548</v>
      </c>
    </row>
    <row r="34" spans="2:78" s="31" customFormat="1" ht="12" customHeight="1">
      <c r="B34" s="32">
        <f>IF('Price - BV'!C8&gt;1,'Price - BV'!C8-1,0)</f>
        <v>0</v>
      </c>
      <c r="C34" s="32">
        <f>IF('Price - BV'!D8&gt;1,'Price - BV'!D8-1,0)</f>
        <v>0</v>
      </c>
      <c r="D34" s="32">
        <f>IF('Price - BV'!E8&gt;1,'Price - BV'!E8-1,0)</f>
        <v>0</v>
      </c>
      <c r="E34" s="32">
        <f>IF('Price - BV'!F8&gt;1,'Price - BV'!F8-1,0)</f>
        <v>0</v>
      </c>
      <c r="F34" s="32">
        <f>IF('Price - BV'!G8&gt;1,'Price - BV'!G8-1,0)</f>
        <v>0</v>
      </c>
      <c r="G34" s="32">
        <f>IF('Price - BV'!H8&gt;1,'Price - BV'!H8-1,0)</f>
        <v>0</v>
      </c>
      <c r="H34" s="32">
        <f>IF('Price - BV'!I8&gt;1,'Price - BV'!I8-1,0)</f>
        <v>0</v>
      </c>
      <c r="I34" s="32">
        <f>IF('Price - BV'!J8&gt;1,'Price - BV'!J8-1,0)</f>
        <v>0.3202479731588128</v>
      </c>
      <c r="J34" s="32">
        <f>IF('Price - BV'!K8&gt;1,'Price - BV'!K8-1,0)</f>
        <v>0.18419357041470263</v>
      </c>
      <c r="K34" s="32">
        <f>IF('Price - BV'!L8&gt;1,'Price - BV'!L8-1,0)</f>
        <v>0.11274114429701876</v>
      </c>
      <c r="L34" s="32">
        <f>IF('Price - BV'!M8&gt;1,'Price - BV'!M8-1,0)</f>
        <v>0.16034054203162573</v>
      </c>
      <c r="M34" s="32">
        <f>IF('Price - BV'!N8&gt;1,'Price - BV'!N8-1,0)</f>
        <v>0</v>
      </c>
      <c r="N34" s="32">
        <f>IF('Price - BV'!O8&gt;1,'Price - BV'!O8-1,0)</f>
        <v>0</v>
      </c>
      <c r="O34" s="32">
        <f>IF('Price - BV'!P8&gt;1,'Price - BV'!P8-1,0)</f>
        <v>0</v>
      </c>
      <c r="P34" s="32">
        <f>IF('Price - BV'!Q8&gt;1,'Price - BV'!Q8-1,0)</f>
        <v>0</v>
      </c>
      <c r="Q34" s="32">
        <f>IF('Price - BV'!R8&gt;1,'Price - BV'!R8-1,0)</f>
        <v>0</v>
      </c>
      <c r="R34" s="32">
        <f>IF('Price - BV'!S8&gt;1,'Price - BV'!S8-1,0)</f>
        <v>0.1494032257268023</v>
      </c>
      <c r="S34" s="32">
        <f>IF('Price - BV'!T8&gt;1,'Price - BV'!T8-1,0)</f>
        <v>0.1365558588505924</v>
      </c>
      <c r="T34" s="32">
        <f>IF('Price - BV'!U8&gt;1,'Price - BV'!U8-1,0)</f>
        <v>0</v>
      </c>
      <c r="U34" s="32">
        <f>IF('Price - BV'!V8&gt;1,'Price - BV'!V8-1,0)</f>
        <v>0.19551079531848092</v>
      </c>
      <c r="V34" s="32">
        <f>IF('Price - BV'!W8&gt;1,'Price - BV'!W8-1,0)</f>
        <v>0.012254377003139805</v>
      </c>
      <c r="W34" s="32">
        <f>IF('Price - BV'!X8&gt;1,'Price - BV'!X8-1,0)</f>
        <v>0.33996892948901336</v>
      </c>
      <c r="X34" s="32">
        <f>IF('Price - BV'!Y8&gt;1,'Price - BV'!Y8-1,0)</f>
        <v>0.5843505722108528</v>
      </c>
      <c r="Y34" s="32">
        <f>IF('Price - BV'!Z8&gt;1,'Price - BV'!Z8-1,0)</f>
        <v>1.187163858013625</v>
      </c>
      <c r="Z34" s="32">
        <f>IF('Price - BV'!AA8&gt;1,'Price - BV'!AA8-1,0)</f>
        <v>1.259583053127102</v>
      </c>
      <c r="AA34" s="32">
        <f>IF('Price - BV'!AB8&gt;1,'Price - BV'!AB8-1,0)</f>
        <v>1.219235364396655</v>
      </c>
      <c r="AB34" s="32">
        <f>IF('Price - BV'!AC8&gt;1,'Price - BV'!AC8-1,0)</f>
        <v>1.3405323957810147</v>
      </c>
      <c r="AC34" s="32">
        <f>IF('Price - BV'!AD8&gt;1,'Price - BV'!AD8-1,0)</f>
        <v>1.3080660835762878</v>
      </c>
      <c r="AD34" s="32">
        <f>IF('Price - BV'!AE8&gt;1,'Price - BV'!AE8-1,0)</f>
        <v>0.931966855647623</v>
      </c>
      <c r="AE34" s="32">
        <f>IF('Price - BV'!AF8&gt;1,'Price - BV'!AF8-1,0)</f>
        <v>0.3688673531193216</v>
      </c>
      <c r="AF34" s="32">
        <f>IF('Price - BV'!AG8&gt;1,'Price - BV'!AG8-1,0)</f>
        <v>0.9006246450880182</v>
      </c>
      <c r="AG34" s="42">
        <f>IF('Price - BV'!AH8&gt;1,'Price - BV'!AH8-1,0)</f>
        <v>1.1605277625068715</v>
      </c>
      <c r="AH34" s="42">
        <f>IF('Price - BV'!AI8&gt;1,'Price - BV'!AI8-1,0)</f>
        <v>1.467005076142132</v>
      </c>
      <c r="AI34" s="42">
        <f>IF('Price - BV'!AJ8&gt;1,'Price - BV'!AJ8-1,0)</f>
        <v>1.3249999999999997</v>
      </c>
      <c r="AJ34" s="42">
        <f>IF('Price - BV'!AK8&gt;1,'Price - BV'!AK8-1,0)</f>
        <v>0.9877634262406525</v>
      </c>
      <c r="AK34" s="42">
        <f>IF('Price - BV'!AL8&gt;1,'Price - BV'!AL8-1,0)</f>
        <v>1.2683560753736187</v>
      </c>
      <c r="AL34" s="42">
        <f>IF('Price - BV'!AM8&gt;1,'Price - BV'!AM8-1,0)</f>
        <v>1.3482587064676617</v>
      </c>
      <c r="AM34" s="42">
        <f>IF('Price - BV'!AN8&gt;1,'Price - BV'!AN8-1,0)</f>
        <v>1.9587567244471011</v>
      </c>
      <c r="AN34" s="42">
        <f>IF('Price - BV'!AO8&gt;1,'Price - BV'!AO8-1,0)</f>
        <v>1.7725694444444442</v>
      </c>
      <c r="AO34" s="42">
        <f>IF('Price - BV'!AP8&gt;1,'Price - BV'!AP8-1,0)</f>
        <v>2.015670342426001</v>
      </c>
      <c r="AP34" s="42">
        <f>IF('Price - BV'!AQ8&gt;1,'Price - BV'!AQ8-1,0)</f>
        <v>1.9725274725274726</v>
      </c>
      <c r="AQ34" s="42">
        <f>IF('Price - BV'!AR8&gt;1,'Price - BV'!AR8-1,0)</f>
        <v>2.565459610027855</v>
      </c>
      <c r="AR34" s="42">
        <f>IF('Price - BV'!AS8&gt;1,'Price - BV'!AS8-1,0)</f>
        <v>0.7456790123456791</v>
      </c>
      <c r="AS34" s="42">
        <f>IF('Price - BV'!AT8&gt;1,'Price - BV'!AT8-1,0)</f>
        <v>0.18769716088328092</v>
      </c>
      <c r="AT34" s="42">
        <f>IF('Price - BV'!AU8&gt;1,'Price - BV'!AU8-1,0)</f>
        <v>0.018957345971563955</v>
      </c>
      <c r="AU34" s="42">
        <f>IF('Price - BV'!AV8&gt;1,'Price - BV'!AV8-1,0)</f>
        <v>0.761168384879725</v>
      </c>
      <c r="AV34" s="42">
        <f>IF('Price - BV'!AW8&gt;1,'Price - BV'!AW8-1,0)</f>
        <v>1.04213241616509</v>
      </c>
      <c r="AW34" s="42">
        <f>IF('Price - BV'!AX8&gt;1,'Price - BV'!AX8-1,0)</f>
        <v>1.5560344827586206</v>
      </c>
      <c r="AX34" s="42">
        <f>IF('Price - BV'!AY8&gt;1,'Price - BV'!AY8-1,0)</f>
        <v>1.250778816199377</v>
      </c>
      <c r="AY34" s="42">
        <f>IF('Price - BV'!AZ8&gt;1,'Price - BV'!AZ8-1,0)</f>
        <v>0.7980182926829269</v>
      </c>
      <c r="AZ34" s="42">
        <f>IF('Price - BV'!BA8&gt;1,'Price - BV'!BA8-1,0)</f>
        <v>0.7831893165750194</v>
      </c>
      <c r="BA34" s="42">
        <f>IF('Price - BV'!BB8&gt;1,'Price - BV'!BB8-1,0)</f>
        <v>0.4943968358602506</v>
      </c>
      <c r="BB34" s="42">
        <f>IF('Price - BV'!BC8&gt;1,'Price - BV'!BC8-1,0)</f>
        <v>0.5748829953198129</v>
      </c>
      <c r="BC34" s="42">
        <f>IF('Price - BV'!BD8&gt;1,'Price - BV'!BD8-1,0)</f>
        <v>0.20651369356032578</v>
      </c>
      <c r="BD34" s="42">
        <f>IF('Price - BV'!BE8&gt;1,'Price - BV'!BE8-1,0)</f>
        <v>0</v>
      </c>
      <c r="BE34" s="42">
        <f>IF('Price - BV'!BF8&gt;1,'Price - BV'!BF8-1,0)</f>
        <v>0</v>
      </c>
      <c r="BF34" s="42">
        <f>IF('Price - BV'!BG8&gt;1,'Price - BV'!BG8-1,0)</f>
        <v>0.17813765182186247</v>
      </c>
      <c r="BG34" s="42">
        <f>IF('Price - BV'!BH8&gt;1,'Price - BV'!BH8-1,0)</f>
        <v>0.11954459203036039</v>
      </c>
      <c r="BH34" s="42">
        <f>IF('Price - BV'!BI8&gt;1,'Price - BV'!BI8-1,0)</f>
        <v>0.19975108898568772</v>
      </c>
      <c r="BI34" s="42">
        <f>IF('Price - BV'!BJ8&gt;1,'Price - BV'!BJ8-1,0)</f>
        <v>0.11922596754057424</v>
      </c>
      <c r="BJ34" s="42">
        <f>IF('Price - BV'!BK8&gt;1,'Price - BV'!BK8-1,0)</f>
        <v>0</v>
      </c>
      <c r="BK34" s="42">
        <f>IF('Price - BV'!BL8&gt;1,'Price - BV'!BL8-1,0)</f>
        <v>0</v>
      </c>
      <c r="BL34" s="42">
        <f>IF('Price - BV'!BM8&gt;1,'Price - BV'!BM8-1,0)</f>
        <v>0</v>
      </c>
      <c r="BM34" s="42">
        <f>IF('Price - BV'!BN8&gt;1,'Price - BV'!BN8-1,0)</f>
        <v>0.030337078651685445</v>
      </c>
      <c r="BN34" s="42">
        <f>IF('Price - BV'!BO8&gt;1,'Price - BV'!BO8-1,0)</f>
        <v>0</v>
      </c>
      <c r="BO34" s="42">
        <f>IF('Price - BV'!BP8&gt;1,'Price - BV'!BP8-1,0)</f>
        <v>0</v>
      </c>
      <c r="BP34" s="42">
        <f>IF('Price - BV'!BQ8&gt;1,'Price - BV'!BQ8-1,0)</f>
        <v>0</v>
      </c>
      <c r="BQ34" s="42">
        <f>IF('Price - BV'!BR8&gt;1,'Price - BV'!BR8-1,0)</f>
        <v>0</v>
      </c>
      <c r="BR34" s="42">
        <f>IF('Price - BV'!BS8&gt;1,'Price - BV'!BS8-1,0)</f>
        <v>0</v>
      </c>
      <c r="BS34" s="42">
        <f>IF('Price - BV'!BT8&gt;1,'Price - BV'!BT8-1,0)</f>
        <v>0</v>
      </c>
      <c r="BT34" s="42">
        <f>IF('Price - BV'!BU8&gt;1,'Price - BV'!BU8-1,0)</f>
        <v>0</v>
      </c>
      <c r="BU34" s="42">
        <f>IF('Price - BV'!BV8&gt;1,'Price - BV'!BV8-1,0)</f>
        <v>0</v>
      </c>
      <c r="BV34" s="42">
        <f>IF('Price - BV'!BW8&gt;1,'Price - BV'!BW8-1,0)</f>
        <v>0</v>
      </c>
      <c r="BW34" s="42">
        <f>IF('Price - BV'!BX8&gt;1,'Price - BV'!BX8-1,0)</f>
        <v>0</v>
      </c>
      <c r="BX34" s="42">
        <f>IF('Price - BV'!BY8&gt;1,'Price - BV'!BY8-1,0)</f>
        <v>0</v>
      </c>
      <c r="BY34" s="42">
        <f>IF('Price - BV'!BZ8&gt;1,'Price - BV'!BZ8-1,0)</f>
        <v>0</v>
      </c>
      <c r="BZ34" s="42">
        <f>IF('Price - BV'!CA8&gt;1,'Price - BV'!CA8-1,0)</f>
        <v>0</v>
      </c>
    </row>
    <row r="35" spans="6:77" s="2" customFormat="1" ht="13.5">
      <c r="F35" s="21"/>
      <c r="G35" s="21"/>
      <c r="H35" s="21"/>
      <c r="I35" s="21"/>
      <c r="J35" s="21"/>
      <c r="K35" s="21"/>
      <c r="L35" s="21"/>
      <c r="M35" s="21"/>
      <c r="N35" s="21"/>
      <c r="O35" s="49"/>
      <c r="BW35" s="44"/>
      <c r="BX35" s="44"/>
      <c r="BY35" s="44"/>
    </row>
    <row r="36" spans="6:77" s="2" customFormat="1" ht="13.5">
      <c r="F36" s="21"/>
      <c r="G36" s="21"/>
      <c r="H36" s="21"/>
      <c r="I36" s="21"/>
      <c r="J36" s="21"/>
      <c r="K36" s="21"/>
      <c r="L36" s="21"/>
      <c r="M36" s="21"/>
      <c r="N36" s="21"/>
      <c r="O36" s="49"/>
      <c r="BW36" s="44"/>
      <c r="BX36" s="44"/>
      <c r="BY36" s="44"/>
    </row>
    <row r="37" spans="12:73" ht="13.5">
      <c r="L37" s="29"/>
      <c r="BN37" s="31"/>
      <c r="BO37" s="31"/>
      <c r="BP37" s="31"/>
      <c r="BQ37" s="31"/>
      <c r="BR37" s="31"/>
      <c r="BS37" s="31"/>
      <c r="BT37" s="31"/>
      <c r="BU37" s="31"/>
    </row>
    <row r="38" spans="12:73" ht="13.5">
      <c r="L38" s="29"/>
      <c r="BN38" s="31"/>
      <c r="BO38" s="31"/>
      <c r="BP38" s="31"/>
      <c r="BQ38" s="31"/>
      <c r="BR38" s="31"/>
      <c r="BS38" s="31"/>
      <c r="BT38" s="31"/>
      <c r="BU38" s="31"/>
    </row>
    <row r="39" spans="66:73" ht="13.5">
      <c r="BN39" s="31"/>
      <c r="BO39" s="31"/>
      <c r="BP39" s="31"/>
      <c r="BQ39" s="31"/>
      <c r="BR39" s="31"/>
      <c r="BS39" s="31"/>
      <c r="BT39" s="31"/>
      <c r="BU39" s="31"/>
    </row>
  </sheetData>
  <sheetProtection/>
  <hyperlinks>
    <hyperlink ref="C19:D20" r:id="rId1" display="Voltar &gt;&gt;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55" verticalDpi="355" orientation="landscape" paperSize="9" r:id="rId3"/>
  <ignoredErrors>
    <ignoredError sqref="B32:M32 N3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Gerdau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Nicoly Anunciacao Serpa da Silva</cp:lastModifiedBy>
  <cp:lastPrinted>2014-02-12T13:36:44Z</cp:lastPrinted>
  <dcterms:created xsi:type="dcterms:W3CDTF">2003-10-20T17:02:35Z</dcterms:created>
  <dcterms:modified xsi:type="dcterms:W3CDTF">2020-10-01T17:23:30Z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